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jp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2.xml" ContentType="application/vnd.openxmlformats-officedocument.spreadsheetml.pivotCacheDefinition+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2.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dekoyejo.dada\Documents\"/>
    </mc:Choice>
  </mc:AlternateContent>
  <xr:revisionPtr revIDLastSave="0" documentId="13_ncr:1_{93896775-D7B6-45A1-B4DC-55933DFAD5EE}" xr6:coauthVersionLast="47" xr6:coauthVersionMax="47" xr10:uidLastSave="{00000000-0000-0000-0000-000000000000}"/>
  <bookViews>
    <workbookView xWindow="-108" yWindow="-108" windowWidth="23256" windowHeight="12456" xr2:uid="{11AC7D7E-52B6-4DDF-B46A-8474D17DB9DC}"/>
  </bookViews>
  <sheets>
    <sheet name="Sheet_Reference" sheetId="31" r:id="rId1"/>
    <sheet name="Dataset" sheetId="1" r:id="rId2"/>
    <sheet name="Timeline" sheetId="29" r:id="rId3"/>
    <sheet name="Data Cleaning&amp;Extraction" sheetId="3" r:id="rId4"/>
    <sheet name="Total_Revenue_by_Month&amp;Day" sheetId="14" r:id="rId5"/>
    <sheet name="Quaterly_Revenue" sheetId="16" r:id="rId6"/>
    <sheet name="BusinessLine_Revenue" sheetId="17" r:id="rId7"/>
    <sheet name="Revenue_Type" sheetId="18" r:id="rId8"/>
    <sheet name="Filtered_Revenue" sheetId="12" r:id="rId9"/>
    <sheet name="Total_Expenses_by_Month" sheetId="15" r:id="rId10"/>
    <sheet name="Quaterly_Expenses" sheetId="19" r:id="rId11"/>
    <sheet name="BusinessLine_Expenses" sheetId="20" r:id="rId12"/>
    <sheet name="Expenses_Group" sheetId="21" r:id="rId13"/>
    <sheet name="Expenses_Subgroup" sheetId="22" r:id="rId14"/>
    <sheet name="Dictionary" sheetId="2" r:id="rId15"/>
    <sheet name="Net_Profit" sheetId="26" r:id="rId16"/>
    <sheet name="Gross_Profit" sheetId="24" r:id="rId17"/>
    <sheet name="EBIT" sheetId="25" r:id="rId18"/>
    <sheet name="Filtered_Expense" sheetId="13" r:id="rId19"/>
    <sheet name="Expenses_Revenue_Chart" sheetId="10" r:id="rId20"/>
    <sheet name="Expenses_Revenue_B.L_Chart" sheetId="11" r:id="rId21"/>
    <sheet name="Dashboard" sheetId="23" r:id="rId22"/>
    <sheet name="Recommendation" sheetId="30" r:id="rId23"/>
  </sheets>
  <definedNames>
    <definedName name="_xlcn.WorksheetConnection_FitnessCompany.xlsxTable11" hidden="1">Table1[]</definedName>
    <definedName name="_xlcn.WorksheetConnection_FitnessCompany.xlsxTable131" hidden="1">Table13[]</definedName>
    <definedName name="_xlnm.Criteria" localSheetId="18">Filtered_Expense!$I$1:$I$2</definedName>
    <definedName name="_xlnm.Criteria" localSheetId="8">Filtered_Revenue!$I$1:$I$2</definedName>
    <definedName name="_xlnm.Extract" localSheetId="18">Filtered_Expense!$A$4:$K$4</definedName>
    <definedName name="_xlnm.Extract" localSheetId="8">Filtered_Revenue!$A$4:$K$4</definedName>
    <definedName name="NativeTimeline_Date">#N/A</definedName>
    <definedName name="_xlnm.Print_Area" localSheetId="22">Recommendation!$A$1:$J$10</definedName>
    <definedName name="Slicer_Business_Line">#N/A</definedName>
  </definedNames>
  <calcPr calcId="191029"/>
  <pivotCaches>
    <pivotCache cacheId="33" r:id="rId24"/>
    <pivotCache cacheId="34" r:id="rId25"/>
    <pivotCache cacheId="35" r:id="rId26"/>
    <pivotCache cacheId="36" r:id="rId27"/>
    <pivotCache cacheId="37" r:id="rId28"/>
    <pivotCache cacheId="38" r:id="rId29"/>
    <pivotCache cacheId="39" r:id="rId30"/>
    <pivotCache cacheId="40" r:id="rId31"/>
    <pivotCache cacheId="41" r:id="rId32"/>
    <pivotCache cacheId="42" r:id="rId33"/>
    <pivotCache cacheId="43" r:id="rId34"/>
    <pivotCache cacheId="44" r:id="rId35"/>
  </pivotCaches>
  <extLst>
    <ext xmlns:x14="http://schemas.microsoft.com/office/spreadsheetml/2009/9/main" uri="{BBE1A952-AA13-448e-AADC-164F8A28A991}">
      <x14:slicerCaches>
        <x14:slicerCache r:id="rId3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3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3" name="Table13" connection="WorksheetConnection_Fitness Company.xlsx!Table13"/>
          <x15:modelTable id="Table1" name="Table1" connection="WorksheetConnection_Fitness Company.xlsx!Table1"/>
        </x15:modelTables>
      </x15:dataModel>
    </ext>
  </extLst>
</workbook>
</file>

<file path=xl/calcChain.xml><?xml version="1.0" encoding="utf-8"?>
<calcChain xmlns="http://schemas.openxmlformats.org/spreadsheetml/2006/main">
  <c r="C23" i="31" l="1"/>
  <c r="C22" i="31"/>
  <c r="C21" i="31"/>
  <c r="C20" i="31"/>
  <c r="C19" i="31"/>
  <c r="C18" i="31"/>
  <c r="C17" i="31"/>
  <c r="C16" i="31"/>
  <c r="C15" i="31"/>
  <c r="C14" i="31"/>
  <c r="C13" i="31"/>
  <c r="C9" i="31"/>
  <c r="C12" i="31"/>
  <c r="C11" i="31"/>
  <c r="C10" i="31"/>
  <c r="C8" i="31"/>
  <c r="C7" i="31"/>
  <c r="C6" i="31"/>
  <c r="C5" i="31"/>
  <c r="C4" i="31"/>
  <c r="C3" i="31"/>
  <c r="C2" i="31"/>
  <c r="B3" i="26"/>
  <c r="B2" i="26"/>
  <c r="B1" i="26"/>
  <c r="B3" i="25" l="1"/>
  <c r="B2" i="25"/>
  <c r="B1" i="25"/>
  <c r="B3" i="24"/>
  <c r="B1" i="24"/>
  <c r="B2" i="24"/>
  <c r="H473" i="13" l="1"/>
  <c r="H117" i="12"/>
  <c r="D5" i="3" l="1"/>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4" i="3"/>
  <c r="E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F4" i="3"/>
  <c r="B15" i="2"/>
  <c r="B17" i="2" s="1"/>
  <c r="B19"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E48E89-7C1D-4B64-9998-EC1C128794B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50D5C47-715A-4832-BFB8-EFED3F43156A}" name="WorksheetConnection_Fitness Company.xlsx!Table1" type="102" refreshedVersion="8" minRefreshableVersion="5">
    <extLst>
      <ext xmlns:x15="http://schemas.microsoft.com/office/spreadsheetml/2010/11/main" uri="{DE250136-89BD-433C-8126-D09CA5730AF9}">
        <x15:connection id="Table1">
          <x15:rangePr sourceName="_xlcn.WorksheetConnection_FitnessCompany.xlsxTable11"/>
        </x15:connection>
      </ext>
    </extLst>
  </connection>
  <connection id="3" xr16:uid="{6E3187E9-646B-407B-94DA-28B8313AAC97}" name="WorksheetConnection_Fitness Company.xlsx!Table13" type="102" refreshedVersion="8" minRefreshableVersion="5">
    <extLst>
      <ext xmlns:x15="http://schemas.microsoft.com/office/spreadsheetml/2010/11/main" uri="{DE250136-89BD-433C-8126-D09CA5730AF9}">
        <x15:connection id="Table13" autoDelete="1">
          <x15:rangePr sourceName="_xlcn.WorksheetConnection_FitnessCompany.xlsxTable131"/>
        </x15:connection>
      </ext>
    </extLst>
  </connection>
</connections>
</file>

<file path=xl/sharedStrings.xml><?xml version="1.0" encoding="utf-8"?>
<sst xmlns="http://schemas.openxmlformats.org/spreadsheetml/2006/main" count="9250" uniqueCount="140">
  <si>
    <t>Year</t>
  </si>
  <si>
    <t>Month - name</t>
  </si>
  <si>
    <t>Quarter</t>
  </si>
  <si>
    <t>Month -sequence</t>
  </si>
  <si>
    <t>Date</t>
  </si>
  <si>
    <t>Day</t>
  </si>
  <si>
    <t>Day of the Week</t>
  </si>
  <si>
    <t>Business Line</t>
  </si>
  <si>
    <t>Amount, $</t>
  </si>
  <si>
    <t>Expense subgroup</t>
  </si>
  <si>
    <t>Revenue / Expense Group</t>
  </si>
  <si>
    <t>Revenue or expense</t>
  </si>
  <si>
    <t>January</t>
  </si>
  <si>
    <t>Nutrition and Food Supplements </t>
  </si>
  <si>
    <t>Sales</t>
  </si>
  <si>
    <t>Revenue</t>
  </si>
  <si>
    <t>Consulting and professional services</t>
  </si>
  <si>
    <t>Other income</t>
  </si>
  <si>
    <t>Rent</t>
  </si>
  <si>
    <t>Opex</t>
  </si>
  <si>
    <t>Expense</t>
  </si>
  <si>
    <t>Equipment</t>
  </si>
  <si>
    <t>Marketing</t>
  </si>
  <si>
    <t>Payroll</t>
  </si>
  <si>
    <t>R&amp;D</t>
  </si>
  <si>
    <t>Other</t>
  </si>
  <si>
    <t>Materials</t>
  </si>
  <si>
    <t>COGS</t>
  </si>
  <si>
    <t>Packaging</t>
  </si>
  <si>
    <t>Shipping</t>
  </si>
  <si>
    <t>Labor</t>
  </si>
  <si>
    <t>Interest and tax</t>
  </si>
  <si>
    <t>February</t>
  </si>
  <si>
    <t>March</t>
  </si>
  <si>
    <t>April</t>
  </si>
  <si>
    <t>May</t>
  </si>
  <si>
    <t>June</t>
  </si>
  <si>
    <t>July</t>
  </si>
  <si>
    <t>August</t>
  </si>
  <si>
    <t>September</t>
  </si>
  <si>
    <t>October</t>
  </si>
  <si>
    <t>November</t>
  </si>
  <si>
    <t>December</t>
  </si>
  <si>
    <t>Sports equipment</t>
  </si>
  <si>
    <t>Sportswear</t>
  </si>
  <si>
    <t>Year of revenue/expense</t>
  </si>
  <si>
    <t>Month of revenue/expense</t>
  </si>
  <si>
    <t>Month of revenue/expense, expressed as number</t>
  </si>
  <si>
    <t>Date of revenue/expense, expressed as the last day of the month</t>
  </si>
  <si>
    <t>Business line generating revenue / expense (Sports Inventory, Sportswear, and Nutrition &amp; Food Supplements)</t>
  </si>
  <si>
    <t>Revenue or expense amount in USD</t>
  </si>
  <si>
    <t>Additional subgroups categorizing expenses associated to OPEX and COGS</t>
  </si>
  <si>
    <t>Income / Expense Group</t>
  </si>
  <si>
    <t>Subcategory of revenue / expense. Revenue subcategories are Sales, Consulting and Professional Services and Other income). Expense subcategories are OPEX, COGS and Interests and Tax</t>
  </si>
  <si>
    <t>Income or expense</t>
  </si>
  <si>
    <t>Column indicating if associated amount is revenue or expense</t>
  </si>
  <si>
    <t>Example of calculations within an Income Statement:</t>
  </si>
  <si>
    <r>
      <rPr>
        <b/>
        <sz val="11"/>
        <color theme="1"/>
        <rFont val="Calibri"/>
        <family val="2"/>
        <scheme val="minor"/>
      </rPr>
      <t>Revenue</t>
    </r>
    <r>
      <rPr>
        <sz val="12"/>
        <color theme="1"/>
        <rFont val="Times New Roman"/>
        <family val="2"/>
      </rPr>
      <t xml:space="preserve"> </t>
    </r>
    <r>
      <rPr>
        <i/>
        <sz val="11"/>
        <color theme="1"/>
        <rFont val="Calibri"/>
        <family val="2"/>
        <scheme val="minor"/>
      </rPr>
      <t xml:space="preserve"> (sum of all revenue groups)</t>
    </r>
  </si>
  <si>
    <r>
      <rPr>
        <b/>
        <sz val="11"/>
        <color theme="1"/>
        <rFont val="Calibri"/>
        <family val="2"/>
        <scheme val="minor"/>
      </rPr>
      <t>COGS</t>
    </r>
    <r>
      <rPr>
        <sz val="12"/>
        <color theme="1"/>
        <rFont val="Times New Roman"/>
        <family val="2"/>
      </rPr>
      <t xml:space="preserve"> </t>
    </r>
    <r>
      <rPr>
        <i/>
        <sz val="11"/>
        <color theme="1"/>
        <rFont val="Calibri"/>
        <family val="2"/>
        <scheme val="minor"/>
      </rPr>
      <t>(sum of all costs of good sold)</t>
    </r>
  </si>
  <si>
    <r>
      <rPr>
        <b/>
        <sz val="11"/>
        <color theme="1"/>
        <rFont val="Calibri"/>
        <family val="2"/>
        <scheme val="minor"/>
      </rPr>
      <t>Gross Profit</t>
    </r>
    <r>
      <rPr>
        <i/>
        <sz val="11"/>
        <color theme="1"/>
        <rFont val="Calibri"/>
        <family val="2"/>
        <scheme val="minor"/>
      </rPr>
      <t xml:space="preserve"> (Revenue - COGS)</t>
    </r>
  </si>
  <si>
    <r>
      <rPr>
        <b/>
        <sz val="11"/>
        <color theme="1"/>
        <rFont val="Calibri"/>
        <family val="2"/>
        <scheme val="minor"/>
      </rPr>
      <t>OPEX</t>
    </r>
    <r>
      <rPr>
        <i/>
        <sz val="11"/>
        <color theme="1"/>
        <rFont val="Calibri"/>
        <family val="2"/>
        <scheme val="minor"/>
      </rPr>
      <t xml:space="preserve"> (sum of all operating expense)</t>
    </r>
  </si>
  <si>
    <r>
      <rPr>
        <b/>
        <sz val="11"/>
        <color theme="1"/>
        <rFont val="Calibri"/>
        <family val="2"/>
        <scheme val="minor"/>
      </rPr>
      <t>EBIT</t>
    </r>
    <r>
      <rPr>
        <sz val="12"/>
        <color theme="1"/>
        <rFont val="Times New Roman"/>
        <family val="2"/>
      </rPr>
      <t xml:space="preserve"> </t>
    </r>
    <r>
      <rPr>
        <i/>
        <sz val="11"/>
        <color theme="1"/>
        <rFont val="Calibri"/>
        <family val="2"/>
        <scheme val="minor"/>
      </rPr>
      <t>(Gross profit - OPEX)</t>
    </r>
  </si>
  <si>
    <t>Interest and Tax</t>
  </si>
  <si>
    <r>
      <rPr>
        <b/>
        <sz val="11"/>
        <color theme="1"/>
        <rFont val="Calibri"/>
        <family val="2"/>
        <scheme val="minor"/>
      </rPr>
      <t>Net profit</t>
    </r>
    <r>
      <rPr>
        <sz val="12"/>
        <color theme="1"/>
        <rFont val="Times New Roman"/>
        <family val="2"/>
      </rPr>
      <t xml:space="preserve"> </t>
    </r>
    <r>
      <rPr>
        <i/>
        <sz val="11"/>
        <color theme="1"/>
        <rFont val="Calibri"/>
        <family val="2"/>
        <scheme val="minor"/>
      </rPr>
      <t>(EBIT - Interest and Tax)</t>
    </r>
  </si>
  <si>
    <t>Month</t>
  </si>
  <si>
    <t>Monday</t>
  </si>
  <si>
    <t>Tuesday</t>
  </si>
  <si>
    <t>Wednesday</t>
  </si>
  <si>
    <t>Thursday</t>
  </si>
  <si>
    <t>Friday</t>
  </si>
  <si>
    <t>Saturday</t>
  </si>
  <si>
    <t>Sunday</t>
  </si>
  <si>
    <t>Grand Total</t>
  </si>
  <si>
    <t>1st Quarter</t>
  </si>
  <si>
    <t>2nd Quarter</t>
  </si>
  <si>
    <t>3rd Quarter</t>
  </si>
  <si>
    <t>4th Quarter</t>
  </si>
  <si>
    <t>Sum of Amount, $</t>
  </si>
  <si>
    <t>PARSE THE DATES INTO QUARTERS,YEAR, MONTH, DAY RESPECTIVELY USING THE IF FUNCTION, =TEXT([@Date],"DDDD", "DD", "MMMM"))</t>
  </si>
  <si>
    <t>31</t>
  </si>
  <si>
    <t>28</t>
  </si>
  <si>
    <t>30</t>
  </si>
  <si>
    <t>FILTERED THE REVENUE FOR FURTHER QUERY</t>
  </si>
  <si>
    <t>FILTERED EXPENSE FOR FURTHER QUERY</t>
  </si>
  <si>
    <t>Jan</t>
  </si>
  <si>
    <t>Feb</t>
  </si>
  <si>
    <t>Mar</t>
  </si>
  <si>
    <t>Apr</t>
  </si>
  <si>
    <t>Jun</t>
  </si>
  <si>
    <t>Jul</t>
  </si>
  <si>
    <t>Aug</t>
  </si>
  <si>
    <t>Sep</t>
  </si>
  <si>
    <t>Oct</t>
  </si>
  <si>
    <t>Nov</t>
  </si>
  <si>
    <t>Dec</t>
  </si>
  <si>
    <t>Months (Date)</t>
  </si>
  <si>
    <t>Days (Date)</t>
  </si>
  <si>
    <t>31-Jan</t>
  </si>
  <si>
    <t>28-Feb</t>
  </si>
  <si>
    <t>31-Mar</t>
  </si>
  <si>
    <t>30-Apr</t>
  </si>
  <si>
    <t>31-May</t>
  </si>
  <si>
    <t>30-Jun</t>
  </si>
  <si>
    <t>31-Jul</t>
  </si>
  <si>
    <t>31-Aug</t>
  </si>
  <si>
    <t>30-Sep</t>
  </si>
  <si>
    <t>31-Oct</t>
  </si>
  <si>
    <t>30-Nov</t>
  </si>
  <si>
    <t>31-Dec</t>
  </si>
  <si>
    <t>Gross Profit</t>
  </si>
  <si>
    <t>OPEX</t>
  </si>
  <si>
    <t>EBIT</t>
  </si>
  <si>
    <t>Net Profit</t>
  </si>
  <si>
    <t>Row Labels</t>
  </si>
  <si>
    <t>Quarterly Revenue</t>
  </si>
  <si>
    <t>Quarterly Expenses</t>
  </si>
  <si>
    <t>Link</t>
  </si>
  <si>
    <t>S/N</t>
  </si>
  <si>
    <t>Dataset</t>
  </si>
  <si>
    <t>Timeline</t>
  </si>
  <si>
    <t>Data Cleaning &amp; Extraction</t>
  </si>
  <si>
    <t>Total_Revenue_by_Month&amp;Day</t>
  </si>
  <si>
    <t>Quaterly_Revenue</t>
  </si>
  <si>
    <t>BusinessLine_Revenue</t>
  </si>
  <si>
    <t>Revenue_Type</t>
  </si>
  <si>
    <t>Filtered_Revenue</t>
  </si>
  <si>
    <t>Sheets</t>
  </si>
  <si>
    <t>Total_Expenses_by_Month</t>
  </si>
  <si>
    <t>Quaterly_Expenses</t>
  </si>
  <si>
    <t>BusinessLine_Expenses</t>
  </si>
  <si>
    <t>Expenses_Group</t>
  </si>
  <si>
    <t>Expenses_Subgroup</t>
  </si>
  <si>
    <t>Dictionary</t>
  </si>
  <si>
    <t>Net_Profit</t>
  </si>
  <si>
    <t>Gross_Profit</t>
  </si>
  <si>
    <t>Filtered_Expense</t>
  </si>
  <si>
    <t>Expenses_Revenue_Chart</t>
  </si>
  <si>
    <t>Expenses_Revenue_B.L_Chart</t>
  </si>
  <si>
    <t>Dashboard</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</si>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</sst>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0.00\ &quot;€&quot;"/>
    <numFmt numFmtId="165" formatCode="_-* #,##0_-;\-* #,##0_-;_-* &quot;-&quot;??_-;_-@_-"/>
    <numFmt numFmtId="166" formatCode="[$$-409]#,##0"/>
    <numFmt numFmtId="167" formatCode="\$#,##0;\(\$#,##0\)"/>
    <numFmt numFmtId="168" formatCode="\$#,##0;[Red]\(\$#,##0\)"/>
    <numFmt numFmtId="169" formatCode="[$$-409]#,##0_ ;\-[$$-409]#,##0\ "/>
  </numFmts>
  <fonts count="11" x14ac:knownFonts="1">
    <font>
      <sz val="12"/>
      <color theme="1"/>
      <name val="Times New Roman"/>
      <family val="2"/>
    </font>
    <font>
      <sz val="12"/>
      <color theme="1"/>
      <name val="Times New Roman"/>
      <family val="2"/>
    </font>
    <font>
      <b/>
      <sz val="12"/>
      <color theme="0"/>
      <name val="Times New Roman"/>
      <family val="2"/>
    </font>
    <font>
      <sz val="8"/>
      <name val="Times New Roman"/>
      <family val="2"/>
    </font>
    <font>
      <sz val="1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sz val="12"/>
      <color theme="0"/>
      <name val="Times New Roman"/>
      <family val="1"/>
    </font>
    <font>
      <b/>
      <sz val="12"/>
      <color theme="1"/>
      <name val="Times New Roman"/>
      <family val="1"/>
    </font>
    <font>
      <u/>
      <sz val="12"/>
      <color theme="10"/>
      <name val="Times New Roman"/>
      <family val="2"/>
    </font>
  </fonts>
  <fills count="5">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0" fontId="10" fillId="0" borderId="0" applyNumberFormat="0" applyFill="0" applyBorder="0" applyAlignment="0" applyProtection="0"/>
  </cellStyleXfs>
  <cellXfs count="70">
    <xf numFmtId="0" fontId="0" fillId="0" borderId="0" xfId="0"/>
    <xf numFmtId="0" fontId="0" fillId="0" borderId="0" xfId="0" applyAlignment="1">
      <alignment horizontal="center"/>
    </xf>
    <xf numFmtId="14" fontId="0" fillId="0" borderId="0" xfId="0" applyNumberFormat="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4" fillId="0" borderId="0" xfId="0" applyFont="1"/>
    <xf numFmtId="0" fontId="0" fillId="0" borderId="0" xfId="0" applyAlignment="1">
      <alignment horizontal="left"/>
    </xf>
    <xf numFmtId="14" fontId="4" fillId="0" borderId="0" xfId="0" applyNumberFormat="1" applyFont="1"/>
    <xf numFmtId="0" fontId="5" fillId="0" borderId="0" xfId="0" applyFont="1"/>
    <xf numFmtId="0" fontId="6" fillId="0" borderId="0" xfId="0" applyFont="1" applyAlignment="1">
      <alignment horizontal="left"/>
    </xf>
    <xf numFmtId="164" fontId="0" fillId="0" borderId="0" xfId="0" applyNumberFormat="1" applyAlignment="1">
      <alignment horizontal="left"/>
    </xf>
    <xf numFmtId="0" fontId="5" fillId="0" borderId="0" xfId="0" applyFont="1" applyAlignment="1">
      <alignment horizontal="left"/>
    </xf>
    <xf numFmtId="0" fontId="8" fillId="0" borderId="2" xfId="0" applyFont="1" applyBorder="1" applyAlignment="1">
      <alignment horizontal="center"/>
    </xf>
    <xf numFmtId="0" fontId="0" fillId="0" borderId="0" xfId="0" pivotButton="1"/>
    <xf numFmtId="165" fontId="0" fillId="0" borderId="0" xfId="0" applyNumberFormat="1"/>
    <xf numFmtId="0" fontId="0" fillId="2" borderId="3" xfId="0" applyFill="1" applyBorder="1" applyAlignment="1">
      <alignment horizontal="center"/>
    </xf>
    <xf numFmtId="14" fontId="0" fillId="2" borderId="4" xfId="0" applyNumberForma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6"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166" fontId="0" fillId="0" borderId="1" xfId="1" applyNumberFormat="1"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0" fillId="0" borderId="9" xfId="0" applyNumberFormat="1" applyBorder="1" applyAlignment="1">
      <alignment horizontal="center"/>
    </xf>
    <xf numFmtId="0" fontId="0" fillId="0" borderId="9" xfId="0" applyBorder="1" applyAlignment="1">
      <alignment horizontal="center"/>
    </xf>
    <xf numFmtId="166" fontId="0" fillId="0" borderId="9" xfId="1" applyNumberFormat="1" applyFont="1" applyBorder="1" applyAlignment="1">
      <alignment horizontal="center"/>
    </xf>
    <xf numFmtId="0" fontId="0" fillId="0" borderId="10" xfId="0" applyBorder="1" applyAlignment="1">
      <alignment horizontal="center"/>
    </xf>
    <xf numFmtId="0" fontId="0" fillId="0" borderId="1" xfId="0" applyBorder="1"/>
    <xf numFmtId="165" fontId="0" fillId="0" borderId="0" xfId="0" applyNumberFormat="1" applyAlignment="1">
      <alignment horizontal="center"/>
    </xf>
    <xf numFmtId="165" fontId="0" fillId="0" borderId="0" xfId="0" applyNumberFormat="1" applyAlignment="1">
      <alignment horizontal="left"/>
    </xf>
    <xf numFmtId="0" fontId="2" fillId="2" borderId="1" xfId="0" applyFont="1" applyFill="1" applyBorder="1" applyAlignment="1">
      <alignment horizontal="center" vertical="center"/>
    </xf>
    <xf numFmtId="0" fontId="9" fillId="2" borderId="1" xfId="0" applyFont="1" applyFill="1" applyBorder="1" applyAlignment="1">
      <alignment horizontal="center"/>
    </xf>
    <xf numFmtId="14" fontId="9" fillId="2" borderId="1" xfId="0" applyNumberFormat="1" applyFont="1" applyFill="1" applyBorder="1" applyAlignment="1">
      <alignment horizontal="center"/>
    </xf>
    <xf numFmtId="14" fontId="0" fillId="0" borderId="0" xfId="0" applyNumberFormat="1"/>
    <xf numFmtId="168" fontId="0" fillId="0" borderId="0" xfId="0" applyNumberFormat="1"/>
    <xf numFmtId="0" fontId="0" fillId="0" borderId="1" xfId="0" pivotButton="1" applyBorder="1"/>
    <xf numFmtId="165" fontId="0" fillId="0" borderId="1" xfId="0" applyNumberFormat="1" applyBorder="1"/>
    <xf numFmtId="0" fontId="0" fillId="0" borderId="1" xfId="0" pivotButton="1" applyBorder="1" applyAlignment="1">
      <alignment horizontal="center"/>
    </xf>
    <xf numFmtId="165" fontId="0" fillId="0" borderId="1" xfId="0" applyNumberFormat="1" applyBorder="1" applyAlignment="1">
      <alignment horizontal="center"/>
    </xf>
    <xf numFmtId="166" fontId="0" fillId="0" borderId="0" xfId="0" applyNumberFormat="1"/>
    <xf numFmtId="167" fontId="0" fillId="0" borderId="0" xfId="0" applyNumberFormat="1" applyAlignment="1">
      <alignment horizontal="center"/>
    </xf>
    <xf numFmtId="0" fontId="9" fillId="0" borderId="1" xfId="0" applyFont="1" applyBorder="1"/>
    <xf numFmtId="169" fontId="0" fillId="0" borderId="1" xfId="0" applyNumberFormat="1" applyBorder="1"/>
    <xf numFmtId="0" fontId="9" fillId="0" borderId="0" xfId="0" applyFont="1"/>
    <xf numFmtId="169" fontId="0" fillId="0" borderId="1" xfId="1" applyNumberFormat="1" applyFont="1" applyBorder="1"/>
    <xf numFmtId="167" fontId="0" fillId="0" borderId="0" xfId="0" applyNumberFormat="1"/>
    <xf numFmtId="165" fontId="9" fillId="0" borderId="1" xfId="1" applyNumberFormat="1" applyFont="1" applyBorder="1"/>
    <xf numFmtId="165" fontId="9" fillId="0" borderId="1" xfId="0" applyNumberFormat="1" applyFont="1" applyBorder="1"/>
    <xf numFmtId="165" fontId="0" fillId="0" borderId="1" xfId="0" pivotButton="1" applyNumberFormat="1" applyBorder="1" applyAlignment="1">
      <alignment horizontal="center"/>
    </xf>
    <xf numFmtId="167" fontId="0" fillId="0" borderId="1" xfId="0" applyNumberFormat="1" applyBorder="1" applyAlignment="1">
      <alignment horizontal="center"/>
    </xf>
    <xf numFmtId="0" fontId="0" fillId="3" borderId="12" xfId="0" applyFill="1" applyBorder="1"/>
    <xf numFmtId="0" fontId="0" fillId="3" borderId="13" xfId="0" applyFill="1" applyBorder="1"/>
    <xf numFmtId="0" fontId="0" fillId="3" borderId="14" xfId="0" applyFill="1" applyBorder="1"/>
    <xf numFmtId="0" fontId="0" fillId="3" borderId="15" xfId="0" applyFill="1" applyBorder="1"/>
    <xf numFmtId="0" fontId="0" fillId="3" borderId="0" xfId="0" applyFill="1"/>
    <xf numFmtId="0" fontId="0" fillId="3" borderId="16" xfId="0" applyFill="1" applyBorder="1"/>
    <xf numFmtId="0" fontId="0" fillId="3" borderId="1" xfId="0" applyFill="1" applyBorder="1" applyAlignment="1">
      <alignment horizontal="center"/>
    </xf>
    <xf numFmtId="165" fontId="0" fillId="3" borderId="1" xfId="0" applyNumberFormat="1" applyFill="1" applyBorder="1" applyAlignment="1">
      <alignment horizontal="center"/>
    </xf>
    <xf numFmtId="167" fontId="0" fillId="3" borderId="1" xfId="0" applyNumberFormat="1" applyFill="1" applyBorder="1" applyAlignment="1">
      <alignment horizontal="center"/>
    </xf>
    <xf numFmtId="0" fontId="0" fillId="3" borderId="17" xfId="0" applyFill="1" applyBorder="1"/>
    <xf numFmtId="0" fontId="0" fillId="3" borderId="18" xfId="0" applyFill="1" applyBorder="1"/>
    <xf numFmtId="0" fontId="0" fillId="3" borderId="19" xfId="0" applyFill="1" applyBorder="1"/>
    <xf numFmtId="0" fontId="8" fillId="2" borderId="2" xfId="0" applyFont="1" applyFill="1" applyBorder="1" applyAlignment="1">
      <alignment horizontal="center"/>
    </xf>
    <xf numFmtId="0" fontId="2" fillId="2" borderId="7"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6" xfId="0" applyFont="1" applyFill="1" applyBorder="1" applyAlignment="1">
      <alignment horizontal="center" vertical="center"/>
    </xf>
    <xf numFmtId="0" fontId="9" fillId="4" borderId="1" xfId="0" applyFont="1" applyFill="1" applyBorder="1" applyAlignment="1">
      <alignment horizontal="center"/>
    </xf>
    <xf numFmtId="0" fontId="10" fillId="0" borderId="1" xfId="2" applyBorder="1" applyAlignment="1">
      <alignment horizontal="center"/>
    </xf>
  </cellXfs>
  <cellStyles count="3">
    <cellStyle name="Comma" xfId="1" builtinId="3"/>
    <cellStyle name="Hyperlink" xfId="2" builtinId="8"/>
    <cellStyle name="Normal" xfId="0" builtinId="0"/>
  </cellStyles>
  <dxfs count="168">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
    </dxf>
    <dxf>
      <numFmt numFmtId="0" formatCode="General"/>
      <fill>
        <patternFill patternType="solid">
          <fgColor indexed="64"/>
          <bgColor rgb="FF00B050"/>
        </patternFill>
      </fill>
    </dxf>
    <dxf>
      <numFmt numFmtId="0" formatCode="General"/>
      <fill>
        <patternFill patternType="solid">
          <fgColor indexed="64"/>
          <bgColor rgb="FF00B050"/>
        </patternFill>
      </fill>
    </dxf>
    <dxf>
      <numFmt numFmtId="0" formatCode="General"/>
      <fill>
        <patternFill patternType="solid">
          <fgColor indexed="64"/>
          <bgColor rgb="FF00B050"/>
        </patternFill>
      </fill>
    </dxf>
    <dxf>
      <numFmt numFmtId="0" formatCode="General"/>
      <fill>
        <patternFill patternType="solid">
          <fgColor indexed="64"/>
          <bgColor rgb="FF00B050"/>
        </patternFill>
      </fill>
    </dxf>
    <dxf>
      <numFmt numFmtId="167" formatCode="\$#,##0;\(\$#,##0\)"/>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numFmt numFmtId="165"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numFmt numFmtId="165" formatCode="_-* #,##0_-;\-* #,##0_-;_-* &quot;-&quot;??_-;_-@_-"/>
    </dxf>
    <dxf>
      <numFmt numFmtId="167" formatCode="\$#,##0;\(\$#,##0\)"/>
    </dxf>
    <dxf>
      <alignment horizontal="center"/>
    </dxf>
    <dxf>
      <numFmt numFmtId="165" formatCode="_-* #,##0_-;\-* #,##0_-;_-* &quot;-&quot;??_-;_-@_-"/>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numFmt numFmtId="165" formatCode="_-* #,##0_-;\-* #,##0_-;_-* &quot;-&quot;??_-;_-@_-"/>
    </dxf>
    <dxf>
      <numFmt numFmtId="167" formatCode="\$#,##0;\(\$#,##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0;[Red]\(\$#,##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numFmt numFmtId="165"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numFmt numFmtId="165" formatCode="_-* #,##0_-;\-* #,##0_-;_-* &quot;-&quot;??_-;_-@_-"/>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ill>
        <patternFill patternType="solid">
          <fgColor indexed="64"/>
          <bgColor theme="4" tint="-0.249977111117893"/>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bottom style="thin">
          <color indexed="64"/>
        </bottom>
      </border>
    </dxf>
    <dxf>
      <fill>
        <patternFill patternType="solid">
          <fgColor indexed="64"/>
          <bgColor theme="4" tint="-0.249977111117893"/>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sz val="11"/>
        <color theme="1"/>
      </font>
      <fill>
        <patternFill>
          <bgColor rgb="FF008000"/>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border>
        <left style="medium">
          <color auto="1"/>
        </left>
        <right style="medium">
          <color auto="1"/>
        </right>
        <top style="medium">
          <color auto="1"/>
        </top>
        <bottom style="medium">
          <color auto="1"/>
        </bottom>
      </border>
    </dxf>
  </dxfs>
  <tableStyles count="2" defaultTableStyle="TableStyleMedium2" defaultPivotStyle="PivotStyleLight16">
    <tableStyle name="Slicer Style 1" pivot="0" table="0" count="8" xr9:uid="{1BCE4326-FEE8-42AB-AC81-C1E0BD0E30D1}">
      <tableStyleElement type="wholeTable" dxfId="167"/>
    </tableStyle>
    <tableStyle name="Timeline Style 1" pivot="0" table="0" count="8" xr9:uid="{9C4C2F04-AD2E-49B4-95FD-477A343A04CA}">
      <tableStyleElement type="wholeTable" dxfId="166"/>
      <tableStyleElement type="headerRow" dxfId="165"/>
    </tableStyle>
  </tableStyles>
  <colors>
    <mruColors>
      <color rgb="FF008000"/>
    </mruColors>
  </colors>
  <extLst>
    <ext xmlns:x14="http://schemas.microsoft.com/office/spreadsheetml/2009/9/main" uri="{46F421CA-312F-682f-3DD2-61675219B42D}">
      <x14:dxfs count="7">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border>
            <left style="thin">
              <color auto="1"/>
            </left>
            <right style="thin">
              <color auto="1"/>
            </right>
            <top style="thin">
              <color auto="1"/>
            </top>
            <bottom style="thin">
              <color auto="1"/>
            </bottom>
          </border>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9"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11.xml"/><Relationship Id="rId42"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pivotCacheDefinition" Target="pivotCache/pivotCacheDefinition10.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pivotCacheDefinition" Target="pivotCache/pivotCacheDefinition9.xml"/><Relationship Id="rId37" Type="http://schemas.microsoft.com/office/2011/relationships/timelineCache" Target="timelineCaches/timelineCache1.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36"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openxmlformats.org/officeDocument/2006/relationships/pivotCacheDefinition" Target="pivotCache/pivotCacheDefinition12.xml"/><Relationship Id="rId43"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Company.xlsx]Total_Revenue_by_Month&amp;Day!PivotTable6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aseline="0"/>
              <a:t>Chart showing the Revenue generated by Month and Day in 2023.</a:t>
            </a:r>
            <a:endParaRPr lang="en-US"/>
          </a:p>
        </c:rich>
      </c:tx>
      <c:layout>
        <c:manualLayout>
          <c:xMode val="edge"/>
          <c:yMode val="edge"/>
          <c:x val="0.2709600004496226"/>
          <c:y val="4.06459609215514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'Total_Revenue_by_Month&amp;Day'!$E$3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linear"/>
            <c:dispRSqr val="0"/>
            <c:dispEq val="0"/>
          </c:trendline>
          <c:cat>
            <c:multiLvlStrRef>
              <c:f>'Total_Revenue_by_Month&amp;Day'!$A$4:$D$52</c:f>
              <c:multiLvlStrCache>
                <c:ptCount val="12"/>
                <c:lvl>
                  <c:pt idx="0">
                    <c:v>Saturday</c:v>
                  </c:pt>
                  <c:pt idx="1">
                    <c:v>Sunday</c:v>
                  </c:pt>
                  <c:pt idx="2">
                    <c:v>Thursday</c:v>
                  </c:pt>
                  <c:pt idx="3">
                    <c:v>Thursday</c:v>
                  </c:pt>
                  <c:pt idx="4">
                    <c:v>Friday</c:v>
                  </c:pt>
                  <c:pt idx="5">
                    <c:v>Tuesday</c:v>
                  </c:pt>
                  <c:pt idx="6">
                    <c:v>Monday</c:v>
                  </c:pt>
                  <c:pt idx="7">
                    <c:v>Tuesday</c:v>
                  </c:pt>
                  <c:pt idx="8">
                    <c:v>Wednesday</c:v>
                  </c:pt>
                  <c:pt idx="9">
                    <c:v>Friday</c:v>
                  </c:pt>
                  <c:pt idx="10">
                    <c:v>Sunday</c:v>
                  </c:pt>
                  <c:pt idx="11">
                    <c:v>Tuesday</c:v>
                  </c:pt>
                </c:lvl>
                <c:lvl>
                  <c:pt idx="0">
                    <c:v>30/09/2023</c:v>
                  </c:pt>
                  <c:pt idx="1">
                    <c:v>30/04/2023</c:v>
                  </c:pt>
                  <c:pt idx="2">
                    <c:v>30/11/2023</c:v>
                  </c:pt>
                  <c:pt idx="3">
                    <c:v>31/08/2023</c:v>
                  </c:pt>
                  <c:pt idx="4">
                    <c:v>31/03/2023</c:v>
                  </c:pt>
                  <c:pt idx="5">
                    <c:v>31/10/2023</c:v>
                  </c:pt>
                  <c:pt idx="6">
                    <c:v>31/07/2023</c:v>
                  </c:pt>
                  <c:pt idx="7">
                    <c:v>28/02/2023</c:v>
                  </c:pt>
                  <c:pt idx="8">
                    <c:v>31/05/2023</c:v>
                  </c:pt>
                  <c:pt idx="9">
                    <c:v>30/06/2023</c:v>
                  </c:pt>
                  <c:pt idx="10">
                    <c:v>31/12/2023</c:v>
                  </c:pt>
                  <c:pt idx="11">
                    <c:v>31/01/2023</c:v>
                  </c:pt>
                </c:lvl>
                <c:lvl>
                  <c:pt idx="0">
                    <c:v>30-Sep</c:v>
                  </c:pt>
                  <c:pt idx="1">
                    <c:v>30-Apr</c:v>
                  </c:pt>
                  <c:pt idx="2">
                    <c:v>30-Nov</c:v>
                  </c:pt>
                  <c:pt idx="3">
                    <c:v>31-Aug</c:v>
                  </c:pt>
                  <c:pt idx="4">
                    <c:v>31-Mar</c:v>
                  </c:pt>
                  <c:pt idx="5">
                    <c:v>31-Oct</c:v>
                  </c:pt>
                  <c:pt idx="6">
                    <c:v>31-Jul</c:v>
                  </c:pt>
                  <c:pt idx="7">
                    <c:v>28-Feb</c:v>
                  </c:pt>
                  <c:pt idx="8">
                    <c:v>31-May</c:v>
                  </c:pt>
                  <c:pt idx="9">
                    <c:v>30-Jun</c:v>
                  </c:pt>
                  <c:pt idx="10">
                    <c:v>31-Dec</c:v>
                  </c:pt>
                  <c:pt idx="11">
                    <c:v>31-Jan</c:v>
                  </c:pt>
                </c:lvl>
                <c:lvl>
                  <c:pt idx="0">
                    <c:v>Sep</c:v>
                  </c:pt>
                  <c:pt idx="1">
                    <c:v>Apr</c:v>
                  </c:pt>
                  <c:pt idx="2">
                    <c:v>Nov</c:v>
                  </c:pt>
                  <c:pt idx="3">
                    <c:v>Aug</c:v>
                  </c:pt>
                  <c:pt idx="4">
                    <c:v>Mar</c:v>
                  </c:pt>
                  <c:pt idx="5">
                    <c:v>Oct</c:v>
                  </c:pt>
                  <c:pt idx="6">
                    <c:v>Jul</c:v>
                  </c:pt>
                  <c:pt idx="7">
                    <c:v>Feb</c:v>
                  </c:pt>
                  <c:pt idx="8">
                    <c:v>May</c:v>
                  </c:pt>
                  <c:pt idx="9">
                    <c:v>Jun</c:v>
                  </c:pt>
                  <c:pt idx="10">
                    <c:v>Dec</c:v>
                  </c:pt>
                  <c:pt idx="11">
                    <c:v>Jan</c:v>
                  </c:pt>
                </c:lvl>
              </c:multiLvlStrCache>
            </c:multiLvlStrRef>
          </c:cat>
          <c:val>
            <c:numRef>
              <c:f>'Total_Revenue_by_Month&amp;Day'!$E$4:$E$52</c:f>
              <c:numCache>
                <c:formatCode>_-* #,##0_-;\-* #,##0_-;_-* "-"??_-;_-@_-</c:formatCode>
                <c:ptCount val="12"/>
                <c:pt idx="0">
                  <c:v>1120890</c:v>
                </c:pt>
                <c:pt idx="1">
                  <c:v>1156100</c:v>
                </c:pt>
                <c:pt idx="2">
                  <c:v>1277530</c:v>
                </c:pt>
                <c:pt idx="3">
                  <c:v>1304850</c:v>
                </c:pt>
                <c:pt idx="4">
                  <c:v>1313350</c:v>
                </c:pt>
                <c:pt idx="5">
                  <c:v>1322475</c:v>
                </c:pt>
                <c:pt idx="6">
                  <c:v>1400050</c:v>
                </c:pt>
                <c:pt idx="7">
                  <c:v>1567700</c:v>
                </c:pt>
                <c:pt idx="8">
                  <c:v>1698500</c:v>
                </c:pt>
                <c:pt idx="9">
                  <c:v>1719200</c:v>
                </c:pt>
                <c:pt idx="10">
                  <c:v>1730175</c:v>
                </c:pt>
                <c:pt idx="11">
                  <c:v>1949000</c:v>
                </c:pt>
              </c:numCache>
            </c:numRef>
          </c:val>
          <c:extLst>
            <c:ext xmlns:c16="http://schemas.microsoft.com/office/drawing/2014/chart" uri="{C3380CC4-5D6E-409C-BE32-E72D297353CC}">
              <c16:uniqueId val="{00000000-4B3E-41EF-9B8D-4C6FD822073F}"/>
            </c:ext>
          </c:extLst>
        </c:ser>
        <c:dLbls>
          <c:dLblPos val="outEnd"/>
          <c:showLegendKey val="0"/>
          <c:showVal val="1"/>
          <c:showCatName val="0"/>
          <c:showSerName val="0"/>
          <c:showPercent val="0"/>
          <c:showBubbleSize val="0"/>
        </c:dLbls>
        <c:gapWidth val="219"/>
        <c:overlap val="-27"/>
        <c:axId val="585114928"/>
        <c:axId val="585119248"/>
      </c:barChart>
      <c:catAx>
        <c:axId val="585114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585119248"/>
        <c:crosses val="autoZero"/>
        <c:auto val="1"/>
        <c:lblAlgn val="ctr"/>
        <c:lblOffset val="100"/>
        <c:noMultiLvlLbl val="0"/>
      </c:catAx>
      <c:valAx>
        <c:axId val="585119248"/>
        <c:scaling>
          <c:orientation val="minMax"/>
        </c:scaling>
        <c:delete val="1"/>
        <c:axPos val="l"/>
        <c:numFmt formatCode="_-* #,##0_-;\-* #,##0_-;_-* &quot;-&quot;??_-;_-@_-" sourceLinked="1"/>
        <c:majorTickMark val="out"/>
        <c:minorTickMark val="none"/>
        <c:tickLblPos val="nextTo"/>
        <c:crossAx val="585114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Company.xlsx]BusinessLine_Revenue!PivotTable12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Chart</a:t>
            </a:r>
            <a:r>
              <a:rPr lang="en-US" b="1" baseline="0"/>
              <a:t> showing revenue generated across business lines</a:t>
            </a:r>
            <a:endParaRPr lang="en-US" b="1"/>
          </a:p>
        </c:rich>
      </c:tx>
      <c:layout>
        <c:manualLayout>
          <c:xMode val="edge"/>
          <c:yMode val="edge"/>
          <c:x val="0.1959582239720034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w="19050">
            <a:solidFill>
              <a:schemeClr val="lt1"/>
            </a:solidFill>
          </a:ln>
          <a:effectLst/>
        </c:spPr>
      </c:pivotFmt>
      <c:pivotFmt>
        <c:idx val="2"/>
        <c:spPr>
          <a:solidFill>
            <a:schemeClr val="tx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BusinessLine_Revenue!$B$3</c:f>
              <c:strCache>
                <c:ptCount val="1"/>
                <c:pt idx="0">
                  <c:v>Total</c:v>
                </c:pt>
              </c:strCache>
            </c:strRef>
          </c:tx>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FE28-40E3-8EF3-94ED1746170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2-FE28-40E3-8EF3-94ED174617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06-4D43-8176-4D013E5FA7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BusinessLine_Revenue!$A$4:$A$7</c:f>
              <c:strCache>
                <c:ptCount val="3"/>
                <c:pt idx="0">
                  <c:v>Nutrition and Food Supplements </c:v>
                </c:pt>
                <c:pt idx="1">
                  <c:v>Sports equipment</c:v>
                </c:pt>
                <c:pt idx="2">
                  <c:v>Sportswear</c:v>
                </c:pt>
              </c:strCache>
            </c:strRef>
          </c:cat>
          <c:val>
            <c:numRef>
              <c:f>BusinessLine_Revenue!$B$4:$B$7</c:f>
              <c:numCache>
                <c:formatCode>_-* #,##0_-;\-* #,##0_-;_-* "-"??_-;_-@_-</c:formatCode>
                <c:ptCount val="3"/>
                <c:pt idx="0">
                  <c:v>1843620</c:v>
                </c:pt>
                <c:pt idx="1">
                  <c:v>8908500</c:v>
                </c:pt>
                <c:pt idx="2">
                  <c:v>6807700</c:v>
                </c:pt>
              </c:numCache>
            </c:numRef>
          </c:val>
          <c:extLst>
            <c:ext xmlns:c16="http://schemas.microsoft.com/office/drawing/2014/chart" uri="{C3380CC4-5D6E-409C-BE32-E72D297353CC}">
              <c16:uniqueId val="{00000000-FE28-40E3-8EF3-94ED1746170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Company.xlsx]Total_Expenses_by_Month!PivotTable8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Chart</a:t>
            </a:r>
            <a:r>
              <a:rPr lang="en-US" baseline="0"/>
              <a:t> showing the </a:t>
            </a:r>
            <a:r>
              <a:rPr lang="en-US"/>
              <a:t>Expenses</a:t>
            </a:r>
            <a:r>
              <a:rPr lang="en-US" baseline="0"/>
              <a:t> Accrued over the months in 2023. </a:t>
            </a:r>
            <a:endParaRPr lang="en-US"/>
          </a:p>
        </c:rich>
      </c:tx>
      <c:layout>
        <c:manualLayout>
          <c:xMode val="edge"/>
          <c:yMode val="edge"/>
          <c:x val="0.33833041456580604"/>
          <c:y val="1.55279503105590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Total_Expenses_by_Month!$F$3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linear"/>
            <c:dispRSqr val="0"/>
            <c:dispEq val="0"/>
          </c:trendline>
          <c:cat>
            <c:multiLvlStrRef>
              <c:f>Total_Expenses_by_Month!$A$4:$E$64</c:f>
              <c:multiLvlStrCache>
                <c:ptCount val="12"/>
                <c:lvl>
                  <c:pt idx="0">
                    <c:v>Sunday</c:v>
                  </c:pt>
                  <c:pt idx="1">
                    <c:v>Friday</c:v>
                  </c:pt>
                  <c:pt idx="2">
                    <c:v>Tuesday</c:v>
                  </c:pt>
                  <c:pt idx="3">
                    <c:v>Saturday</c:v>
                  </c:pt>
                  <c:pt idx="4">
                    <c:v>Thursday</c:v>
                  </c:pt>
                  <c:pt idx="5">
                    <c:v>Thursday</c:v>
                  </c:pt>
                  <c:pt idx="6">
                    <c:v>Tuesday</c:v>
                  </c:pt>
                  <c:pt idx="7">
                    <c:v>Monday</c:v>
                  </c:pt>
                  <c:pt idx="8">
                    <c:v>Sunday</c:v>
                  </c:pt>
                  <c:pt idx="9">
                    <c:v>Friday</c:v>
                  </c:pt>
                  <c:pt idx="10">
                    <c:v>Wednesday</c:v>
                  </c:pt>
                  <c:pt idx="11">
                    <c:v>Tuesday</c:v>
                  </c:pt>
                </c:lvl>
                <c:lvl>
                  <c:pt idx="0">
                    <c:v>30/04/2023</c:v>
                  </c:pt>
                  <c:pt idx="1">
                    <c:v>31/03/2023</c:v>
                  </c:pt>
                  <c:pt idx="2">
                    <c:v>31/10/2023</c:v>
                  </c:pt>
                  <c:pt idx="3">
                    <c:v>30/09/2023</c:v>
                  </c:pt>
                  <c:pt idx="4">
                    <c:v>31/08/2023</c:v>
                  </c:pt>
                  <c:pt idx="5">
                    <c:v>30/11/2023</c:v>
                  </c:pt>
                  <c:pt idx="6">
                    <c:v>28/02/2023</c:v>
                  </c:pt>
                  <c:pt idx="7">
                    <c:v>31/07/2023</c:v>
                  </c:pt>
                  <c:pt idx="8">
                    <c:v>31/12/2023</c:v>
                  </c:pt>
                  <c:pt idx="9">
                    <c:v>30/06/2023</c:v>
                  </c:pt>
                  <c:pt idx="10">
                    <c:v>31/05/2023</c:v>
                  </c:pt>
                  <c:pt idx="11">
                    <c:v>31/01/2023</c:v>
                  </c:pt>
                </c:lvl>
                <c:lvl>
                  <c:pt idx="0">
                    <c:v>April</c:v>
                  </c:pt>
                  <c:pt idx="1">
                    <c:v>March</c:v>
                  </c:pt>
                  <c:pt idx="2">
                    <c:v>October</c:v>
                  </c:pt>
                  <c:pt idx="3">
                    <c:v>September</c:v>
                  </c:pt>
                  <c:pt idx="4">
                    <c:v>August</c:v>
                  </c:pt>
                  <c:pt idx="5">
                    <c:v>November</c:v>
                  </c:pt>
                  <c:pt idx="6">
                    <c:v>February</c:v>
                  </c:pt>
                  <c:pt idx="7">
                    <c:v>July</c:v>
                  </c:pt>
                  <c:pt idx="8">
                    <c:v>December</c:v>
                  </c:pt>
                  <c:pt idx="9">
                    <c:v>June</c:v>
                  </c:pt>
                  <c:pt idx="10">
                    <c:v>May</c:v>
                  </c:pt>
                  <c:pt idx="11">
                    <c:v>January</c:v>
                  </c:pt>
                </c:lvl>
                <c:lvl>
                  <c:pt idx="0">
                    <c:v>30-Apr</c:v>
                  </c:pt>
                  <c:pt idx="1">
                    <c:v>31-Mar</c:v>
                  </c:pt>
                  <c:pt idx="2">
                    <c:v>31-Oct</c:v>
                  </c:pt>
                  <c:pt idx="3">
                    <c:v>30-Sep</c:v>
                  </c:pt>
                  <c:pt idx="4">
                    <c:v>31-Aug</c:v>
                  </c:pt>
                  <c:pt idx="5">
                    <c:v>30-Nov</c:v>
                  </c:pt>
                  <c:pt idx="6">
                    <c:v>28-Feb</c:v>
                  </c:pt>
                  <c:pt idx="7">
                    <c:v>31-Jul</c:v>
                  </c:pt>
                  <c:pt idx="8">
                    <c:v>31-Dec</c:v>
                  </c:pt>
                  <c:pt idx="9">
                    <c:v>30-Jun</c:v>
                  </c:pt>
                  <c:pt idx="10">
                    <c:v>31-May</c:v>
                  </c:pt>
                  <c:pt idx="11">
                    <c:v>31-Jan</c:v>
                  </c:pt>
                </c:lvl>
                <c:lvl>
                  <c:pt idx="0">
                    <c:v>Apr</c:v>
                  </c:pt>
                  <c:pt idx="1">
                    <c:v>Mar</c:v>
                  </c:pt>
                  <c:pt idx="2">
                    <c:v>Oct</c:v>
                  </c:pt>
                  <c:pt idx="3">
                    <c:v>Sep</c:v>
                  </c:pt>
                  <c:pt idx="4">
                    <c:v>Aug</c:v>
                  </c:pt>
                  <c:pt idx="5">
                    <c:v>Nov</c:v>
                  </c:pt>
                  <c:pt idx="6">
                    <c:v>Feb</c:v>
                  </c:pt>
                  <c:pt idx="7">
                    <c:v>Jul</c:v>
                  </c:pt>
                  <c:pt idx="8">
                    <c:v>Dec</c:v>
                  </c:pt>
                  <c:pt idx="9">
                    <c:v>Jun</c:v>
                  </c:pt>
                  <c:pt idx="10">
                    <c:v>May</c:v>
                  </c:pt>
                  <c:pt idx="11">
                    <c:v>Jan</c:v>
                  </c:pt>
                </c:lvl>
              </c:multiLvlStrCache>
            </c:multiLvlStrRef>
          </c:cat>
          <c:val>
            <c:numRef>
              <c:f>Total_Expenses_by_Month!$F$4:$F$64</c:f>
              <c:numCache>
                <c:formatCode>\$#,##0;[Red]\(\$#,##0\)</c:formatCode>
                <c:ptCount val="12"/>
                <c:pt idx="0">
                  <c:v>-963400</c:v>
                </c:pt>
                <c:pt idx="1">
                  <c:v>-1010800</c:v>
                </c:pt>
                <c:pt idx="2">
                  <c:v>-1027400</c:v>
                </c:pt>
                <c:pt idx="3">
                  <c:v>-1029300</c:v>
                </c:pt>
                <c:pt idx="4">
                  <c:v>-1036300</c:v>
                </c:pt>
                <c:pt idx="5">
                  <c:v>-1067600</c:v>
                </c:pt>
                <c:pt idx="6">
                  <c:v>-1089000</c:v>
                </c:pt>
                <c:pt idx="7">
                  <c:v>-1111200</c:v>
                </c:pt>
                <c:pt idx="8">
                  <c:v>-1199200</c:v>
                </c:pt>
                <c:pt idx="9">
                  <c:v>-1226100</c:v>
                </c:pt>
                <c:pt idx="10">
                  <c:v>-1230900</c:v>
                </c:pt>
                <c:pt idx="11">
                  <c:v>-1254500</c:v>
                </c:pt>
              </c:numCache>
            </c:numRef>
          </c:val>
          <c:extLst>
            <c:ext xmlns:c16="http://schemas.microsoft.com/office/drawing/2014/chart" uri="{C3380CC4-5D6E-409C-BE32-E72D297353CC}">
              <c16:uniqueId val="{00000000-B05F-4F79-BC68-B3F11D6FA6CF}"/>
            </c:ext>
          </c:extLst>
        </c:ser>
        <c:dLbls>
          <c:dLblPos val="outEnd"/>
          <c:showLegendKey val="0"/>
          <c:showVal val="1"/>
          <c:showCatName val="0"/>
          <c:showSerName val="0"/>
          <c:showPercent val="0"/>
          <c:showBubbleSize val="0"/>
        </c:dLbls>
        <c:gapWidth val="219"/>
        <c:overlap val="-27"/>
        <c:axId val="964724480"/>
        <c:axId val="964721600"/>
      </c:barChart>
      <c:catAx>
        <c:axId val="9647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964721600"/>
        <c:crosses val="autoZero"/>
        <c:auto val="1"/>
        <c:lblAlgn val="ctr"/>
        <c:lblOffset val="100"/>
        <c:noMultiLvlLbl val="0"/>
      </c:catAx>
      <c:valAx>
        <c:axId val="964721600"/>
        <c:scaling>
          <c:orientation val="minMax"/>
        </c:scaling>
        <c:delete val="1"/>
        <c:axPos val="l"/>
        <c:numFmt formatCode="\$#,##0;[Red]\(\$#,##0\)" sourceLinked="1"/>
        <c:majorTickMark val="none"/>
        <c:minorTickMark val="none"/>
        <c:tickLblPos val="nextTo"/>
        <c:crossAx val="964724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Company.xlsx]Expenses_Revenue_Chart!PivotTable5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Chart</a:t>
            </a:r>
            <a:r>
              <a:rPr lang="en-US" b="1" baseline="0"/>
              <a:t> showing the Revenue Generated and Expenses Accrued in 2023.   </a:t>
            </a:r>
            <a:endParaRPr lang="en-US" b="1"/>
          </a:p>
        </c:rich>
      </c:tx>
      <c:layout>
        <c:manualLayout>
          <c:xMode val="edge"/>
          <c:yMode val="edge"/>
          <c:x val="0.22916868854827821"/>
          <c:y val="1.0786322942508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Expenses_Revenue_Chart!$C$3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multiLvlStrRef>
              <c:f>Expenses_Revenue_Chart!$A$4:$B$9</c:f>
              <c:multiLvlStrCache>
                <c:ptCount val="4"/>
                <c:lvl>
                  <c:pt idx="0">
                    <c:v>Nutrition and Food Supplements </c:v>
                  </c:pt>
                  <c:pt idx="1">
                    <c:v>Sports equipment</c:v>
                  </c:pt>
                  <c:pt idx="2">
                    <c:v>Sportswear</c:v>
                  </c:pt>
                </c:lvl>
                <c:lvl>
                  <c:pt idx="0">
                    <c:v>Expense</c:v>
                  </c:pt>
                  <c:pt idx="3">
                    <c:v>Revenue</c:v>
                  </c:pt>
                </c:lvl>
              </c:multiLvlStrCache>
            </c:multiLvlStrRef>
          </c:cat>
          <c:val>
            <c:numRef>
              <c:f>Expenses_Revenue_Chart!$C$4:$C$9</c:f>
              <c:numCache>
                <c:formatCode>_-* #,##0_-;\-* #,##0_-;_-* "-"??_-;_-@_-</c:formatCode>
                <c:ptCount val="4"/>
                <c:pt idx="0">
                  <c:v>-2556500</c:v>
                </c:pt>
                <c:pt idx="1">
                  <c:v>-6618300</c:v>
                </c:pt>
                <c:pt idx="2">
                  <c:v>-4070900</c:v>
                </c:pt>
                <c:pt idx="3">
                  <c:v>17559820</c:v>
                </c:pt>
              </c:numCache>
            </c:numRef>
          </c:val>
          <c:extLst>
            <c:ext xmlns:c16="http://schemas.microsoft.com/office/drawing/2014/chart" uri="{C3380CC4-5D6E-409C-BE32-E72D297353CC}">
              <c16:uniqueId val="{00000000-0506-40FC-A195-D06D3316124F}"/>
            </c:ext>
          </c:extLst>
        </c:ser>
        <c:dLbls>
          <c:showLegendKey val="0"/>
          <c:showVal val="0"/>
          <c:showCatName val="0"/>
          <c:showSerName val="0"/>
          <c:showPercent val="0"/>
          <c:showBubbleSize val="0"/>
        </c:dLbls>
        <c:gapWidth val="219"/>
        <c:overlap val="-27"/>
        <c:axId val="1261940376"/>
        <c:axId val="1261933536"/>
      </c:barChart>
      <c:catAx>
        <c:axId val="126194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33536"/>
        <c:crosses val="autoZero"/>
        <c:auto val="1"/>
        <c:lblAlgn val="ctr"/>
        <c:lblOffset val="100"/>
        <c:noMultiLvlLbl val="0"/>
      </c:catAx>
      <c:valAx>
        <c:axId val="1261933536"/>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4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Company.xlsx]Expenses_Revenue_B.L_Chart!PivotTable5</c:name>
    <c:fmtId val="2"/>
  </c:pivotSource>
  <c:chart>
    <c:autoTitleDeleted val="1"/>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00B050"/>
          </a:solidFill>
          <a:ln>
            <a:noFill/>
          </a:ln>
          <a:effectLst/>
        </c:spPr>
        <c:dLbl>
          <c:idx val="0"/>
          <c:layout>
            <c:manualLayout>
              <c:x val="-2.0685579196217604E-2"/>
              <c:y val="-2.49772933696639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B050"/>
          </a:solidFill>
          <a:ln>
            <a:noFill/>
          </a:ln>
          <a:effectLst/>
        </c:spPr>
      </c:pivotFmt>
      <c:pivotFmt>
        <c:idx val="4"/>
        <c:spPr>
          <a:solidFill>
            <a:srgbClr val="00B05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
        <c:idx val="7"/>
        <c:spPr>
          <a:solidFill>
            <a:srgbClr val="FF0000"/>
          </a:solidFill>
          <a:ln>
            <a:noFill/>
          </a:ln>
          <a:effectLst/>
        </c:spPr>
      </c:pivotFmt>
    </c:pivotFmts>
    <c:plotArea>
      <c:layout>
        <c:manualLayout>
          <c:layoutTarget val="inner"/>
          <c:xMode val="edge"/>
          <c:yMode val="edge"/>
          <c:x val="9.3074774201018992E-2"/>
          <c:y val="0.13169845594913715"/>
          <c:w val="0.89007473560290262"/>
          <c:h val="0.79841160863066507"/>
        </c:manualLayout>
      </c:layout>
      <c:barChart>
        <c:barDir val="col"/>
        <c:grouping val="clustered"/>
        <c:varyColors val="0"/>
        <c:ser>
          <c:idx val="0"/>
          <c:order val="0"/>
          <c:tx>
            <c:strRef>
              <c:f>Expenses_Revenue_B.L_Chart!$C$3</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6-2570-4A4D-A533-B0118367A45E}"/>
              </c:ext>
            </c:extLst>
          </c:dPt>
          <c:dPt>
            <c:idx val="1"/>
            <c:invertIfNegative val="0"/>
            <c:bubble3D val="0"/>
            <c:spPr>
              <a:solidFill>
                <a:srgbClr val="FF0000"/>
              </a:solidFill>
              <a:ln>
                <a:noFill/>
              </a:ln>
              <a:effectLst/>
            </c:spPr>
            <c:extLst>
              <c:ext xmlns:c16="http://schemas.microsoft.com/office/drawing/2014/chart" uri="{C3380CC4-5D6E-409C-BE32-E72D297353CC}">
                <c16:uniqueId val="{00000005-2570-4A4D-A533-B0118367A45E}"/>
              </c:ext>
            </c:extLst>
          </c:dPt>
          <c:dPt>
            <c:idx val="2"/>
            <c:invertIfNegative val="0"/>
            <c:bubble3D val="0"/>
            <c:spPr>
              <a:solidFill>
                <a:srgbClr val="FF0000"/>
              </a:solidFill>
              <a:ln>
                <a:noFill/>
              </a:ln>
              <a:effectLst/>
            </c:spPr>
            <c:extLst>
              <c:ext xmlns:c16="http://schemas.microsoft.com/office/drawing/2014/chart" uri="{C3380CC4-5D6E-409C-BE32-E72D297353CC}">
                <c16:uniqueId val="{00000004-2570-4A4D-A533-B0118367A45E}"/>
              </c:ext>
            </c:extLst>
          </c:dPt>
          <c:dPt>
            <c:idx val="3"/>
            <c:invertIfNegative val="0"/>
            <c:bubble3D val="0"/>
            <c:spPr>
              <a:solidFill>
                <a:srgbClr val="00B050"/>
              </a:solidFill>
              <a:ln>
                <a:noFill/>
              </a:ln>
              <a:effectLst/>
            </c:spPr>
            <c:extLst>
              <c:ext xmlns:c16="http://schemas.microsoft.com/office/drawing/2014/chart" uri="{C3380CC4-5D6E-409C-BE32-E72D297353CC}">
                <c16:uniqueId val="{00000003-2570-4A4D-A533-B0118367A45E}"/>
              </c:ext>
            </c:extLst>
          </c:dPt>
          <c:dPt>
            <c:idx val="4"/>
            <c:invertIfNegative val="0"/>
            <c:bubble3D val="0"/>
            <c:spPr>
              <a:solidFill>
                <a:srgbClr val="00B050"/>
              </a:solidFill>
              <a:ln>
                <a:noFill/>
              </a:ln>
              <a:effectLst/>
            </c:spPr>
            <c:extLst>
              <c:ext xmlns:c16="http://schemas.microsoft.com/office/drawing/2014/chart" uri="{C3380CC4-5D6E-409C-BE32-E72D297353CC}">
                <c16:uniqueId val="{00000002-2570-4A4D-A533-B0118367A45E}"/>
              </c:ext>
            </c:extLst>
          </c:dPt>
          <c:dPt>
            <c:idx val="5"/>
            <c:invertIfNegative val="0"/>
            <c:bubble3D val="0"/>
            <c:spPr>
              <a:solidFill>
                <a:srgbClr val="00B050"/>
              </a:solidFill>
              <a:ln>
                <a:noFill/>
              </a:ln>
              <a:effectLst/>
            </c:spPr>
            <c:extLst>
              <c:ext xmlns:c16="http://schemas.microsoft.com/office/drawing/2014/chart" uri="{C3380CC4-5D6E-409C-BE32-E72D297353CC}">
                <c16:uniqueId val="{00000001-2570-4A4D-A533-B0118367A45E}"/>
              </c:ext>
            </c:extLst>
          </c:dPt>
          <c:dLbls>
            <c:dLbl>
              <c:idx val="5"/>
              <c:layout>
                <c:manualLayout>
                  <c:x val="-2.0685579196217604E-2"/>
                  <c:y val="-2.497729336966398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70-4A4D-A533-B0118367A45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multiLvlStrRef>
              <c:f>Expenses_Revenue_B.L_Chart!$A$4:$B$12</c:f>
              <c:multiLvlStrCache>
                <c:ptCount val="6"/>
                <c:lvl>
                  <c:pt idx="0">
                    <c:v>Nutrition and Food Supplements </c:v>
                  </c:pt>
                  <c:pt idx="1">
                    <c:v>Sports equipment</c:v>
                  </c:pt>
                  <c:pt idx="2">
                    <c:v>Sportswear</c:v>
                  </c:pt>
                  <c:pt idx="3">
                    <c:v>Nutrition and Food Supplements </c:v>
                  </c:pt>
                  <c:pt idx="4">
                    <c:v>Sports equipment</c:v>
                  </c:pt>
                  <c:pt idx="5">
                    <c:v>Sportswear</c:v>
                  </c:pt>
                </c:lvl>
                <c:lvl>
                  <c:pt idx="0">
                    <c:v>Expense</c:v>
                  </c:pt>
                  <c:pt idx="3">
                    <c:v>Revenue</c:v>
                  </c:pt>
                </c:lvl>
              </c:multiLvlStrCache>
            </c:multiLvlStrRef>
          </c:cat>
          <c:val>
            <c:numRef>
              <c:f>Expenses_Revenue_B.L_Chart!$C$4:$C$12</c:f>
              <c:numCache>
                <c:formatCode>_-* #,##0_-;\-* #,##0_-;_-* "-"??_-;_-@_-</c:formatCode>
                <c:ptCount val="6"/>
                <c:pt idx="0">
                  <c:v>-2556500</c:v>
                </c:pt>
                <c:pt idx="1">
                  <c:v>-6618300</c:v>
                </c:pt>
                <c:pt idx="2">
                  <c:v>-4070900</c:v>
                </c:pt>
                <c:pt idx="3">
                  <c:v>1843620</c:v>
                </c:pt>
                <c:pt idx="4">
                  <c:v>8908500</c:v>
                </c:pt>
                <c:pt idx="5">
                  <c:v>6807700</c:v>
                </c:pt>
              </c:numCache>
            </c:numRef>
          </c:val>
          <c:extLst>
            <c:ext xmlns:c16="http://schemas.microsoft.com/office/drawing/2014/chart" uri="{C3380CC4-5D6E-409C-BE32-E72D297353CC}">
              <c16:uniqueId val="{00000000-2570-4A4D-A533-B0118367A45E}"/>
            </c:ext>
          </c:extLst>
        </c:ser>
        <c:dLbls>
          <c:showLegendKey val="0"/>
          <c:showVal val="0"/>
          <c:showCatName val="0"/>
          <c:showSerName val="0"/>
          <c:showPercent val="0"/>
          <c:showBubbleSize val="0"/>
        </c:dLbls>
        <c:gapWidth val="219"/>
        <c:overlap val="-27"/>
        <c:axId val="1261940376"/>
        <c:axId val="1261933536"/>
      </c:barChart>
      <c:catAx>
        <c:axId val="126194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33536"/>
        <c:crosses val="autoZero"/>
        <c:auto val="1"/>
        <c:lblAlgn val="ctr"/>
        <c:lblOffset val="100"/>
        <c:noMultiLvlLbl val="0"/>
      </c:catAx>
      <c:valAx>
        <c:axId val="1261933536"/>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4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Company.xlsx]Total_Revenue_by_Month&amp;Day!PivotTable6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aseline="0"/>
              <a:t>Chart showing the Revenue generated by Month and Day in 2023.</a:t>
            </a:r>
            <a:endParaRPr lang="en-US"/>
          </a:p>
        </c:rich>
      </c:tx>
      <c:layout>
        <c:manualLayout>
          <c:xMode val="edge"/>
          <c:yMode val="edge"/>
          <c:x val="0.2709600004496226"/>
          <c:y val="4.06459609215514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'Total_Revenue_by_Month&amp;Day'!$E$3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linear"/>
            <c:dispRSqr val="0"/>
            <c:dispEq val="0"/>
          </c:trendline>
          <c:cat>
            <c:multiLvlStrRef>
              <c:f>'Total_Revenue_by_Month&amp;Day'!$A$4:$D$52</c:f>
              <c:multiLvlStrCache>
                <c:ptCount val="12"/>
                <c:lvl>
                  <c:pt idx="0">
                    <c:v>Saturday</c:v>
                  </c:pt>
                  <c:pt idx="1">
                    <c:v>Sunday</c:v>
                  </c:pt>
                  <c:pt idx="2">
                    <c:v>Thursday</c:v>
                  </c:pt>
                  <c:pt idx="3">
                    <c:v>Thursday</c:v>
                  </c:pt>
                  <c:pt idx="4">
                    <c:v>Friday</c:v>
                  </c:pt>
                  <c:pt idx="5">
                    <c:v>Tuesday</c:v>
                  </c:pt>
                  <c:pt idx="6">
                    <c:v>Monday</c:v>
                  </c:pt>
                  <c:pt idx="7">
                    <c:v>Tuesday</c:v>
                  </c:pt>
                  <c:pt idx="8">
                    <c:v>Wednesday</c:v>
                  </c:pt>
                  <c:pt idx="9">
                    <c:v>Friday</c:v>
                  </c:pt>
                  <c:pt idx="10">
                    <c:v>Sunday</c:v>
                  </c:pt>
                  <c:pt idx="11">
                    <c:v>Tuesday</c:v>
                  </c:pt>
                </c:lvl>
                <c:lvl>
                  <c:pt idx="0">
                    <c:v>30/09/2023</c:v>
                  </c:pt>
                  <c:pt idx="1">
                    <c:v>30/04/2023</c:v>
                  </c:pt>
                  <c:pt idx="2">
                    <c:v>30/11/2023</c:v>
                  </c:pt>
                  <c:pt idx="3">
                    <c:v>31/08/2023</c:v>
                  </c:pt>
                  <c:pt idx="4">
                    <c:v>31/03/2023</c:v>
                  </c:pt>
                  <c:pt idx="5">
                    <c:v>31/10/2023</c:v>
                  </c:pt>
                  <c:pt idx="6">
                    <c:v>31/07/2023</c:v>
                  </c:pt>
                  <c:pt idx="7">
                    <c:v>28/02/2023</c:v>
                  </c:pt>
                  <c:pt idx="8">
                    <c:v>31/05/2023</c:v>
                  </c:pt>
                  <c:pt idx="9">
                    <c:v>30/06/2023</c:v>
                  </c:pt>
                  <c:pt idx="10">
                    <c:v>31/12/2023</c:v>
                  </c:pt>
                  <c:pt idx="11">
                    <c:v>31/01/2023</c:v>
                  </c:pt>
                </c:lvl>
                <c:lvl>
                  <c:pt idx="0">
                    <c:v>30-Sep</c:v>
                  </c:pt>
                  <c:pt idx="1">
                    <c:v>30-Apr</c:v>
                  </c:pt>
                  <c:pt idx="2">
                    <c:v>30-Nov</c:v>
                  </c:pt>
                  <c:pt idx="3">
                    <c:v>31-Aug</c:v>
                  </c:pt>
                  <c:pt idx="4">
                    <c:v>31-Mar</c:v>
                  </c:pt>
                  <c:pt idx="5">
                    <c:v>31-Oct</c:v>
                  </c:pt>
                  <c:pt idx="6">
                    <c:v>31-Jul</c:v>
                  </c:pt>
                  <c:pt idx="7">
                    <c:v>28-Feb</c:v>
                  </c:pt>
                  <c:pt idx="8">
                    <c:v>31-May</c:v>
                  </c:pt>
                  <c:pt idx="9">
                    <c:v>30-Jun</c:v>
                  </c:pt>
                  <c:pt idx="10">
                    <c:v>31-Dec</c:v>
                  </c:pt>
                  <c:pt idx="11">
                    <c:v>31-Jan</c:v>
                  </c:pt>
                </c:lvl>
                <c:lvl>
                  <c:pt idx="0">
                    <c:v>Sep</c:v>
                  </c:pt>
                  <c:pt idx="1">
                    <c:v>Apr</c:v>
                  </c:pt>
                  <c:pt idx="2">
                    <c:v>Nov</c:v>
                  </c:pt>
                  <c:pt idx="3">
                    <c:v>Aug</c:v>
                  </c:pt>
                  <c:pt idx="4">
                    <c:v>Mar</c:v>
                  </c:pt>
                  <c:pt idx="5">
                    <c:v>Oct</c:v>
                  </c:pt>
                  <c:pt idx="6">
                    <c:v>Jul</c:v>
                  </c:pt>
                  <c:pt idx="7">
                    <c:v>Feb</c:v>
                  </c:pt>
                  <c:pt idx="8">
                    <c:v>May</c:v>
                  </c:pt>
                  <c:pt idx="9">
                    <c:v>Jun</c:v>
                  </c:pt>
                  <c:pt idx="10">
                    <c:v>Dec</c:v>
                  </c:pt>
                  <c:pt idx="11">
                    <c:v>Jan</c:v>
                  </c:pt>
                </c:lvl>
              </c:multiLvlStrCache>
            </c:multiLvlStrRef>
          </c:cat>
          <c:val>
            <c:numRef>
              <c:f>'Total_Revenue_by_Month&amp;Day'!$E$4:$E$52</c:f>
              <c:numCache>
                <c:formatCode>_-* #,##0_-;\-* #,##0_-;_-* "-"??_-;_-@_-</c:formatCode>
                <c:ptCount val="12"/>
                <c:pt idx="0">
                  <c:v>1120890</c:v>
                </c:pt>
                <c:pt idx="1">
                  <c:v>1156100</c:v>
                </c:pt>
                <c:pt idx="2">
                  <c:v>1277530</c:v>
                </c:pt>
                <c:pt idx="3">
                  <c:v>1304850</c:v>
                </c:pt>
                <c:pt idx="4">
                  <c:v>1313350</c:v>
                </c:pt>
                <c:pt idx="5">
                  <c:v>1322475</c:v>
                </c:pt>
                <c:pt idx="6">
                  <c:v>1400050</c:v>
                </c:pt>
                <c:pt idx="7">
                  <c:v>1567700</c:v>
                </c:pt>
                <c:pt idx="8">
                  <c:v>1698500</c:v>
                </c:pt>
                <c:pt idx="9">
                  <c:v>1719200</c:v>
                </c:pt>
                <c:pt idx="10">
                  <c:v>1730175</c:v>
                </c:pt>
                <c:pt idx="11">
                  <c:v>1949000</c:v>
                </c:pt>
              </c:numCache>
            </c:numRef>
          </c:val>
          <c:extLst>
            <c:ext xmlns:c16="http://schemas.microsoft.com/office/drawing/2014/chart" uri="{C3380CC4-5D6E-409C-BE32-E72D297353CC}">
              <c16:uniqueId val="{00000001-ADC4-437B-9140-54E3AC1B9B90}"/>
            </c:ext>
          </c:extLst>
        </c:ser>
        <c:dLbls>
          <c:dLblPos val="outEnd"/>
          <c:showLegendKey val="0"/>
          <c:showVal val="1"/>
          <c:showCatName val="0"/>
          <c:showSerName val="0"/>
          <c:showPercent val="0"/>
          <c:showBubbleSize val="0"/>
        </c:dLbls>
        <c:gapWidth val="219"/>
        <c:overlap val="-27"/>
        <c:axId val="585114928"/>
        <c:axId val="585119248"/>
      </c:barChart>
      <c:catAx>
        <c:axId val="585114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585119248"/>
        <c:crosses val="autoZero"/>
        <c:auto val="1"/>
        <c:lblAlgn val="ctr"/>
        <c:lblOffset val="100"/>
        <c:noMultiLvlLbl val="0"/>
      </c:catAx>
      <c:valAx>
        <c:axId val="585119248"/>
        <c:scaling>
          <c:orientation val="minMax"/>
        </c:scaling>
        <c:delete val="1"/>
        <c:axPos val="l"/>
        <c:numFmt formatCode="_-* #,##0_-;\-* #,##0_-;_-* &quot;-&quot;??_-;_-@_-" sourceLinked="1"/>
        <c:majorTickMark val="out"/>
        <c:minorTickMark val="none"/>
        <c:tickLblPos val="nextTo"/>
        <c:crossAx val="585114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Company.xlsx]Total_Expenses_by_Month!PivotTable8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Chart</a:t>
            </a:r>
            <a:r>
              <a:rPr lang="en-US" baseline="0"/>
              <a:t> showing the </a:t>
            </a:r>
            <a:r>
              <a:rPr lang="en-US"/>
              <a:t>Expenses</a:t>
            </a:r>
            <a:r>
              <a:rPr lang="en-US" baseline="0"/>
              <a:t> Accrued over the months in 2023. </a:t>
            </a:r>
            <a:endParaRPr lang="en-US"/>
          </a:p>
        </c:rich>
      </c:tx>
      <c:layout>
        <c:manualLayout>
          <c:xMode val="edge"/>
          <c:yMode val="edge"/>
          <c:x val="0.33833041456580604"/>
          <c:y val="1.55279503105590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Total_Expenses_by_Month!$F$3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linear"/>
            <c:dispRSqr val="0"/>
            <c:dispEq val="0"/>
          </c:trendline>
          <c:cat>
            <c:multiLvlStrRef>
              <c:f>Total_Expenses_by_Month!$A$4:$E$64</c:f>
              <c:multiLvlStrCache>
                <c:ptCount val="12"/>
                <c:lvl>
                  <c:pt idx="0">
                    <c:v>Sunday</c:v>
                  </c:pt>
                  <c:pt idx="1">
                    <c:v>Friday</c:v>
                  </c:pt>
                  <c:pt idx="2">
                    <c:v>Tuesday</c:v>
                  </c:pt>
                  <c:pt idx="3">
                    <c:v>Saturday</c:v>
                  </c:pt>
                  <c:pt idx="4">
                    <c:v>Thursday</c:v>
                  </c:pt>
                  <c:pt idx="5">
                    <c:v>Thursday</c:v>
                  </c:pt>
                  <c:pt idx="6">
                    <c:v>Tuesday</c:v>
                  </c:pt>
                  <c:pt idx="7">
                    <c:v>Monday</c:v>
                  </c:pt>
                  <c:pt idx="8">
                    <c:v>Sunday</c:v>
                  </c:pt>
                  <c:pt idx="9">
                    <c:v>Friday</c:v>
                  </c:pt>
                  <c:pt idx="10">
                    <c:v>Wednesday</c:v>
                  </c:pt>
                  <c:pt idx="11">
                    <c:v>Tuesday</c:v>
                  </c:pt>
                </c:lvl>
                <c:lvl>
                  <c:pt idx="0">
                    <c:v>30/04/2023</c:v>
                  </c:pt>
                  <c:pt idx="1">
                    <c:v>31/03/2023</c:v>
                  </c:pt>
                  <c:pt idx="2">
                    <c:v>31/10/2023</c:v>
                  </c:pt>
                  <c:pt idx="3">
                    <c:v>30/09/2023</c:v>
                  </c:pt>
                  <c:pt idx="4">
                    <c:v>31/08/2023</c:v>
                  </c:pt>
                  <c:pt idx="5">
                    <c:v>30/11/2023</c:v>
                  </c:pt>
                  <c:pt idx="6">
                    <c:v>28/02/2023</c:v>
                  </c:pt>
                  <c:pt idx="7">
                    <c:v>31/07/2023</c:v>
                  </c:pt>
                  <c:pt idx="8">
                    <c:v>31/12/2023</c:v>
                  </c:pt>
                  <c:pt idx="9">
                    <c:v>30/06/2023</c:v>
                  </c:pt>
                  <c:pt idx="10">
                    <c:v>31/05/2023</c:v>
                  </c:pt>
                  <c:pt idx="11">
                    <c:v>31/01/2023</c:v>
                  </c:pt>
                </c:lvl>
                <c:lvl>
                  <c:pt idx="0">
                    <c:v>April</c:v>
                  </c:pt>
                  <c:pt idx="1">
                    <c:v>March</c:v>
                  </c:pt>
                  <c:pt idx="2">
                    <c:v>October</c:v>
                  </c:pt>
                  <c:pt idx="3">
                    <c:v>September</c:v>
                  </c:pt>
                  <c:pt idx="4">
                    <c:v>August</c:v>
                  </c:pt>
                  <c:pt idx="5">
                    <c:v>November</c:v>
                  </c:pt>
                  <c:pt idx="6">
                    <c:v>February</c:v>
                  </c:pt>
                  <c:pt idx="7">
                    <c:v>July</c:v>
                  </c:pt>
                  <c:pt idx="8">
                    <c:v>December</c:v>
                  </c:pt>
                  <c:pt idx="9">
                    <c:v>June</c:v>
                  </c:pt>
                  <c:pt idx="10">
                    <c:v>May</c:v>
                  </c:pt>
                  <c:pt idx="11">
                    <c:v>January</c:v>
                  </c:pt>
                </c:lvl>
                <c:lvl>
                  <c:pt idx="0">
                    <c:v>30-Apr</c:v>
                  </c:pt>
                  <c:pt idx="1">
                    <c:v>31-Mar</c:v>
                  </c:pt>
                  <c:pt idx="2">
                    <c:v>31-Oct</c:v>
                  </c:pt>
                  <c:pt idx="3">
                    <c:v>30-Sep</c:v>
                  </c:pt>
                  <c:pt idx="4">
                    <c:v>31-Aug</c:v>
                  </c:pt>
                  <c:pt idx="5">
                    <c:v>30-Nov</c:v>
                  </c:pt>
                  <c:pt idx="6">
                    <c:v>28-Feb</c:v>
                  </c:pt>
                  <c:pt idx="7">
                    <c:v>31-Jul</c:v>
                  </c:pt>
                  <c:pt idx="8">
                    <c:v>31-Dec</c:v>
                  </c:pt>
                  <c:pt idx="9">
                    <c:v>30-Jun</c:v>
                  </c:pt>
                  <c:pt idx="10">
                    <c:v>31-May</c:v>
                  </c:pt>
                  <c:pt idx="11">
                    <c:v>31-Jan</c:v>
                  </c:pt>
                </c:lvl>
                <c:lvl>
                  <c:pt idx="0">
                    <c:v>Apr</c:v>
                  </c:pt>
                  <c:pt idx="1">
                    <c:v>Mar</c:v>
                  </c:pt>
                  <c:pt idx="2">
                    <c:v>Oct</c:v>
                  </c:pt>
                  <c:pt idx="3">
                    <c:v>Sep</c:v>
                  </c:pt>
                  <c:pt idx="4">
                    <c:v>Aug</c:v>
                  </c:pt>
                  <c:pt idx="5">
                    <c:v>Nov</c:v>
                  </c:pt>
                  <c:pt idx="6">
                    <c:v>Feb</c:v>
                  </c:pt>
                  <c:pt idx="7">
                    <c:v>Jul</c:v>
                  </c:pt>
                  <c:pt idx="8">
                    <c:v>Dec</c:v>
                  </c:pt>
                  <c:pt idx="9">
                    <c:v>Jun</c:v>
                  </c:pt>
                  <c:pt idx="10">
                    <c:v>May</c:v>
                  </c:pt>
                  <c:pt idx="11">
                    <c:v>Jan</c:v>
                  </c:pt>
                </c:lvl>
              </c:multiLvlStrCache>
            </c:multiLvlStrRef>
          </c:cat>
          <c:val>
            <c:numRef>
              <c:f>Total_Expenses_by_Month!$F$4:$F$64</c:f>
              <c:numCache>
                <c:formatCode>\$#,##0;[Red]\(\$#,##0\)</c:formatCode>
                <c:ptCount val="12"/>
                <c:pt idx="0">
                  <c:v>-963400</c:v>
                </c:pt>
                <c:pt idx="1">
                  <c:v>-1010800</c:v>
                </c:pt>
                <c:pt idx="2">
                  <c:v>-1027400</c:v>
                </c:pt>
                <c:pt idx="3">
                  <c:v>-1029300</c:v>
                </c:pt>
                <c:pt idx="4">
                  <c:v>-1036300</c:v>
                </c:pt>
                <c:pt idx="5">
                  <c:v>-1067600</c:v>
                </c:pt>
                <c:pt idx="6">
                  <c:v>-1089000</c:v>
                </c:pt>
                <c:pt idx="7">
                  <c:v>-1111200</c:v>
                </c:pt>
                <c:pt idx="8">
                  <c:v>-1199200</c:v>
                </c:pt>
                <c:pt idx="9">
                  <c:v>-1226100</c:v>
                </c:pt>
                <c:pt idx="10">
                  <c:v>-1230900</c:v>
                </c:pt>
                <c:pt idx="11">
                  <c:v>-1254500</c:v>
                </c:pt>
              </c:numCache>
            </c:numRef>
          </c:val>
          <c:extLst>
            <c:ext xmlns:c16="http://schemas.microsoft.com/office/drawing/2014/chart" uri="{C3380CC4-5D6E-409C-BE32-E72D297353CC}">
              <c16:uniqueId val="{00000001-040B-46F2-B36D-5AB818E7C4AB}"/>
            </c:ext>
          </c:extLst>
        </c:ser>
        <c:dLbls>
          <c:dLblPos val="outEnd"/>
          <c:showLegendKey val="0"/>
          <c:showVal val="1"/>
          <c:showCatName val="0"/>
          <c:showSerName val="0"/>
          <c:showPercent val="0"/>
          <c:showBubbleSize val="0"/>
        </c:dLbls>
        <c:gapWidth val="219"/>
        <c:overlap val="-27"/>
        <c:axId val="964724480"/>
        <c:axId val="964721600"/>
      </c:barChart>
      <c:catAx>
        <c:axId val="9647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964721600"/>
        <c:crosses val="autoZero"/>
        <c:auto val="1"/>
        <c:lblAlgn val="ctr"/>
        <c:lblOffset val="100"/>
        <c:noMultiLvlLbl val="0"/>
      </c:catAx>
      <c:valAx>
        <c:axId val="964721600"/>
        <c:scaling>
          <c:orientation val="minMax"/>
        </c:scaling>
        <c:delete val="1"/>
        <c:axPos val="l"/>
        <c:numFmt formatCode="\$#,##0;[Red]\(\$#,##0\)" sourceLinked="1"/>
        <c:majorTickMark val="none"/>
        <c:minorTickMark val="none"/>
        <c:tickLblPos val="nextTo"/>
        <c:crossAx val="964724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Company.xlsx]Expenses_Revenue_B.L_Chart!PivotTable5</c:name>
    <c:fmtId val="4"/>
  </c:pivotSource>
  <c:chart>
    <c:autoTitleDeleted val="1"/>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00B050"/>
          </a:solidFill>
          <a:ln>
            <a:noFill/>
          </a:ln>
          <a:effectLst/>
        </c:spPr>
        <c:dLbl>
          <c:idx val="0"/>
          <c:layout>
            <c:manualLayout>
              <c:x val="-2.0685579196217604E-2"/>
              <c:y val="-2.49772933696639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B050"/>
          </a:solidFill>
          <a:ln>
            <a:noFill/>
          </a:ln>
          <a:effectLst/>
        </c:spPr>
      </c:pivotFmt>
      <c:pivotFmt>
        <c:idx val="4"/>
        <c:spPr>
          <a:solidFill>
            <a:srgbClr val="00B05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
        <c:idx val="7"/>
        <c:spPr>
          <a:solidFill>
            <a:srgbClr val="FF0000"/>
          </a:solidFill>
          <a:ln>
            <a:noFill/>
          </a:ln>
          <a:effectLst/>
        </c:spPr>
      </c:pivotFmt>
      <c:pivotFmt>
        <c:idx val="8"/>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F0000"/>
          </a:solidFill>
          <a:ln>
            <a:noFill/>
          </a:ln>
          <a:effectLst/>
        </c:spPr>
      </c:pivotFmt>
      <c:pivotFmt>
        <c:idx val="10"/>
        <c:spPr>
          <a:solidFill>
            <a:srgbClr val="FF0000"/>
          </a:solidFill>
          <a:ln>
            <a:noFill/>
          </a:ln>
          <a:effectLst/>
        </c:spPr>
      </c:pivotFmt>
      <c:pivotFmt>
        <c:idx val="11"/>
        <c:spPr>
          <a:solidFill>
            <a:srgbClr val="FF0000"/>
          </a:solidFill>
          <a:ln>
            <a:noFill/>
          </a:ln>
          <a:effectLst/>
        </c:spPr>
      </c:pivotFmt>
      <c:pivotFmt>
        <c:idx val="12"/>
        <c:spPr>
          <a:solidFill>
            <a:srgbClr val="00B050"/>
          </a:solidFill>
          <a:ln>
            <a:noFill/>
          </a:ln>
          <a:effectLst/>
        </c:spPr>
      </c:pivotFmt>
      <c:pivotFmt>
        <c:idx val="13"/>
        <c:spPr>
          <a:solidFill>
            <a:srgbClr val="00B050"/>
          </a:solidFill>
          <a:ln>
            <a:noFill/>
          </a:ln>
          <a:effectLst/>
        </c:spPr>
      </c:pivotFmt>
      <c:pivotFmt>
        <c:idx val="14"/>
        <c:spPr>
          <a:solidFill>
            <a:srgbClr val="00B050"/>
          </a:solidFill>
          <a:ln>
            <a:noFill/>
          </a:ln>
          <a:effectLst/>
        </c:spPr>
        <c:dLbl>
          <c:idx val="0"/>
          <c:layout>
            <c:manualLayout>
              <c:x val="-2.0685579196217604E-2"/>
              <c:y val="-2.49772933696639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rgbClr val="FF0000"/>
          </a:solidFill>
          <a:ln>
            <a:noFill/>
          </a:ln>
          <a:effectLst/>
        </c:spPr>
      </c:pivotFmt>
      <c:pivotFmt>
        <c:idx val="17"/>
        <c:spPr>
          <a:solidFill>
            <a:srgbClr val="FF0000"/>
          </a:solidFill>
          <a:ln>
            <a:noFill/>
          </a:ln>
          <a:effectLst/>
        </c:spPr>
      </c:pivotFmt>
      <c:pivotFmt>
        <c:idx val="18"/>
        <c:spPr>
          <a:solidFill>
            <a:srgbClr val="FF0000"/>
          </a:solidFill>
          <a:ln>
            <a:noFill/>
          </a:ln>
          <a:effectLst/>
        </c:spPr>
      </c:pivotFmt>
      <c:pivotFmt>
        <c:idx val="19"/>
        <c:spPr>
          <a:solidFill>
            <a:srgbClr val="00B050"/>
          </a:solidFill>
          <a:ln>
            <a:noFill/>
          </a:ln>
          <a:effectLst/>
        </c:spPr>
      </c:pivotFmt>
      <c:pivotFmt>
        <c:idx val="20"/>
        <c:spPr>
          <a:solidFill>
            <a:srgbClr val="00B050"/>
          </a:solidFill>
          <a:ln>
            <a:noFill/>
          </a:ln>
          <a:effectLst/>
        </c:spPr>
      </c:pivotFmt>
      <c:pivotFmt>
        <c:idx val="21"/>
        <c:spPr>
          <a:solidFill>
            <a:srgbClr val="00B050"/>
          </a:solidFill>
          <a:ln>
            <a:noFill/>
          </a:ln>
          <a:effectLst/>
        </c:spPr>
        <c:dLbl>
          <c:idx val="0"/>
          <c:layout>
            <c:manualLayout>
              <c:x val="-2.0685579196217604E-2"/>
              <c:y val="-2.49772933696639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9.3074774201018992E-2"/>
          <c:y val="0.13169845594913715"/>
          <c:w val="0.89007473560290262"/>
          <c:h val="0.79841160863066507"/>
        </c:manualLayout>
      </c:layout>
      <c:barChart>
        <c:barDir val="col"/>
        <c:grouping val="clustered"/>
        <c:varyColors val="0"/>
        <c:ser>
          <c:idx val="0"/>
          <c:order val="0"/>
          <c:tx>
            <c:strRef>
              <c:f>Expenses_Revenue_B.L_Chart!$C$3</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F56F-413D-8AB3-EA6EB2198FE1}"/>
              </c:ext>
            </c:extLst>
          </c:dPt>
          <c:dPt>
            <c:idx val="1"/>
            <c:invertIfNegative val="0"/>
            <c:bubble3D val="0"/>
            <c:spPr>
              <a:solidFill>
                <a:srgbClr val="FF0000"/>
              </a:solidFill>
              <a:ln>
                <a:noFill/>
              </a:ln>
              <a:effectLst/>
            </c:spPr>
            <c:extLst>
              <c:ext xmlns:c16="http://schemas.microsoft.com/office/drawing/2014/chart" uri="{C3380CC4-5D6E-409C-BE32-E72D297353CC}">
                <c16:uniqueId val="{00000003-F56F-413D-8AB3-EA6EB2198FE1}"/>
              </c:ext>
            </c:extLst>
          </c:dPt>
          <c:dPt>
            <c:idx val="2"/>
            <c:invertIfNegative val="0"/>
            <c:bubble3D val="0"/>
            <c:spPr>
              <a:solidFill>
                <a:srgbClr val="FF0000"/>
              </a:solidFill>
              <a:ln>
                <a:noFill/>
              </a:ln>
              <a:effectLst/>
            </c:spPr>
            <c:extLst>
              <c:ext xmlns:c16="http://schemas.microsoft.com/office/drawing/2014/chart" uri="{C3380CC4-5D6E-409C-BE32-E72D297353CC}">
                <c16:uniqueId val="{00000005-F56F-413D-8AB3-EA6EB2198FE1}"/>
              </c:ext>
            </c:extLst>
          </c:dPt>
          <c:dPt>
            <c:idx val="3"/>
            <c:invertIfNegative val="0"/>
            <c:bubble3D val="0"/>
            <c:spPr>
              <a:solidFill>
                <a:srgbClr val="00B050"/>
              </a:solidFill>
              <a:ln>
                <a:noFill/>
              </a:ln>
              <a:effectLst/>
            </c:spPr>
            <c:extLst>
              <c:ext xmlns:c16="http://schemas.microsoft.com/office/drawing/2014/chart" uri="{C3380CC4-5D6E-409C-BE32-E72D297353CC}">
                <c16:uniqueId val="{00000007-F56F-413D-8AB3-EA6EB2198FE1}"/>
              </c:ext>
            </c:extLst>
          </c:dPt>
          <c:dPt>
            <c:idx val="4"/>
            <c:invertIfNegative val="0"/>
            <c:bubble3D val="0"/>
            <c:spPr>
              <a:solidFill>
                <a:srgbClr val="00B050"/>
              </a:solidFill>
              <a:ln>
                <a:noFill/>
              </a:ln>
              <a:effectLst/>
            </c:spPr>
            <c:extLst>
              <c:ext xmlns:c16="http://schemas.microsoft.com/office/drawing/2014/chart" uri="{C3380CC4-5D6E-409C-BE32-E72D297353CC}">
                <c16:uniqueId val="{00000009-F56F-413D-8AB3-EA6EB2198FE1}"/>
              </c:ext>
            </c:extLst>
          </c:dPt>
          <c:dPt>
            <c:idx val="5"/>
            <c:invertIfNegative val="0"/>
            <c:bubble3D val="0"/>
            <c:spPr>
              <a:solidFill>
                <a:srgbClr val="00B050"/>
              </a:solidFill>
              <a:ln>
                <a:noFill/>
              </a:ln>
              <a:effectLst/>
            </c:spPr>
            <c:extLst>
              <c:ext xmlns:c16="http://schemas.microsoft.com/office/drawing/2014/chart" uri="{C3380CC4-5D6E-409C-BE32-E72D297353CC}">
                <c16:uniqueId val="{0000000B-F56F-413D-8AB3-EA6EB2198FE1}"/>
              </c:ext>
            </c:extLst>
          </c:dPt>
          <c:dLbls>
            <c:dLbl>
              <c:idx val="5"/>
              <c:layout>
                <c:manualLayout>
                  <c:x val="-2.0685579196217604E-2"/>
                  <c:y val="-2.497729336966398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56F-413D-8AB3-EA6EB2198FE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multiLvlStrRef>
              <c:f>Expenses_Revenue_B.L_Chart!$A$4:$B$12</c:f>
              <c:multiLvlStrCache>
                <c:ptCount val="6"/>
                <c:lvl>
                  <c:pt idx="0">
                    <c:v>Nutrition and Food Supplements </c:v>
                  </c:pt>
                  <c:pt idx="1">
                    <c:v>Sports equipment</c:v>
                  </c:pt>
                  <c:pt idx="2">
                    <c:v>Sportswear</c:v>
                  </c:pt>
                  <c:pt idx="3">
                    <c:v>Nutrition and Food Supplements </c:v>
                  </c:pt>
                  <c:pt idx="4">
                    <c:v>Sports equipment</c:v>
                  </c:pt>
                  <c:pt idx="5">
                    <c:v>Sportswear</c:v>
                  </c:pt>
                </c:lvl>
                <c:lvl>
                  <c:pt idx="0">
                    <c:v>Expense</c:v>
                  </c:pt>
                  <c:pt idx="3">
                    <c:v>Revenue</c:v>
                  </c:pt>
                </c:lvl>
              </c:multiLvlStrCache>
            </c:multiLvlStrRef>
          </c:cat>
          <c:val>
            <c:numRef>
              <c:f>Expenses_Revenue_B.L_Chart!$C$4:$C$12</c:f>
              <c:numCache>
                <c:formatCode>_-* #,##0_-;\-* #,##0_-;_-* "-"??_-;_-@_-</c:formatCode>
                <c:ptCount val="6"/>
                <c:pt idx="0">
                  <c:v>-2556500</c:v>
                </c:pt>
                <c:pt idx="1">
                  <c:v>-6618300</c:v>
                </c:pt>
                <c:pt idx="2">
                  <c:v>-4070900</c:v>
                </c:pt>
                <c:pt idx="3">
                  <c:v>1843620</c:v>
                </c:pt>
                <c:pt idx="4">
                  <c:v>8908500</c:v>
                </c:pt>
                <c:pt idx="5">
                  <c:v>6807700</c:v>
                </c:pt>
              </c:numCache>
            </c:numRef>
          </c:val>
          <c:extLst>
            <c:ext xmlns:c16="http://schemas.microsoft.com/office/drawing/2014/chart" uri="{C3380CC4-5D6E-409C-BE32-E72D297353CC}">
              <c16:uniqueId val="{0000000C-F56F-413D-8AB3-EA6EB2198FE1}"/>
            </c:ext>
          </c:extLst>
        </c:ser>
        <c:dLbls>
          <c:showLegendKey val="0"/>
          <c:showVal val="0"/>
          <c:showCatName val="0"/>
          <c:showSerName val="0"/>
          <c:showPercent val="0"/>
          <c:showBubbleSize val="0"/>
        </c:dLbls>
        <c:gapWidth val="219"/>
        <c:overlap val="-27"/>
        <c:axId val="1261940376"/>
        <c:axId val="1261933536"/>
      </c:barChart>
      <c:catAx>
        <c:axId val="126194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33536"/>
        <c:crosses val="autoZero"/>
        <c:auto val="1"/>
        <c:lblAlgn val="ctr"/>
        <c:lblOffset val="100"/>
        <c:noMultiLvlLbl val="0"/>
      </c:catAx>
      <c:valAx>
        <c:axId val="1261933536"/>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261940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 Company.xlsx]BusinessLine_Revenue!PivotTable12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Chart</a:t>
            </a:r>
            <a:r>
              <a:rPr lang="en-US" b="1" baseline="0"/>
              <a:t> showing revenue generated across business lines</a:t>
            </a:r>
            <a:endParaRPr lang="en-US" b="1"/>
          </a:p>
        </c:rich>
      </c:tx>
      <c:layout>
        <c:manualLayout>
          <c:xMode val="edge"/>
          <c:yMode val="edge"/>
          <c:x val="0.11432550523021356"/>
          <c:y val="2.31481811379912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w="19050">
            <a:solidFill>
              <a:schemeClr val="lt1"/>
            </a:solidFill>
          </a:ln>
          <a:effectLst/>
        </c:spPr>
      </c:pivotFmt>
      <c:pivotFmt>
        <c:idx val="2"/>
        <c:spPr>
          <a:solidFill>
            <a:schemeClr val="tx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w="19050">
            <a:solidFill>
              <a:schemeClr val="lt1"/>
            </a:solidFill>
          </a:ln>
          <a:effectLst/>
        </c:spPr>
      </c:pivotFmt>
      <c:pivotFmt>
        <c:idx val="5"/>
        <c:spPr>
          <a:solidFill>
            <a:schemeClr val="bg1">
              <a:lumMod val="85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tx2">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1829786582799591"/>
                  <c:h val="0.17644256006460732"/>
                </c:manualLayout>
              </c15:layout>
            </c:ext>
          </c:extLst>
        </c:dLbl>
      </c:pivotFmt>
      <c:pivotFmt>
        <c:idx val="9"/>
        <c:spPr>
          <a:solidFill>
            <a:schemeClr val="bg1">
              <a:lumMod val="85000"/>
            </a:schemeClr>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BusinessLine_Revenue!$B$3</c:f>
              <c:strCache>
                <c:ptCount val="1"/>
                <c:pt idx="0">
                  <c:v>Total</c:v>
                </c:pt>
              </c:strCache>
            </c:strRef>
          </c:tx>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1-7672-450E-9AFD-438CC4DE90FD}"/>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672-450E-9AFD-438CC4DE90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72-450E-9AFD-438CC4DE90FD}"/>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31829786582799591"/>
                      <c:h val="0.17644256006460732"/>
                    </c:manualLayout>
                  </c15:layout>
                </c:ext>
                <c:ext xmlns:c16="http://schemas.microsoft.com/office/drawing/2014/chart" uri="{C3380CC4-5D6E-409C-BE32-E72D297353CC}">
                  <c16:uniqueId val="{00000001-7672-450E-9AFD-438CC4DE90F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BusinessLine_Revenue!$A$4:$A$7</c:f>
              <c:strCache>
                <c:ptCount val="3"/>
                <c:pt idx="0">
                  <c:v>Nutrition and Food Supplements </c:v>
                </c:pt>
                <c:pt idx="1">
                  <c:v>Sports equipment</c:v>
                </c:pt>
                <c:pt idx="2">
                  <c:v>Sportswear</c:v>
                </c:pt>
              </c:strCache>
            </c:strRef>
          </c:cat>
          <c:val>
            <c:numRef>
              <c:f>BusinessLine_Revenue!$B$4:$B$7</c:f>
              <c:numCache>
                <c:formatCode>_-* #,##0_-;\-* #,##0_-;_-* "-"??_-;_-@_-</c:formatCode>
                <c:ptCount val="3"/>
                <c:pt idx="0">
                  <c:v>1843620</c:v>
                </c:pt>
                <c:pt idx="1">
                  <c:v>8908500</c:v>
                </c:pt>
                <c:pt idx="2">
                  <c:v>6807700</c:v>
                </c:pt>
              </c:numCache>
            </c:numRef>
          </c:val>
          <c:extLst>
            <c:ext xmlns:c16="http://schemas.microsoft.com/office/drawing/2014/chart" uri="{C3380CC4-5D6E-409C-BE32-E72D297353CC}">
              <c16:uniqueId val="{00000006-7672-450E-9AFD-438CC4DE90FD}"/>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2.jpeg"/><Relationship Id="rId5" Type="http://schemas.openxmlformats.org/officeDocument/2006/relationships/image" Target="../media/image1.jp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5</xdr:col>
      <xdr:colOff>556260</xdr:colOff>
      <xdr:row>11</xdr:row>
      <xdr:rowOff>60960</xdr:rowOff>
    </xdr:from>
    <xdr:to>
      <xdr:col>14</xdr:col>
      <xdr:colOff>220980</xdr:colOff>
      <xdr:row>18</xdr:row>
      <xdr:rowOff>15240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64FA6009-28C7-DD5C-F067-F985BC06EBDA}"/>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213860" y="2240280"/>
              <a:ext cx="5699760" cy="134112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521970</xdr:colOff>
      <xdr:row>2</xdr:row>
      <xdr:rowOff>7620</xdr:rowOff>
    </xdr:from>
    <xdr:to>
      <xdr:col>19</xdr:col>
      <xdr:colOff>30480</xdr:colOff>
      <xdr:row>15</xdr:row>
      <xdr:rowOff>175260</xdr:rowOff>
    </xdr:to>
    <xdr:graphicFrame macro="">
      <xdr:nvGraphicFramePr>
        <xdr:cNvPr id="2" name="Chart 1">
          <a:extLst>
            <a:ext uri="{FF2B5EF4-FFF2-40B4-BE49-F238E27FC236}">
              <a16:creationId xmlns:a16="http://schemas.microsoft.com/office/drawing/2014/main" id="{2641C11E-9C8C-B52D-5233-4F746AB04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156210</xdr:colOff>
      <xdr:row>6</xdr:row>
      <xdr:rowOff>53340</xdr:rowOff>
    </xdr:from>
    <xdr:to>
      <xdr:col>11</xdr:col>
      <xdr:colOff>34290</xdr:colOff>
      <xdr:row>20</xdr:row>
      <xdr:rowOff>22860</xdr:rowOff>
    </xdr:to>
    <xdr:graphicFrame macro="">
      <xdr:nvGraphicFramePr>
        <xdr:cNvPr id="2" name="Chart 1">
          <a:extLst>
            <a:ext uri="{FF2B5EF4-FFF2-40B4-BE49-F238E27FC236}">
              <a16:creationId xmlns:a16="http://schemas.microsoft.com/office/drawing/2014/main" id="{DD483AD8-0949-E5ED-BFB2-CD0F8D8ED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605789</xdr:colOff>
      <xdr:row>1</xdr:row>
      <xdr:rowOff>7620</xdr:rowOff>
    </xdr:from>
    <xdr:to>
      <xdr:col>25</xdr:col>
      <xdr:colOff>104775</xdr:colOff>
      <xdr:row>25</xdr:row>
      <xdr:rowOff>114300</xdr:rowOff>
    </xdr:to>
    <xdr:graphicFrame macro="">
      <xdr:nvGraphicFramePr>
        <xdr:cNvPr id="2" name="Chart 1">
          <a:extLst>
            <a:ext uri="{FF2B5EF4-FFF2-40B4-BE49-F238E27FC236}">
              <a16:creationId xmlns:a16="http://schemas.microsoft.com/office/drawing/2014/main" id="{81E5A2E3-5D23-5F48-A74B-8ACF4D82D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480060</xdr:colOff>
      <xdr:row>7</xdr:row>
      <xdr:rowOff>7621</xdr:rowOff>
    </xdr:from>
    <xdr:to>
      <xdr:col>15</xdr:col>
      <xdr:colOff>160020</xdr:colOff>
      <xdr:row>10</xdr:row>
      <xdr:rowOff>76200</xdr:rowOff>
    </xdr:to>
    <mc:AlternateContent xmlns:mc="http://schemas.openxmlformats.org/markup-compatibility/2006" xmlns:a14="http://schemas.microsoft.com/office/drawing/2010/main">
      <mc:Choice Requires="a14">
        <xdr:graphicFrame macro="">
          <xdr:nvGraphicFramePr>
            <xdr:cNvPr id="2" name="Business Line">
              <a:extLst>
                <a:ext uri="{FF2B5EF4-FFF2-40B4-BE49-F238E27FC236}">
                  <a16:creationId xmlns:a16="http://schemas.microsoft.com/office/drawing/2014/main" id="{AFF9F8F0-3D1D-85EE-FCFA-299BE2E04D6A}"/>
                </a:ext>
              </a:extLst>
            </xdr:cNvPr>
            <xdr:cNvGraphicFramePr/>
          </xdr:nvGraphicFramePr>
          <xdr:xfrm>
            <a:off x="0" y="0"/>
            <a:ext cx="0" cy="0"/>
          </xdr:xfrm>
          <a:graphic>
            <a:graphicData uri="http://schemas.microsoft.com/office/drawing/2010/slicer">
              <sle:slicer xmlns:sle="http://schemas.microsoft.com/office/drawing/2010/slicer" name="Business Line"/>
            </a:graphicData>
          </a:graphic>
        </xdr:graphicFrame>
      </mc:Choice>
      <mc:Fallback xmlns="">
        <xdr:sp macro="" textlink="">
          <xdr:nvSpPr>
            <xdr:cNvPr id="0" name=""/>
            <xdr:cNvSpPr>
              <a:spLocks noTextEdit="1"/>
            </xdr:cNvSpPr>
          </xdr:nvSpPr>
          <xdr:spPr>
            <a:xfrm>
              <a:off x="5113020" y="1394461"/>
              <a:ext cx="7056120" cy="6629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586740</xdr:colOff>
      <xdr:row>0</xdr:row>
      <xdr:rowOff>83820</xdr:rowOff>
    </xdr:from>
    <xdr:to>
      <xdr:col>17</xdr:col>
      <xdr:colOff>198120</xdr:colOff>
      <xdr:row>22</xdr:row>
      <xdr:rowOff>175260</xdr:rowOff>
    </xdr:to>
    <xdr:graphicFrame macro="">
      <xdr:nvGraphicFramePr>
        <xdr:cNvPr id="2" name="Chart 1">
          <a:extLst>
            <a:ext uri="{FF2B5EF4-FFF2-40B4-BE49-F238E27FC236}">
              <a16:creationId xmlns:a16="http://schemas.microsoft.com/office/drawing/2014/main" id="{DA05DDAD-CB29-8BC2-CFFE-54A03F6B5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220980</xdr:colOff>
      <xdr:row>0</xdr:row>
      <xdr:rowOff>0</xdr:rowOff>
    </xdr:from>
    <xdr:to>
      <xdr:col>14</xdr:col>
      <xdr:colOff>228600</xdr:colOff>
      <xdr:row>28</xdr:row>
      <xdr:rowOff>45720</xdr:rowOff>
    </xdr:to>
    <xdr:graphicFrame macro="">
      <xdr:nvGraphicFramePr>
        <xdr:cNvPr id="2" name="Chart 1">
          <a:extLst>
            <a:ext uri="{FF2B5EF4-FFF2-40B4-BE49-F238E27FC236}">
              <a16:creationId xmlns:a16="http://schemas.microsoft.com/office/drawing/2014/main" id="{F1072803-749C-4214-A051-68D301FDB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0.10294</cdr:x>
      <cdr:y>0.01027</cdr:y>
    </cdr:from>
    <cdr:to>
      <cdr:x>0.96232</cdr:x>
      <cdr:y>0.11986</cdr:y>
    </cdr:to>
    <cdr:sp macro="" textlink="">
      <cdr:nvSpPr>
        <cdr:cNvPr id="2" name="TextBox 1">
          <a:extLst xmlns:a="http://schemas.openxmlformats.org/drawingml/2006/main">
            <a:ext uri="{FF2B5EF4-FFF2-40B4-BE49-F238E27FC236}">
              <a16:creationId xmlns:a16="http://schemas.microsoft.com/office/drawing/2014/main" id="{D9F80189-B543-5980-3352-98007C7CC822}"/>
            </a:ext>
          </a:extLst>
        </cdr:cNvPr>
        <cdr:cNvSpPr txBox="1"/>
      </cdr:nvSpPr>
      <cdr:spPr>
        <a:xfrm xmlns:a="http://schemas.openxmlformats.org/drawingml/2006/main">
          <a:off x="853440" y="45720"/>
          <a:ext cx="7124700" cy="4876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NG" sz="1100"/>
        </a:p>
      </cdr:txBody>
    </cdr:sp>
  </cdr:relSizeAnchor>
  <cdr:relSizeAnchor xmlns:cdr="http://schemas.openxmlformats.org/drawingml/2006/chartDrawing">
    <cdr:from>
      <cdr:x>0.11029</cdr:x>
      <cdr:y>0.01499</cdr:y>
    </cdr:from>
    <cdr:to>
      <cdr:x>0.87408</cdr:x>
      <cdr:y>0.08719</cdr:y>
    </cdr:to>
    <cdr:sp macro="" textlink="">
      <cdr:nvSpPr>
        <cdr:cNvPr id="3" name="TextBox 2">
          <a:extLst xmlns:a="http://schemas.openxmlformats.org/drawingml/2006/main">
            <a:ext uri="{FF2B5EF4-FFF2-40B4-BE49-F238E27FC236}">
              <a16:creationId xmlns:a16="http://schemas.microsoft.com/office/drawing/2014/main" id="{BF38D43C-54FD-A3CA-FD11-C401EB627D15}"/>
            </a:ext>
          </a:extLst>
        </cdr:cNvPr>
        <cdr:cNvSpPr txBox="1"/>
      </cdr:nvSpPr>
      <cdr:spPr>
        <a:xfrm xmlns:a="http://schemas.openxmlformats.org/drawingml/2006/main">
          <a:off x="914400" y="83820"/>
          <a:ext cx="6332220" cy="4038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Chart showing the Revenue Generated and Expenses Accrued across the Business Lines in 2023.   </a:t>
          </a:r>
          <a:endParaRPr lang="en-NG">
            <a:effectLst/>
          </a:endParaRPr>
        </a:p>
        <a:p xmlns:a="http://schemas.openxmlformats.org/drawingml/2006/main">
          <a:endParaRPr lang="en-NG" sz="1100"/>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220979</xdr:colOff>
      <xdr:row>4</xdr:row>
      <xdr:rowOff>19049</xdr:rowOff>
    </xdr:from>
    <xdr:to>
      <xdr:col>22</xdr:col>
      <xdr:colOff>590550</xdr:colOff>
      <xdr:row>9</xdr:row>
      <xdr:rowOff>38100</xdr:rowOff>
    </xdr:to>
    <xdr:sp macro="" textlink="">
      <xdr:nvSpPr>
        <xdr:cNvPr id="2" name="TextBox 1">
          <a:extLst>
            <a:ext uri="{FF2B5EF4-FFF2-40B4-BE49-F238E27FC236}">
              <a16:creationId xmlns:a16="http://schemas.microsoft.com/office/drawing/2014/main" id="{D402AFE6-A1DD-0BB9-10DB-65AF03BC0F26}"/>
            </a:ext>
          </a:extLst>
        </xdr:cNvPr>
        <xdr:cNvSpPr txBox="1"/>
      </xdr:nvSpPr>
      <xdr:spPr>
        <a:xfrm>
          <a:off x="3973829" y="828674"/>
          <a:ext cx="12371071" cy="1019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700">
              <a:latin typeface="Algerian" panose="04020705040A02060702" pitchFamily="82" charset="0"/>
            </a:rPr>
            <a:t>FITNESS COMPANY FINANCE</a:t>
          </a:r>
          <a:r>
            <a:rPr lang="en-GB" sz="3700" baseline="0">
              <a:latin typeface="Algerian" panose="04020705040A02060702" pitchFamily="82" charset="0"/>
            </a:rPr>
            <a:t> DASHBOARD FOR 2023.</a:t>
          </a:r>
          <a:endParaRPr lang="en-NG" sz="3700">
            <a:latin typeface="Algerian" panose="04020705040A02060702" pitchFamily="82" charset="0"/>
          </a:endParaRPr>
        </a:p>
      </xdr:txBody>
    </xdr:sp>
    <xdr:clientData/>
  </xdr:twoCellAnchor>
  <xdr:twoCellAnchor>
    <xdr:from>
      <xdr:col>2</xdr:col>
      <xdr:colOff>20955</xdr:colOff>
      <xdr:row>16</xdr:row>
      <xdr:rowOff>180976</xdr:rowOff>
    </xdr:from>
    <xdr:to>
      <xdr:col>22</xdr:col>
      <xdr:colOff>561975</xdr:colOff>
      <xdr:row>23</xdr:row>
      <xdr:rowOff>9525</xdr:rowOff>
    </xdr:to>
    <xdr:grpSp>
      <xdr:nvGrpSpPr>
        <xdr:cNvPr id="29" name="Group 28">
          <a:extLst>
            <a:ext uri="{FF2B5EF4-FFF2-40B4-BE49-F238E27FC236}">
              <a16:creationId xmlns:a16="http://schemas.microsoft.com/office/drawing/2014/main" id="{0479A951-9701-68E5-B9A4-4EA649499DD0}"/>
            </a:ext>
          </a:extLst>
        </xdr:cNvPr>
        <xdr:cNvGrpSpPr/>
      </xdr:nvGrpSpPr>
      <xdr:grpSpPr>
        <a:xfrm>
          <a:off x="868680" y="3390901"/>
          <a:ext cx="15447645" cy="1228724"/>
          <a:chOff x="106680" y="1143001"/>
          <a:chExt cx="13876020" cy="1276350"/>
        </a:xfrm>
        <a:solidFill>
          <a:srgbClr val="00B050"/>
        </a:solidFill>
      </xdr:grpSpPr>
      <xdr:grpSp>
        <xdr:nvGrpSpPr>
          <xdr:cNvPr id="5" name="Group 4">
            <a:extLst>
              <a:ext uri="{FF2B5EF4-FFF2-40B4-BE49-F238E27FC236}">
                <a16:creationId xmlns:a16="http://schemas.microsoft.com/office/drawing/2014/main" id="{8DC01A41-1CCF-D86D-3856-C972ADED8E34}"/>
              </a:ext>
            </a:extLst>
          </xdr:cNvPr>
          <xdr:cNvGrpSpPr/>
        </xdr:nvGrpSpPr>
        <xdr:grpSpPr>
          <a:xfrm>
            <a:off x="106680" y="1143001"/>
            <a:ext cx="1845945" cy="1257299"/>
            <a:chOff x="1287780" y="899160"/>
            <a:chExt cx="2286000" cy="868680"/>
          </a:xfrm>
          <a:grpFill/>
        </xdr:grpSpPr>
        <xdr:sp macro="" textlink="Filtered_Revenue!H117">
          <xdr:nvSpPr>
            <xdr:cNvPr id="3" name="Rectangle: Rounded Corners 2">
              <a:extLst>
                <a:ext uri="{FF2B5EF4-FFF2-40B4-BE49-F238E27FC236}">
                  <a16:creationId xmlns:a16="http://schemas.microsoft.com/office/drawing/2014/main" id="{8B57BF94-75F2-EA23-59FB-0C463EE7F5D2}"/>
                </a:ext>
              </a:extLst>
            </xdr:cNvPr>
            <xdr:cNvSpPr/>
          </xdr:nvSpPr>
          <xdr:spPr>
            <a:xfrm>
              <a:off x="1287780" y="899160"/>
              <a:ext cx="2286000"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baseline="0">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56563E96-1E64-417E-814C-049D142EE2C5}" type="TxLink">
                <a:rPr lang="en-US" sz="1200" b="0" i="0" u="none" strike="noStrike">
                  <a:solidFill>
                    <a:srgbClr val="000000"/>
                  </a:solidFill>
                  <a:latin typeface="Times New Roman"/>
                  <a:cs typeface="Times New Roman"/>
                </a:rPr>
                <a:pPr algn="l"/>
                <a:t>$17,559,820</a:t>
              </a:fld>
              <a:endParaRPr lang="en-NG" sz="1100"/>
            </a:p>
          </xdr:txBody>
        </xdr:sp>
        <xdr:sp macro="" textlink="">
          <xdr:nvSpPr>
            <xdr:cNvPr id="4" name="TextBox 3">
              <a:extLst>
                <a:ext uri="{FF2B5EF4-FFF2-40B4-BE49-F238E27FC236}">
                  <a16:creationId xmlns:a16="http://schemas.microsoft.com/office/drawing/2014/main" id="{92E91A6D-7975-178D-511C-63128C0BBBB5}"/>
                </a:ext>
              </a:extLst>
            </xdr:cNvPr>
            <xdr:cNvSpPr txBox="1"/>
          </xdr:nvSpPr>
          <xdr:spPr>
            <a:xfrm>
              <a:off x="1531620" y="975360"/>
              <a:ext cx="1714500" cy="41233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 Revenue made 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6" name="Group 5">
            <a:extLst>
              <a:ext uri="{FF2B5EF4-FFF2-40B4-BE49-F238E27FC236}">
                <a16:creationId xmlns:a16="http://schemas.microsoft.com/office/drawing/2014/main" id="{3F55E392-A38A-4056-979F-15C73E8690C3}"/>
              </a:ext>
            </a:extLst>
          </xdr:cNvPr>
          <xdr:cNvGrpSpPr/>
        </xdr:nvGrpSpPr>
        <xdr:grpSpPr>
          <a:xfrm>
            <a:off x="2007870" y="1162051"/>
            <a:ext cx="1621155" cy="1238249"/>
            <a:chOff x="934369" y="907014"/>
            <a:chExt cx="2119738" cy="868680"/>
          </a:xfrm>
          <a:grpFill/>
        </xdr:grpSpPr>
        <xdr:sp macro="" textlink="Filtered_Expense!H473">
          <xdr:nvSpPr>
            <xdr:cNvPr id="7" name="Rectangle: Rounded Corners 6">
              <a:extLst>
                <a:ext uri="{FF2B5EF4-FFF2-40B4-BE49-F238E27FC236}">
                  <a16:creationId xmlns:a16="http://schemas.microsoft.com/office/drawing/2014/main" id="{8DF9D19F-3481-DCCA-D8E1-8E6CA67BB1FD}"/>
                </a:ext>
              </a:extLst>
            </xdr:cNvPr>
            <xdr:cNvSpPr/>
          </xdr:nvSpPr>
          <xdr:spPr>
            <a:xfrm>
              <a:off x="934369" y="907014"/>
              <a:ext cx="2119738"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613F5453-8B7D-4254-B086-5706A33AFA13}" type="TxLink">
                <a:rPr lang="en-US" sz="1200" b="0" i="0" u="none" strike="noStrike">
                  <a:solidFill>
                    <a:srgbClr val="000000"/>
                  </a:solidFill>
                  <a:latin typeface="Times New Roman"/>
                  <a:cs typeface="Times New Roman"/>
                </a:rPr>
                <a:pPr algn="l"/>
                <a:t>($13,245,700)</a:t>
              </a:fld>
              <a:endParaRPr lang="en-US" sz="1200" b="0" i="0" u="none" strike="noStrike">
                <a:solidFill>
                  <a:srgbClr val="000000"/>
                </a:solidFill>
                <a:latin typeface="Times New Roman"/>
                <a:cs typeface="Times New Roman"/>
              </a:endParaRPr>
            </a:p>
          </xdr:txBody>
        </xdr:sp>
        <xdr:sp macro="" textlink="">
          <xdr:nvSpPr>
            <xdr:cNvPr id="8" name="TextBox 7">
              <a:extLst>
                <a:ext uri="{FF2B5EF4-FFF2-40B4-BE49-F238E27FC236}">
                  <a16:creationId xmlns:a16="http://schemas.microsoft.com/office/drawing/2014/main" id="{FA2F3DF4-9858-A936-D402-9DF284941807}"/>
                </a:ext>
              </a:extLst>
            </xdr:cNvPr>
            <xdr:cNvSpPr txBox="1"/>
          </xdr:nvSpPr>
          <xdr:spPr>
            <a:xfrm>
              <a:off x="1103621" y="951797"/>
              <a:ext cx="1751216" cy="39996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 Expenses accrued 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9" name="Group 8">
            <a:extLst>
              <a:ext uri="{FF2B5EF4-FFF2-40B4-BE49-F238E27FC236}">
                <a16:creationId xmlns:a16="http://schemas.microsoft.com/office/drawing/2014/main" id="{9D23C51A-145C-4C3D-98CE-AEF599F8273D}"/>
              </a:ext>
            </a:extLst>
          </xdr:cNvPr>
          <xdr:cNvGrpSpPr/>
        </xdr:nvGrpSpPr>
        <xdr:grpSpPr>
          <a:xfrm>
            <a:off x="3674567" y="1184909"/>
            <a:ext cx="1646318" cy="1215391"/>
            <a:chOff x="1052101" y="907592"/>
            <a:chExt cx="1749838" cy="868680"/>
          </a:xfrm>
          <a:grpFill/>
        </xdr:grpSpPr>
        <xdr:sp macro="" textlink="Expenses_Group!B4">
          <xdr:nvSpPr>
            <xdr:cNvPr id="10" name="Rectangle: Rounded Corners 9">
              <a:extLst>
                <a:ext uri="{FF2B5EF4-FFF2-40B4-BE49-F238E27FC236}">
                  <a16:creationId xmlns:a16="http://schemas.microsoft.com/office/drawing/2014/main" id="{D972A1BC-2363-7977-D057-EAA835AED396}"/>
                </a:ext>
              </a:extLst>
            </xdr:cNvPr>
            <xdr:cNvSpPr/>
          </xdr:nvSpPr>
          <xdr:spPr>
            <a:xfrm>
              <a:off x="1052101" y="907592"/>
              <a:ext cx="1749838"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baseline="0">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661DDA32-1241-4310-BAC1-B5077156AC6F}" type="TxLink">
                <a:rPr lang="en-US" sz="1200" b="0" i="0" u="none" strike="noStrike">
                  <a:solidFill>
                    <a:srgbClr val="000000"/>
                  </a:solidFill>
                  <a:latin typeface="Times New Roman"/>
                  <a:cs typeface="Times New Roman"/>
                </a:rPr>
                <a:pPr algn="l"/>
                <a:t>($6,711,500)</a:t>
              </a:fld>
              <a:endParaRPr lang="en-US" sz="1200" b="0" i="0" u="none" strike="noStrike">
                <a:solidFill>
                  <a:srgbClr val="000000"/>
                </a:solidFill>
                <a:latin typeface="Times New Roman"/>
                <a:cs typeface="Times New Roman"/>
              </a:endParaRPr>
            </a:p>
          </xdr:txBody>
        </xdr:sp>
        <xdr:sp macro="" textlink="">
          <xdr:nvSpPr>
            <xdr:cNvPr id="11" name="TextBox 10">
              <a:extLst>
                <a:ext uri="{FF2B5EF4-FFF2-40B4-BE49-F238E27FC236}">
                  <a16:creationId xmlns:a16="http://schemas.microsoft.com/office/drawing/2014/main" id="{5B083C45-54B6-C49F-6B31-EECF06F1C3DA}"/>
                </a:ext>
              </a:extLst>
            </xdr:cNvPr>
            <xdr:cNvSpPr txBox="1"/>
          </xdr:nvSpPr>
          <xdr:spPr>
            <a:xfrm>
              <a:off x="1135306" y="986932"/>
              <a:ext cx="1528713" cy="360909"/>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 COGS 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12" name="Group 11">
            <a:extLst>
              <a:ext uri="{FF2B5EF4-FFF2-40B4-BE49-F238E27FC236}">
                <a16:creationId xmlns:a16="http://schemas.microsoft.com/office/drawing/2014/main" id="{76973623-B0DC-423C-B386-512CE6DDF18B}"/>
              </a:ext>
            </a:extLst>
          </xdr:cNvPr>
          <xdr:cNvGrpSpPr/>
        </xdr:nvGrpSpPr>
        <xdr:grpSpPr>
          <a:xfrm>
            <a:off x="5358765" y="1194436"/>
            <a:ext cx="1708785" cy="1196339"/>
            <a:chOff x="1417320" y="899160"/>
            <a:chExt cx="2351800" cy="868680"/>
          </a:xfrm>
          <a:grpFill/>
        </xdr:grpSpPr>
        <xdr:sp macro="" textlink="Gross_Profit!B3">
          <xdr:nvSpPr>
            <xdr:cNvPr id="13" name="Rectangle: Rounded Corners 12">
              <a:extLst>
                <a:ext uri="{FF2B5EF4-FFF2-40B4-BE49-F238E27FC236}">
                  <a16:creationId xmlns:a16="http://schemas.microsoft.com/office/drawing/2014/main" id="{E4B5794E-DB9C-B2DB-7906-7E379B94B186}"/>
                </a:ext>
              </a:extLst>
            </xdr:cNvPr>
            <xdr:cNvSpPr/>
          </xdr:nvSpPr>
          <xdr:spPr>
            <a:xfrm>
              <a:off x="1417320" y="899160"/>
              <a:ext cx="2351800"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baseline="0">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9E066F60-C02C-4CE2-AB6B-0950A1554355}" type="TxLink">
                <a:rPr lang="en-US" sz="1200" b="0" i="0" u="none" strike="noStrike">
                  <a:solidFill>
                    <a:srgbClr val="000000"/>
                  </a:solidFill>
                  <a:latin typeface="Times New Roman"/>
                  <a:cs typeface="Times New Roman"/>
                </a:rPr>
                <a:pPr algn="l"/>
                <a:t>$10,848,320 </a:t>
              </a:fld>
              <a:endParaRPr lang="en-US" sz="1200" b="0" i="0" u="none" strike="noStrike">
                <a:solidFill>
                  <a:srgbClr val="000000"/>
                </a:solidFill>
                <a:latin typeface="Times New Roman"/>
                <a:cs typeface="Times New Roman"/>
              </a:endParaRPr>
            </a:p>
          </xdr:txBody>
        </xdr:sp>
        <xdr:sp macro="" textlink="">
          <xdr:nvSpPr>
            <xdr:cNvPr id="14" name="TextBox 13">
              <a:extLst>
                <a:ext uri="{FF2B5EF4-FFF2-40B4-BE49-F238E27FC236}">
                  <a16:creationId xmlns:a16="http://schemas.microsoft.com/office/drawing/2014/main" id="{4C2D91A4-5DC1-F91B-4E08-46CC81018345}"/>
                </a:ext>
              </a:extLst>
            </xdr:cNvPr>
            <xdr:cNvSpPr txBox="1"/>
          </xdr:nvSpPr>
          <xdr:spPr>
            <a:xfrm>
              <a:off x="1663987" y="962679"/>
              <a:ext cx="1646232" cy="434737"/>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 Gross</a:t>
              </a:r>
              <a:r>
                <a:rPr lang="en-GB" sz="1200" b="1" baseline="0">
                  <a:solidFill>
                    <a:schemeClr val="tx1"/>
                  </a:solidFill>
                  <a:latin typeface="Times New Roman" panose="02020603050405020304" pitchFamily="18" charset="0"/>
                  <a:ea typeface="+mn-ea"/>
                  <a:cs typeface="Times New Roman" panose="02020603050405020304" pitchFamily="18" charset="0"/>
                </a:rPr>
                <a:t> Profit</a:t>
              </a:r>
              <a:r>
                <a:rPr lang="en-GB" sz="1200" b="1">
                  <a:solidFill>
                    <a:schemeClr val="tx1"/>
                  </a:solidFill>
                  <a:latin typeface="Times New Roman" panose="02020603050405020304" pitchFamily="18" charset="0"/>
                  <a:ea typeface="+mn-ea"/>
                  <a:cs typeface="Times New Roman" panose="02020603050405020304" pitchFamily="18" charset="0"/>
                </a:rPr>
                <a:t> 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15" name="Group 14">
            <a:extLst>
              <a:ext uri="{FF2B5EF4-FFF2-40B4-BE49-F238E27FC236}">
                <a16:creationId xmlns:a16="http://schemas.microsoft.com/office/drawing/2014/main" id="{FB5D1852-A61C-4023-99EB-4F0BF4D5C9DC}"/>
              </a:ext>
            </a:extLst>
          </xdr:cNvPr>
          <xdr:cNvGrpSpPr/>
        </xdr:nvGrpSpPr>
        <xdr:grpSpPr>
          <a:xfrm>
            <a:off x="7099935" y="1209676"/>
            <a:ext cx="1634490" cy="1181100"/>
            <a:chOff x="-2334216" y="962302"/>
            <a:chExt cx="2522220" cy="763945"/>
          </a:xfrm>
          <a:grpFill/>
        </xdr:grpSpPr>
        <xdr:sp macro="" textlink="Expenses_Group!B6">
          <xdr:nvSpPr>
            <xdr:cNvPr id="16" name="Rectangle: Rounded Corners 15">
              <a:extLst>
                <a:ext uri="{FF2B5EF4-FFF2-40B4-BE49-F238E27FC236}">
                  <a16:creationId xmlns:a16="http://schemas.microsoft.com/office/drawing/2014/main" id="{E35C2DC6-8FC6-F9B8-9272-6F741C4AE329}"/>
                </a:ext>
              </a:extLst>
            </xdr:cNvPr>
            <xdr:cNvSpPr/>
          </xdr:nvSpPr>
          <xdr:spPr>
            <a:xfrm>
              <a:off x="-2334216" y="962302"/>
              <a:ext cx="2522220" cy="76394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baseline="0">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9F8E8E28-E6EB-475E-8666-82312B628CC0}" type="TxLink">
                <a:rPr lang="en-US" sz="1200" b="0" i="0" u="none" strike="noStrike">
                  <a:solidFill>
                    <a:srgbClr val="000000"/>
                  </a:solidFill>
                  <a:latin typeface="Times New Roman"/>
                  <a:cs typeface="Times New Roman"/>
                </a:rPr>
                <a:pPr algn="l"/>
                <a:t>($5,604,800)</a:t>
              </a:fld>
              <a:endParaRPr lang="en-US" sz="1200" b="0" i="0" u="none" strike="noStrike">
                <a:solidFill>
                  <a:srgbClr val="000000"/>
                </a:solidFill>
                <a:latin typeface="Times New Roman"/>
                <a:cs typeface="Times New Roman"/>
              </a:endParaRPr>
            </a:p>
          </xdr:txBody>
        </xdr:sp>
        <xdr:sp macro="" textlink="">
          <xdr:nvSpPr>
            <xdr:cNvPr id="17" name="TextBox 16">
              <a:extLst>
                <a:ext uri="{FF2B5EF4-FFF2-40B4-BE49-F238E27FC236}">
                  <a16:creationId xmlns:a16="http://schemas.microsoft.com/office/drawing/2014/main" id="{046A1A66-3472-8A09-268A-7D79B548346B}"/>
                </a:ext>
              </a:extLst>
            </xdr:cNvPr>
            <xdr:cNvSpPr txBox="1"/>
          </xdr:nvSpPr>
          <xdr:spPr>
            <a:xfrm>
              <a:off x="-1871555" y="994039"/>
              <a:ext cx="1646278" cy="37661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a:t>
              </a:r>
              <a:r>
                <a:rPr lang="en-GB" sz="1200" b="1" baseline="0">
                  <a:solidFill>
                    <a:schemeClr val="tx1"/>
                  </a:solidFill>
                  <a:latin typeface="Times New Roman" panose="02020603050405020304" pitchFamily="18" charset="0"/>
                  <a:ea typeface="+mn-ea"/>
                  <a:cs typeface="Times New Roman" panose="02020603050405020304" pitchFamily="18" charset="0"/>
                </a:rPr>
                <a:t> OPEX </a:t>
              </a:r>
              <a:r>
                <a:rPr lang="en-GB" sz="1200" b="1">
                  <a:solidFill>
                    <a:schemeClr val="tx1"/>
                  </a:solidFill>
                  <a:latin typeface="Times New Roman" panose="02020603050405020304" pitchFamily="18" charset="0"/>
                  <a:ea typeface="+mn-ea"/>
                  <a:cs typeface="Times New Roman" panose="02020603050405020304" pitchFamily="18" charset="0"/>
                </a:rPr>
                <a:t>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18" name="Group 17">
            <a:extLst>
              <a:ext uri="{FF2B5EF4-FFF2-40B4-BE49-F238E27FC236}">
                <a16:creationId xmlns:a16="http://schemas.microsoft.com/office/drawing/2014/main" id="{971E6DB5-7D05-4ADA-A3AB-E1A198330745}"/>
              </a:ext>
            </a:extLst>
          </xdr:cNvPr>
          <xdr:cNvGrpSpPr/>
        </xdr:nvGrpSpPr>
        <xdr:grpSpPr>
          <a:xfrm>
            <a:off x="8791576" y="1200150"/>
            <a:ext cx="1714500" cy="1209675"/>
            <a:chOff x="1303020" y="854775"/>
            <a:chExt cx="2522220" cy="868680"/>
          </a:xfrm>
          <a:grpFill/>
        </xdr:grpSpPr>
        <xdr:sp macro="" textlink="EBIT!B3">
          <xdr:nvSpPr>
            <xdr:cNvPr id="19" name="Rectangle: Rounded Corners 18">
              <a:extLst>
                <a:ext uri="{FF2B5EF4-FFF2-40B4-BE49-F238E27FC236}">
                  <a16:creationId xmlns:a16="http://schemas.microsoft.com/office/drawing/2014/main" id="{9F145A82-8102-DA16-FB5D-0B15CE152653}"/>
                </a:ext>
              </a:extLst>
            </xdr:cNvPr>
            <xdr:cNvSpPr/>
          </xdr:nvSpPr>
          <xdr:spPr>
            <a:xfrm>
              <a:off x="1303020" y="854775"/>
              <a:ext cx="2522220"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baseline="0">
                  <a:solidFill>
                    <a:srgbClr val="000000"/>
                  </a:solidFill>
                  <a:latin typeface="Times New Roman"/>
                  <a:cs typeface="Times New Roman"/>
                </a:rPr>
                <a:t>                    </a:t>
              </a:r>
            </a:p>
            <a:p>
              <a:pPr algn="l"/>
              <a:r>
                <a:rPr lang="en-US" sz="1200" b="0" i="0" u="none" strike="noStrike" baseline="0">
                  <a:solidFill>
                    <a:srgbClr val="000000"/>
                  </a:solidFill>
                  <a:latin typeface="Times New Roman"/>
                  <a:cs typeface="Times New Roman"/>
                </a:rPr>
                <a:t>         </a:t>
              </a:r>
              <a:fld id="{8FA4F826-E0FA-4279-9D8D-77273ABB3763}" type="TxLink">
                <a:rPr lang="en-US" sz="1200" b="0" i="0" u="none" strike="noStrike">
                  <a:solidFill>
                    <a:srgbClr val="000000"/>
                  </a:solidFill>
                  <a:latin typeface="Times New Roman"/>
                  <a:cs typeface="Times New Roman"/>
                </a:rPr>
                <a:pPr algn="l"/>
                <a:t>$5,243,520 </a:t>
              </a:fld>
              <a:endParaRPr lang="en-US" sz="1200" b="0" i="0" u="none" strike="noStrike">
                <a:solidFill>
                  <a:srgbClr val="000000"/>
                </a:solidFill>
                <a:latin typeface="Times New Roman"/>
                <a:cs typeface="Times New Roman"/>
              </a:endParaRPr>
            </a:p>
          </xdr:txBody>
        </xdr:sp>
        <xdr:sp macro="" textlink="">
          <xdr:nvSpPr>
            <xdr:cNvPr id="20" name="TextBox 19">
              <a:extLst>
                <a:ext uri="{FF2B5EF4-FFF2-40B4-BE49-F238E27FC236}">
                  <a16:creationId xmlns:a16="http://schemas.microsoft.com/office/drawing/2014/main" id="{25D2279F-D525-B8D0-CFBF-E670CD8139C6}"/>
                </a:ext>
              </a:extLst>
            </xdr:cNvPr>
            <xdr:cNvSpPr txBox="1"/>
          </xdr:nvSpPr>
          <xdr:spPr>
            <a:xfrm>
              <a:off x="1803992" y="898574"/>
              <a:ext cx="1391374" cy="364991"/>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a:t>
              </a:r>
              <a:r>
                <a:rPr lang="en-GB" sz="1200" b="1" baseline="0">
                  <a:solidFill>
                    <a:schemeClr val="tx1"/>
                  </a:solidFill>
                  <a:latin typeface="Times New Roman" panose="02020603050405020304" pitchFamily="18" charset="0"/>
                  <a:ea typeface="+mn-ea"/>
                  <a:cs typeface="Times New Roman" panose="02020603050405020304" pitchFamily="18" charset="0"/>
                </a:rPr>
                <a:t> EBIT </a:t>
              </a:r>
              <a:r>
                <a:rPr lang="en-GB" sz="1200" b="1">
                  <a:solidFill>
                    <a:schemeClr val="tx1"/>
                  </a:solidFill>
                  <a:latin typeface="Times New Roman" panose="02020603050405020304" pitchFamily="18" charset="0"/>
                  <a:ea typeface="+mn-ea"/>
                  <a:cs typeface="Times New Roman" panose="02020603050405020304" pitchFamily="18" charset="0"/>
                </a:rPr>
                <a:t>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21" name="Group 20">
            <a:extLst>
              <a:ext uri="{FF2B5EF4-FFF2-40B4-BE49-F238E27FC236}">
                <a16:creationId xmlns:a16="http://schemas.microsoft.com/office/drawing/2014/main" id="{022BA7C7-5058-4B33-A57F-0950411A9784}"/>
              </a:ext>
            </a:extLst>
          </xdr:cNvPr>
          <xdr:cNvGrpSpPr/>
        </xdr:nvGrpSpPr>
        <xdr:grpSpPr>
          <a:xfrm>
            <a:off x="10553701" y="1209674"/>
            <a:ext cx="1695450" cy="1188721"/>
            <a:chOff x="1303020" y="854775"/>
            <a:chExt cx="2194485" cy="868680"/>
          </a:xfrm>
          <a:grpFill/>
        </xdr:grpSpPr>
        <xdr:sp macro="" textlink="Expenses_Group!B5">
          <xdr:nvSpPr>
            <xdr:cNvPr id="22" name="Rectangle: Rounded Corners 21">
              <a:extLst>
                <a:ext uri="{FF2B5EF4-FFF2-40B4-BE49-F238E27FC236}">
                  <a16:creationId xmlns:a16="http://schemas.microsoft.com/office/drawing/2014/main" id="{F4024444-467C-53B7-F9AF-273ACE74E720}"/>
                </a:ext>
              </a:extLst>
            </xdr:cNvPr>
            <xdr:cNvSpPr/>
          </xdr:nvSpPr>
          <xdr:spPr>
            <a:xfrm>
              <a:off x="1303020" y="854775"/>
              <a:ext cx="2194485" cy="8686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endParaRPr lang="en-US" sz="1200" b="0" i="0" u="none" strike="noStrike">
                <a:solidFill>
                  <a:srgbClr val="000000"/>
                </a:solidFill>
                <a:latin typeface="Times New Roman"/>
                <a:cs typeface="Times New Roman"/>
              </a:endParaRPr>
            </a:p>
            <a:p>
              <a:pPr algn="l"/>
              <a:r>
                <a:rPr lang="en-US" sz="1200" b="0" i="0" u="none" strike="noStrike">
                  <a:solidFill>
                    <a:srgbClr val="000000"/>
                  </a:solidFill>
                  <a:latin typeface="Times New Roman"/>
                  <a:cs typeface="Times New Roman"/>
                </a:rPr>
                <a:t>            </a:t>
              </a:r>
              <a:fld id="{01E25B1B-7E23-4D43-814E-FA91138DFD1D}" type="TxLink">
                <a:rPr lang="en-US" sz="1200" b="0" i="0" u="none" strike="noStrike">
                  <a:solidFill>
                    <a:srgbClr val="000000"/>
                  </a:solidFill>
                  <a:latin typeface="Times New Roman"/>
                  <a:cs typeface="Times New Roman"/>
                </a:rPr>
                <a:pPr algn="l"/>
                <a:t>($929,400)</a:t>
              </a:fld>
              <a:endParaRPr lang="en-US" sz="1200" b="0" i="0" u="none" strike="noStrike">
                <a:solidFill>
                  <a:srgbClr val="000000"/>
                </a:solidFill>
                <a:latin typeface="Times New Roman"/>
                <a:cs typeface="Times New Roman"/>
              </a:endParaRPr>
            </a:p>
          </xdr:txBody>
        </xdr:sp>
        <xdr:sp macro="" textlink="">
          <xdr:nvSpPr>
            <xdr:cNvPr id="23" name="TextBox 22">
              <a:extLst>
                <a:ext uri="{FF2B5EF4-FFF2-40B4-BE49-F238E27FC236}">
                  <a16:creationId xmlns:a16="http://schemas.microsoft.com/office/drawing/2014/main" id="{042C670A-07F0-3526-1132-4FF0E0864971}"/>
                </a:ext>
              </a:extLst>
            </xdr:cNvPr>
            <xdr:cNvSpPr txBox="1"/>
          </xdr:nvSpPr>
          <xdr:spPr>
            <a:xfrm>
              <a:off x="1607820" y="900035"/>
              <a:ext cx="1741740" cy="428059"/>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GB" sz="1200" b="1">
                  <a:solidFill>
                    <a:schemeClr val="tx1"/>
                  </a:solidFill>
                  <a:latin typeface="Times New Roman" panose="02020603050405020304" pitchFamily="18" charset="0"/>
                  <a:ea typeface="+mn-ea"/>
                  <a:cs typeface="Times New Roman" panose="02020603050405020304" pitchFamily="18" charset="0"/>
                </a:rPr>
                <a:t>Total Interest</a:t>
              </a:r>
              <a:r>
                <a:rPr lang="en-GB" sz="1200" b="1" baseline="0">
                  <a:solidFill>
                    <a:schemeClr val="tx1"/>
                  </a:solidFill>
                  <a:latin typeface="Times New Roman" panose="02020603050405020304" pitchFamily="18" charset="0"/>
                  <a:ea typeface="+mn-ea"/>
                  <a:cs typeface="Times New Roman" panose="02020603050405020304" pitchFamily="18" charset="0"/>
                </a:rPr>
                <a:t> and Tax </a:t>
              </a:r>
              <a:r>
                <a:rPr lang="en-GB" sz="1200" b="1">
                  <a:solidFill>
                    <a:schemeClr val="tx1"/>
                  </a:solidFill>
                  <a:latin typeface="Times New Roman" panose="02020603050405020304" pitchFamily="18" charset="0"/>
                  <a:ea typeface="+mn-ea"/>
                  <a:cs typeface="Times New Roman" panose="02020603050405020304" pitchFamily="18" charset="0"/>
                </a:rPr>
                <a:t>in 2023.</a:t>
              </a:r>
              <a:endParaRPr lang="en-NG" sz="1200" b="1">
                <a:solidFill>
                  <a:schemeClr val="tx1"/>
                </a:solidFill>
                <a:latin typeface="Times New Roman" panose="02020603050405020304" pitchFamily="18" charset="0"/>
                <a:ea typeface="+mn-ea"/>
                <a:cs typeface="Times New Roman" panose="02020603050405020304" pitchFamily="18" charset="0"/>
              </a:endParaRPr>
            </a:p>
          </xdr:txBody>
        </xdr:sp>
      </xdr:grpSp>
      <xdr:grpSp>
        <xdr:nvGrpSpPr>
          <xdr:cNvPr id="27" name="Group 26">
            <a:extLst>
              <a:ext uri="{FF2B5EF4-FFF2-40B4-BE49-F238E27FC236}">
                <a16:creationId xmlns:a16="http://schemas.microsoft.com/office/drawing/2014/main" id="{5BDF016E-32AE-3FC3-C7AE-2A8865D69233}"/>
              </a:ext>
            </a:extLst>
          </xdr:cNvPr>
          <xdr:cNvGrpSpPr/>
        </xdr:nvGrpSpPr>
        <xdr:grpSpPr>
          <a:xfrm>
            <a:off x="12287250" y="1219201"/>
            <a:ext cx="1695450" cy="1200150"/>
            <a:chOff x="12344400" y="1171576"/>
            <a:chExt cx="1695450" cy="1200150"/>
          </a:xfrm>
          <a:grpFill/>
        </xdr:grpSpPr>
        <xdr:sp macro="" textlink="Net_Profit!B3">
          <xdr:nvSpPr>
            <xdr:cNvPr id="24" name="Rectangle: Rounded Corners 23">
              <a:extLst>
                <a:ext uri="{FF2B5EF4-FFF2-40B4-BE49-F238E27FC236}">
                  <a16:creationId xmlns:a16="http://schemas.microsoft.com/office/drawing/2014/main" id="{E92AA8D9-AEDE-474E-AAC6-5C4D0944C3F0}"/>
                </a:ext>
              </a:extLst>
            </xdr:cNvPr>
            <xdr:cNvSpPr/>
          </xdr:nvSpPr>
          <xdr:spPr>
            <a:xfrm>
              <a:off x="12344400" y="1171576"/>
              <a:ext cx="1695450" cy="120015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0" i="0" u="none" strike="noStrike">
                <a:solidFill>
                  <a:srgbClr val="000000"/>
                </a:solidFill>
                <a:latin typeface="Times New Roman"/>
                <a:cs typeface="Times New Roman"/>
              </a:endParaRPr>
            </a:p>
            <a:p>
              <a:pPr algn="ctr"/>
              <a:endParaRPr lang="en-US" sz="1200" b="0" i="0" u="none" strike="noStrike">
                <a:solidFill>
                  <a:srgbClr val="000000"/>
                </a:solidFill>
                <a:latin typeface="Times New Roman"/>
                <a:cs typeface="Times New Roman"/>
              </a:endParaRPr>
            </a:p>
            <a:p>
              <a:pPr algn="ctr"/>
              <a:endParaRPr lang="en-US" sz="1200" b="0" i="0" u="none" strike="noStrike">
                <a:solidFill>
                  <a:srgbClr val="000000"/>
                </a:solidFill>
                <a:latin typeface="Times New Roman"/>
                <a:cs typeface="Times New Roman"/>
              </a:endParaRPr>
            </a:p>
            <a:p>
              <a:pPr algn="ctr"/>
              <a:endParaRPr lang="en-US" sz="1200" b="0" i="0" u="none" strike="noStrike">
                <a:solidFill>
                  <a:srgbClr val="000000"/>
                </a:solidFill>
                <a:latin typeface="Times New Roman"/>
                <a:cs typeface="Times New Roman"/>
              </a:endParaRPr>
            </a:p>
            <a:p>
              <a:pPr algn="ctr"/>
              <a:fld id="{08688168-09CD-40D7-A1CF-ADB908B6376D}" type="TxLink">
                <a:rPr lang="en-US" sz="1200" b="0" i="0" u="none" strike="noStrike">
                  <a:solidFill>
                    <a:srgbClr val="000000"/>
                  </a:solidFill>
                  <a:latin typeface="Times New Roman"/>
                  <a:cs typeface="Times New Roman"/>
                </a:rPr>
                <a:pPr algn="ctr"/>
                <a:t> 4,314,120 </a:t>
              </a:fld>
              <a:endParaRPr lang="en-US" sz="1200" b="0" i="0" u="none" strike="noStrike">
                <a:solidFill>
                  <a:srgbClr val="000000"/>
                </a:solidFill>
                <a:latin typeface="Times New Roman"/>
                <a:cs typeface="Times New Roman"/>
              </a:endParaRPr>
            </a:p>
          </xdr:txBody>
        </xdr:sp>
        <xdr:sp macro="" textlink="">
          <xdr:nvSpPr>
            <xdr:cNvPr id="25" name="TextBox 24">
              <a:extLst>
                <a:ext uri="{FF2B5EF4-FFF2-40B4-BE49-F238E27FC236}">
                  <a16:creationId xmlns:a16="http://schemas.microsoft.com/office/drawing/2014/main" id="{C6149754-69F6-5477-6C6A-3F08FE860BF6}"/>
                </a:ext>
              </a:extLst>
            </xdr:cNvPr>
            <xdr:cNvSpPr txBox="1"/>
          </xdr:nvSpPr>
          <xdr:spPr>
            <a:xfrm>
              <a:off x="12468225" y="1285874"/>
              <a:ext cx="1409700" cy="51198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latin typeface="Times New Roman" panose="02020603050405020304" pitchFamily="18" charset="0"/>
                  <a:cs typeface="Times New Roman" panose="02020603050405020304" pitchFamily="18" charset="0"/>
                </a:rPr>
                <a:t>Total Net Profit</a:t>
              </a:r>
              <a:r>
                <a:rPr lang="en-GB" sz="1200" b="1" baseline="0">
                  <a:latin typeface="Times New Roman" panose="02020603050405020304" pitchFamily="18" charset="0"/>
                  <a:cs typeface="Times New Roman" panose="02020603050405020304" pitchFamily="18" charset="0"/>
                </a:rPr>
                <a:t> in 2023.</a:t>
              </a:r>
              <a:endParaRPr lang="en-NG" sz="1200" b="1">
                <a:latin typeface="Times New Roman" panose="02020603050405020304" pitchFamily="18" charset="0"/>
                <a:cs typeface="Times New Roman" panose="02020603050405020304" pitchFamily="18" charset="0"/>
              </a:endParaRPr>
            </a:p>
          </xdr:txBody>
        </xdr:sp>
      </xdr:grpSp>
    </xdr:grpSp>
    <xdr:clientData/>
  </xdr:twoCellAnchor>
  <xdr:twoCellAnchor editAs="oneCell">
    <xdr:from>
      <xdr:col>2</xdr:col>
      <xdr:colOff>9525</xdr:colOff>
      <xdr:row>9</xdr:row>
      <xdr:rowOff>133350</xdr:rowOff>
    </xdr:from>
    <xdr:to>
      <xdr:col>8</xdr:col>
      <xdr:colOff>137160</xdr:colOff>
      <xdr:row>16</xdr:row>
      <xdr:rowOff>74295</xdr:rowOff>
    </xdr:to>
    <mc:AlternateContent xmlns:mc="http://schemas.openxmlformats.org/markup-compatibility/2006" xmlns:tsle="http://schemas.microsoft.com/office/drawing/2012/timeslicer">
      <mc:Choice Requires="tsle">
        <xdr:graphicFrame macro="">
          <xdr:nvGraphicFramePr>
            <xdr:cNvPr id="30" name="Date 1">
              <a:extLst>
                <a:ext uri="{FF2B5EF4-FFF2-40B4-BE49-F238E27FC236}">
                  <a16:creationId xmlns:a16="http://schemas.microsoft.com/office/drawing/2014/main" id="{518E7ED6-6743-4ECA-8FE7-5DA27C18C94A}"/>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857250" y="1943100"/>
              <a:ext cx="5699760" cy="134112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8</xdr:col>
      <xdr:colOff>257175</xdr:colOff>
      <xdr:row>9</xdr:row>
      <xdr:rowOff>114300</xdr:rowOff>
    </xdr:from>
    <xdr:to>
      <xdr:col>22</xdr:col>
      <xdr:colOff>542924</xdr:colOff>
      <xdr:row>16</xdr:row>
      <xdr:rowOff>66675</xdr:rowOff>
    </xdr:to>
    <mc:AlternateContent xmlns:mc="http://schemas.openxmlformats.org/markup-compatibility/2006" xmlns:a14="http://schemas.microsoft.com/office/drawing/2010/main">
      <mc:Choice Requires="a14">
        <xdr:graphicFrame macro="">
          <xdr:nvGraphicFramePr>
            <xdr:cNvPr id="31" name="Business Line 1">
              <a:extLst>
                <a:ext uri="{FF2B5EF4-FFF2-40B4-BE49-F238E27FC236}">
                  <a16:creationId xmlns:a16="http://schemas.microsoft.com/office/drawing/2014/main" id="{95B61FBB-CC5D-4BDD-BB86-DF9CE184EE23}"/>
                </a:ext>
              </a:extLst>
            </xdr:cNvPr>
            <xdr:cNvGraphicFramePr/>
          </xdr:nvGraphicFramePr>
          <xdr:xfrm>
            <a:off x="0" y="0"/>
            <a:ext cx="0" cy="0"/>
          </xdr:xfrm>
          <a:graphic>
            <a:graphicData uri="http://schemas.microsoft.com/office/drawing/2010/slicer">
              <sle:slicer xmlns:sle="http://schemas.microsoft.com/office/drawing/2010/slicer" name="Business Line 1"/>
            </a:graphicData>
          </a:graphic>
        </xdr:graphicFrame>
      </mc:Choice>
      <mc:Fallback xmlns="">
        <xdr:sp macro="" textlink="">
          <xdr:nvSpPr>
            <xdr:cNvPr id="0" name=""/>
            <xdr:cNvSpPr>
              <a:spLocks noTextEdit="1"/>
            </xdr:cNvSpPr>
          </xdr:nvSpPr>
          <xdr:spPr>
            <a:xfrm>
              <a:off x="6677025" y="1924050"/>
              <a:ext cx="9620249" cy="13525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66674</xdr:colOff>
      <xdr:row>23</xdr:row>
      <xdr:rowOff>190500</xdr:rowOff>
    </xdr:from>
    <xdr:to>
      <xdr:col>22</xdr:col>
      <xdr:colOff>571499</xdr:colOff>
      <xdr:row>37</xdr:row>
      <xdr:rowOff>28575</xdr:rowOff>
    </xdr:to>
    <xdr:graphicFrame macro="">
      <xdr:nvGraphicFramePr>
        <xdr:cNvPr id="32" name="Chart 31">
          <a:extLst>
            <a:ext uri="{FF2B5EF4-FFF2-40B4-BE49-F238E27FC236}">
              <a16:creationId xmlns:a16="http://schemas.microsoft.com/office/drawing/2014/main" id="{7C446E0E-BDB1-41AE-8430-6A319E5EB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37</xdr:row>
      <xdr:rowOff>123825</xdr:rowOff>
    </xdr:from>
    <xdr:to>
      <xdr:col>17</xdr:col>
      <xdr:colOff>594361</xdr:colOff>
      <xdr:row>58</xdr:row>
      <xdr:rowOff>142875</xdr:rowOff>
    </xdr:to>
    <xdr:graphicFrame macro="">
      <xdr:nvGraphicFramePr>
        <xdr:cNvPr id="33" name="Chart 32">
          <a:extLst>
            <a:ext uri="{FF2B5EF4-FFF2-40B4-BE49-F238E27FC236}">
              <a16:creationId xmlns:a16="http://schemas.microsoft.com/office/drawing/2014/main" id="{29B82AC4-00D4-45A4-B560-6978786189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666749</xdr:colOff>
      <xdr:row>59</xdr:row>
      <xdr:rowOff>0</xdr:rowOff>
    </xdr:from>
    <xdr:to>
      <xdr:col>22</xdr:col>
      <xdr:colOff>571499</xdr:colOff>
      <xdr:row>86</xdr:row>
      <xdr:rowOff>192405</xdr:rowOff>
    </xdr:to>
    <xdr:graphicFrame macro="">
      <xdr:nvGraphicFramePr>
        <xdr:cNvPr id="34" name="Chart 33">
          <a:extLst>
            <a:ext uri="{FF2B5EF4-FFF2-40B4-BE49-F238E27FC236}">
              <a16:creationId xmlns:a16="http://schemas.microsoft.com/office/drawing/2014/main" id="{5D37EB9A-BFE8-4D04-8200-9260D99FC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628650</xdr:colOff>
      <xdr:row>37</xdr:row>
      <xdr:rowOff>114300</xdr:rowOff>
    </xdr:from>
    <xdr:to>
      <xdr:col>22</xdr:col>
      <xdr:colOff>561975</xdr:colOff>
      <xdr:row>58</xdr:row>
      <xdr:rowOff>123825</xdr:rowOff>
    </xdr:to>
    <xdr:graphicFrame macro="">
      <xdr:nvGraphicFramePr>
        <xdr:cNvPr id="35" name="Chart 34">
          <a:extLst>
            <a:ext uri="{FF2B5EF4-FFF2-40B4-BE49-F238E27FC236}">
              <a16:creationId xmlns:a16="http://schemas.microsoft.com/office/drawing/2014/main" id="{6C5D3CF2-1B3A-467D-ADB6-D7BF5C506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24</xdr:col>
      <xdr:colOff>0</xdr:colOff>
      <xdr:row>35</xdr:row>
      <xdr:rowOff>0</xdr:rowOff>
    </xdr:from>
    <xdr:to>
      <xdr:col>35</xdr:col>
      <xdr:colOff>438150</xdr:colOff>
      <xdr:row>73</xdr:row>
      <xdr:rowOff>171450</xdr:rowOff>
    </xdr:to>
    <xdr:pic>
      <xdr:nvPicPr>
        <xdr:cNvPr id="37" name="Picture 36">
          <a:extLst>
            <a:ext uri="{FF2B5EF4-FFF2-40B4-BE49-F238E27FC236}">
              <a16:creationId xmlns:a16="http://schemas.microsoft.com/office/drawing/2014/main" id="{F938CEC8-317D-FC8A-250B-6366E03740F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06875" y="6400800"/>
          <a:ext cx="7772400" cy="7772400"/>
        </a:xfrm>
        <a:prstGeom prst="rect">
          <a:avLst/>
        </a:prstGeom>
      </xdr:spPr>
    </xdr:pic>
    <xdr:clientData/>
  </xdr:twoCellAnchor>
  <xdr:twoCellAnchor editAs="oneCell">
    <xdr:from>
      <xdr:col>2</xdr:col>
      <xdr:colOff>38101</xdr:colOff>
      <xdr:row>4</xdr:row>
      <xdr:rowOff>28574</xdr:rowOff>
    </xdr:from>
    <xdr:to>
      <xdr:col>4</xdr:col>
      <xdr:colOff>190500</xdr:colOff>
      <xdr:row>9</xdr:row>
      <xdr:rowOff>19050</xdr:rowOff>
    </xdr:to>
    <xdr:pic>
      <xdr:nvPicPr>
        <xdr:cNvPr id="39" name="Picture 38">
          <a:extLst>
            <a:ext uri="{FF2B5EF4-FFF2-40B4-BE49-F238E27FC236}">
              <a16:creationId xmlns:a16="http://schemas.microsoft.com/office/drawing/2014/main" id="{3BDDA7F2-191A-B357-92F9-1F7E764FBA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85826" y="838199"/>
          <a:ext cx="3057524" cy="990601"/>
        </a:xfrm>
        <a:prstGeom prst="rect">
          <a:avLst/>
        </a:prstGeom>
      </xdr:spPr>
    </xdr:pic>
    <xdr:clientData/>
  </xdr:twoCellAnchor>
</xdr:wsDr>
</file>

<file path=xl/drawings/drawing10.xml><?xml version="1.0" encoding="utf-8"?>
<c:userShapes xmlns:c="http://schemas.openxmlformats.org/drawingml/2006/chart">
  <cdr:relSizeAnchor xmlns:cdr="http://schemas.openxmlformats.org/drawingml/2006/chartDrawing">
    <cdr:from>
      <cdr:x>0.10294</cdr:x>
      <cdr:y>0.01027</cdr:y>
    </cdr:from>
    <cdr:to>
      <cdr:x>0.96232</cdr:x>
      <cdr:y>0.11986</cdr:y>
    </cdr:to>
    <cdr:sp macro="" textlink="">
      <cdr:nvSpPr>
        <cdr:cNvPr id="2" name="TextBox 1">
          <a:extLst xmlns:a="http://schemas.openxmlformats.org/drawingml/2006/main">
            <a:ext uri="{FF2B5EF4-FFF2-40B4-BE49-F238E27FC236}">
              <a16:creationId xmlns:a16="http://schemas.microsoft.com/office/drawing/2014/main" id="{D9F80189-B543-5980-3352-98007C7CC822}"/>
            </a:ext>
          </a:extLst>
        </cdr:cNvPr>
        <cdr:cNvSpPr txBox="1"/>
      </cdr:nvSpPr>
      <cdr:spPr>
        <a:xfrm xmlns:a="http://schemas.openxmlformats.org/drawingml/2006/main">
          <a:off x="853440" y="45720"/>
          <a:ext cx="7124700" cy="4876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NG" sz="1100"/>
        </a:p>
      </cdr:txBody>
    </cdr:sp>
  </cdr:relSizeAnchor>
  <cdr:relSizeAnchor xmlns:cdr="http://schemas.openxmlformats.org/drawingml/2006/chartDrawing">
    <cdr:from>
      <cdr:x>0.09367</cdr:x>
      <cdr:y>0.01499</cdr:y>
    </cdr:from>
    <cdr:to>
      <cdr:x>0.94526</cdr:x>
      <cdr:y>0.08719</cdr:y>
    </cdr:to>
    <cdr:sp macro="" textlink="">
      <cdr:nvSpPr>
        <cdr:cNvPr id="3" name="TextBox 2">
          <a:extLst xmlns:a="http://schemas.openxmlformats.org/drawingml/2006/main">
            <a:ext uri="{FF2B5EF4-FFF2-40B4-BE49-F238E27FC236}">
              <a16:creationId xmlns:a16="http://schemas.microsoft.com/office/drawing/2014/main" id="{BF38D43C-54FD-A3CA-FD11-C401EB627D15}"/>
            </a:ext>
          </a:extLst>
        </cdr:cNvPr>
        <cdr:cNvSpPr txBox="1"/>
      </cdr:nvSpPr>
      <cdr:spPr>
        <a:xfrm xmlns:a="http://schemas.openxmlformats.org/drawingml/2006/main">
          <a:off x="805107" y="83840"/>
          <a:ext cx="7319718" cy="4038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rtl="0" eaLnBrk="1" fontAlgn="auto" latinLnBrk="0" hangingPunct="1">
            <a:lnSpc>
              <a:spcPct val="100000"/>
            </a:lnSpc>
            <a:spcBef>
              <a:spcPts val="0"/>
            </a:spcBef>
            <a:spcAft>
              <a:spcPts val="0"/>
            </a:spcAft>
            <a:buClrTx/>
            <a:buSzTx/>
            <a:buFontTx/>
            <a:buNone/>
            <a:tabLst/>
            <a:defRPr/>
          </a:pPr>
          <a:r>
            <a:rPr lang="en-US" sz="1400" b="1" i="0" baseline="0">
              <a:effectLst/>
              <a:latin typeface="+mn-lt"/>
              <a:ea typeface="+mn-ea"/>
              <a:cs typeface="+mn-cs"/>
            </a:rPr>
            <a:t>Chart showing the Revenue Generated and Expenses Accrued across the Business Lines in 2023.   </a:t>
          </a:r>
          <a:endParaRPr lang="en-NG" sz="1400">
            <a:effectLst/>
          </a:endParaRPr>
        </a:p>
        <a:p xmlns:a="http://schemas.openxmlformats.org/drawingml/2006/main">
          <a:endParaRPr lang="en-NG" sz="1400"/>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434340</xdr:colOff>
      <xdr:row>0</xdr:row>
      <xdr:rowOff>152400</xdr:rowOff>
    </xdr:from>
    <xdr:to>
      <xdr:col>9</xdr:col>
      <xdr:colOff>106680</xdr:colOff>
      <xdr:row>9</xdr:row>
      <xdr:rowOff>99060</xdr:rowOff>
    </xdr:to>
    <xdr:sp macro="" textlink="">
      <xdr:nvSpPr>
        <xdr:cNvPr id="2" name="TextBox 1">
          <a:extLst>
            <a:ext uri="{FF2B5EF4-FFF2-40B4-BE49-F238E27FC236}">
              <a16:creationId xmlns:a16="http://schemas.microsoft.com/office/drawing/2014/main" id="{E10AD9D2-3FAD-417B-8FF7-CE205387803A}"/>
            </a:ext>
          </a:extLst>
        </xdr:cNvPr>
        <xdr:cNvSpPr txBox="1"/>
      </xdr:nvSpPr>
      <xdr:spPr>
        <a:xfrm>
          <a:off x="434340" y="152400"/>
          <a:ext cx="5707380" cy="1729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a:latin typeface="Times New Roman" panose="02020603050405020304" pitchFamily="18" charset="0"/>
              <a:cs typeface="Times New Roman" panose="02020603050405020304" pitchFamily="18" charset="0"/>
            </a:rPr>
            <a:t>		</a:t>
          </a:r>
          <a:r>
            <a:rPr lang="en-GB" sz="1200" b="1" u="sng">
              <a:latin typeface="Times New Roman" panose="02020603050405020304" pitchFamily="18" charset="0"/>
              <a:cs typeface="Times New Roman" panose="02020603050405020304" pitchFamily="18" charset="0"/>
            </a:rPr>
            <a:t>RECOMMENDATION</a:t>
          </a:r>
        </a:p>
        <a:p>
          <a:pPr algn="l"/>
          <a:r>
            <a:rPr lang="en-GB" sz="1200">
              <a:latin typeface="Times New Roman" panose="02020603050405020304" pitchFamily="18" charset="0"/>
              <a:cs typeface="Times New Roman" panose="02020603050405020304" pitchFamily="18" charset="0"/>
            </a:rPr>
            <a:t>1. </a:t>
          </a:r>
          <a:r>
            <a:rPr lang="en-GB" sz="1200" b="0" i="0" u="none" strike="noStrike">
              <a:solidFill>
                <a:schemeClr val="dk1"/>
              </a:solidFill>
              <a:effectLst/>
              <a:latin typeface="Times New Roman" panose="02020603050405020304" pitchFamily="18" charset="0"/>
              <a:ea typeface="+mn-ea"/>
              <a:cs typeface="Times New Roman" panose="02020603050405020304" pitchFamily="18" charset="0"/>
            </a:rPr>
            <a:t> I recommend that the company should further invest in the Sport Equipment Business  </a:t>
          </a:r>
          <a:r>
            <a:rPr lang="en-GB"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GB" sz="1200" b="0" i="0" u="none" strike="noStrike">
              <a:solidFill>
                <a:schemeClr val="dk1"/>
              </a:solidFill>
              <a:effectLst/>
              <a:latin typeface="Times New Roman" panose="02020603050405020304" pitchFamily="18" charset="0"/>
              <a:ea typeface="+mn-ea"/>
              <a:cs typeface="Times New Roman" panose="02020603050405020304" pitchFamily="18" charset="0"/>
            </a:rPr>
            <a:t>Line as more profit was generated in</a:t>
          </a:r>
          <a:r>
            <a:rPr lang="en-GB"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2023.</a:t>
          </a:r>
        </a:p>
        <a:p>
          <a:pPr algn="l"/>
          <a:r>
            <a:rPr lang="en-GB" sz="1200" b="0" i="0" u="none" strike="noStrike" baseline="0">
              <a:solidFill>
                <a:schemeClr val="dk1"/>
              </a:solidFill>
              <a:effectLst/>
              <a:latin typeface="Times New Roman" panose="02020603050405020304" pitchFamily="18" charset="0"/>
              <a:ea typeface="+mn-ea"/>
              <a:cs typeface="Times New Roman" panose="02020603050405020304" pitchFamily="18" charset="0"/>
            </a:rPr>
            <a:t>2. I suggest that the Nutrition and Food Supplements should be from multiple vendors so as to compare the prices and to pick the cheaper one with the same quality because the expenses accrued is more then the Revenue generated for the Nutrition and Food Supplements.</a:t>
          </a:r>
        </a:p>
        <a:p>
          <a:pPr algn="l"/>
          <a:r>
            <a:rPr lang="en-GB" sz="1200" b="0" i="0" u="none" strike="noStrike" baseline="0">
              <a:solidFill>
                <a:schemeClr val="dk1"/>
              </a:solidFill>
              <a:effectLst/>
              <a:latin typeface="Times New Roman" panose="02020603050405020304" pitchFamily="18" charset="0"/>
              <a:ea typeface="+mn-ea"/>
              <a:cs typeface="Times New Roman" panose="02020603050405020304" pitchFamily="18" charset="0"/>
            </a:rPr>
            <a:t>3. I also recommend that Sport Equipments should be hugely invested on in the 1st Quarter (January - March) as more revenue are generated during those periods.</a:t>
          </a:r>
          <a:endParaRPr lang="en-NG"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66.382910069442" backgroundQuery="1" createdVersion="8" refreshedVersion="8" minRefreshableVersion="3" recordCount="0" supportSubquery="1" supportAdvancedDrill="1" xr:uid="{2F64F48C-43D9-41E4-947E-C313C4233918}">
  <cacheSource type="external" connectionId="1"/>
  <cacheFields count="3">
    <cacheField name="[Table1].[Revenue or expense].[Revenue or expense]" caption="Revenue or expense" numFmtId="0" hierarchy="6" level="1">
      <sharedItems count="2">
        <s v="Expense"/>
        <s v="Revenue"/>
      </sharedItems>
    </cacheField>
    <cacheField name="[Measures].[Sum of Amount, $ 2]" caption="Sum of Amount, $ 2" numFmtId="0" hierarchy="23" level="32767"/>
    <cacheField name="[Table1].[Business Line].[Business Line]" caption="Business Line" numFmtId="0" hierarchy="2" level="1">
      <sharedItems count="3">
        <s v="Nutrition and Food Supplements "/>
        <s v="Sports equipment"/>
        <s v="Sportswear"/>
      </sharedItems>
    </cacheField>
  </cacheFields>
  <cacheHierarchies count="24">
    <cacheHierarchy uniqueName="[Table1].[Year]" caption="Year" attribute="1" defaultMemberUniqueName="[Table1].[Year].[All]" allUniqueName="[Table1].[Year].[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Business Line]" caption="Business Line" attribute="1" defaultMemberUniqueName="[Table1].[Business Line].[All]" allUniqueName="[Table1].[Business Line].[All]" dimensionUniqueName="[Table1]" displayFolder="" count="2" memberValueDatatype="130" unbalanced="0">
      <fieldsUsage count="2">
        <fieldUsage x="-1"/>
        <fieldUsage x="2"/>
      </fieldsUsage>
    </cacheHierarchy>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2" memberValueDatatype="130" unbalanced="0">
      <fieldsUsage count="2">
        <fieldUsage x="-1"/>
        <fieldUsage x="0"/>
      </fieldsUsage>
    </cacheHierarchy>
    <cacheHierarchy uniqueName="[Table13].[Year]" caption="Year" attribute="1" defaultMemberUniqueName="[Table13].[Year].[All]" allUniqueName="[Table13].[Year].[All]" dimensionUniqueName="[Table13]" displayFolder="" count="0" memberValueDatatype="20" unbalanced="0"/>
    <cacheHierarchy uniqueName="[Table13].[Date]" caption="Date" attribute="1" time="1" defaultMemberUniqueName="[Table13].[Date].[All]" allUniqueName="[Table13].[Date].[All]" dimensionUniqueName="[Table13]" displayFolder="" count="0" memberValueDatatype="7" unbalanced="0"/>
    <cacheHierarchy uniqueName="[Table13].[Day]" caption="Day" attribute="1" defaultMemberUniqueName="[Table13].[Day].[All]" allUniqueName="[Table13].[Day].[All]" dimensionUniqueName="[Table13]" displayFolder="" count="0" memberValueDatatype="130" unbalanced="0"/>
    <cacheHierarchy uniqueName="[Table13].[Quarter]" caption="Quarter" attribute="1" defaultMemberUniqueName="[Table13].[Quarter].[All]" allUniqueName="[Table13].[Quarter].[All]" dimensionUniqueName="[Table13]" displayFolder="" count="0" memberValueDatatype="130" unbalanced="0"/>
    <cacheHierarchy uniqueName="[Table13].[Day of the Week]" caption="Day of the Week" attribute="1" defaultMemberUniqueName="[Table13].[Day of the Week].[All]" allUniqueName="[Table13].[Day of the Week].[All]" dimensionUniqueName="[Table13]" displayFolder="" count="0" memberValueDatatype="130" unbalanced="0"/>
    <cacheHierarchy uniqueName="[Table13].[Month]" caption="Month" attribute="1" defaultMemberUniqueName="[Table13].[Month].[All]" allUniqueName="[Table13].[Month].[All]" dimensionUniqueName="[Table13]" displayFolder="" count="0" memberValueDatatype="130" unbalanced="0"/>
    <cacheHierarchy uniqueName="[Table13].[Business Line]" caption="Business Line" attribute="1" defaultMemberUniqueName="[Table13].[Business Line].[All]" allUniqueName="[Table13].[Business Line].[All]" dimensionUniqueName="[Table13]" displayFolder="" count="0" memberValueDatatype="130" unbalanced="0"/>
    <cacheHierarchy uniqueName="[Table13].[Amount, $]" caption="Amount, $" attribute="1" defaultMemberUniqueName="[Table13].[Amount, $].[All]" allUniqueName="[Table13].[Amount, $].[All]" dimensionUniqueName="[Table13]" displayFolder="" count="0" memberValueDatatype="20" unbalanced="0"/>
    <cacheHierarchy uniqueName="[Table13].[Revenue / Expense Group]" caption="Revenue / Expense Group" attribute="1" defaultMemberUniqueName="[Table13].[Revenue / Expense Group].[All]" allUniqueName="[Table13].[Revenue / Expense Group].[All]" dimensionUniqueName="[Table13]" displayFolder="" count="0" memberValueDatatype="130" unbalanced="0"/>
    <cacheHierarchy uniqueName="[Table13].[Expense subgroup]" caption="Expense subgroup" attribute="1" defaultMemberUniqueName="[Table13].[Expense subgroup].[All]" allUniqueName="[Table13].[Expense subgroup].[All]" dimensionUniqueName="[Table13]" displayFolder="" count="0" memberValueDatatype="130" unbalanced="0"/>
    <cacheHierarchy uniqueName="[Table13].[Revenue or expense]" caption="Revenue or expense" attribute="1" defaultMemberUniqueName="[Table13].[Revenue or expense].[All]" allUniqueName="[Table13].[Revenue or expense].[All]" dimensionUniqueName="[Table13]" displayFolder="" count="0" memberValueDatatype="130" unbalanced="0"/>
    <cacheHierarchy uniqueName="[Measures].[__XL_Count Table13]" caption="__XL_Count Table13" measure="1" displayFolder="" measureGroup="Table13"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Table13" count="0" hidden="1">
      <extLst>
        <ext xmlns:x15="http://schemas.microsoft.com/office/spreadsheetml/2010/11/main" uri="{B97F6D7D-B522-45F9-BDA1-12C45D357490}">
          <x15:cacheHierarchy aggregatedColumn="14"/>
        </ext>
      </extLst>
    </cacheHierarchy>
    <cacheHierarchy uniqueName="[Measures].[Count of Revenue / Expense Group]" caption="Count of Revenue / Expense Group" measure="1" displayFolder="" measureGroup="Table13" count="0" hidden="1">
      <extLst>
        <ext xmlns:x15="http://schemas.microsoft.com/office/spreadsheetml/2010/11/main" uri="{B97F6D7D-B522-45F9-BDA1-12C45D357490}">
          <x15:cacheHierarchy aggregatedColumn="15"/>
        </ext>
      </extLst>
    </cacheHierarchy>
    <cacheHierarchy uniqueName="[Measures].[Sum of Amount, $ 2]" caption="Sum of Amount, $ 2"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13" uniqueName="[Table13]" caption="Table13"/>
  </dimensions>
  <measureGroups count="2">
    <measureGroup name="Table1" caption="Table1"/>
    <measureGroup name="Table13" caption="Table13"/>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688380671294" createdVersion="8" refreshedVersion="8" minRefreshableVersion="3" recordCount="112" xr:uid="{361AA93A-4F91-43C8-B871-8CEDAB2E1A6D}">
  <cacheSource type="worksheet">
    <worksheetSource ref="A4:K116" sheet="Filtered_Revenue"/>
  </cacheSource>
  <cacheFields count="13">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ount="12">
        <d v="2023-01-31T00:00:00"/>
        <d v="2023-02-28T00:00:00"/>
        <d v="2023-03-31T00:00:00"/>
        <d v="2023-04-30T00:00:00"/>
        <d v="2023-05-31T00:00:00"/>
        <d v="2023-06-30T00:00:00"/>
        <d v="2023-07-31T00:00:00"/>
        <d v="2023-08-31T00:00:00"/>
        <d v="2023-09-30T00:00:00"/>
        <d v="2023-10-31T00:00:00"/>
        <d v="2023-11-30T00:00:00"/>
        <d v="2023-12-31T00:00:00"/>
      </sharedItems>
      <fieldGroup par="12"/>
    </cacheField>
    <cacheField name="Day" numFmtId="0">
      <sharedItems count="3">
        <s v="31"/>
        <s v="28"/>
        <s v="30"/>
      </sharedItems>
    </cacheField>
    <cacheField name="Quarter" numFmtId="0">
      <sharedItems/>
    </cacheField>
    <cacheField name="Day of the Week" numFmtId="14">
      <sharedItems containsNonDate="0" count="7">
        <s v="Tuesday"/>
        <s v="Friday"/>
        <s v="Sunday"/>
        <s v="Wednesday"/>
        <s v="Monday"/>
        <s v="Thursday"/>
        <s v="Saturday"/>
      </sharedItems>
    </cacheField>
    <cacheField name="Month" numFmtId="14">
      <sharedItems containsNonDate="0"/>
    </cacheField>
    <cacheField name="Business Line" numFmtId="0">
      <sharedItems/>
    </cacheField>
    <cacheField name="Amount, $" numFmtId="166">
      <sharedItems containsSemiMixedTypes="0" containsString="0" containsNumber="1" containsInteger="1" minValue="1200" maxValue="750000"/>
    </cacheField>
    <cacheField name="Revenue / Expense Group" numFmtId="0">
      <sharedItems/>
    </cacheField>
    <cacheField name="Expense subgroup" numFmtId="0">
      <sharedItems containsNonDate="0" containsString="0" containsBlank="1"/>
    </cacheField>
    <cacheField name="Revenue or expense" numFmtId="0">
      <sharedItems/>
    </cacheField>
    <cacheField name="Days (Date)" numFmtId="0" databaseField="0">
      <fieldGroup base="1">
        <rangePr groupBy="days" startDate="2023-01-31T00:00:00" endDate="2024-01-01T00:00:00"/>
        <groupItems count="368">
          <s v="&lt;3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numFmtId="0" databaseField="0">
      <fieldGroup base="1">
        <rangePr groupBy="months" startDate="2023-01-31T00:00:00" endDate="2024-01-01T00:00:00"/>
        <groupItems count="14">
          <s v="&lt;3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01459722222" createdVersion="8" refreshedVersion="8" minRefreshableVersion="3" recordCount="468" xr:uid="{A6F0E48A-E054-4ABC-BC95-A257A2C7FD6E}">
  <cacheSource type="worksheet">
    <worksheetSource ref="A4:K472" sheet="Filtered_Expense"/>
  </cacheSource>
  <cacheFields count="13">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ount="12">
        <d v="2023-01-31T00:00:00"/>
        <d v="2023-02-28T00:00:00"/>
        <d v="2023-03-31T00:00:00"/>
        <d v="2023-04-30T00:00:00"/>
        <d v="2023-05-31T00:00:00"/>
        <d v="2023-06-30T00:00:00"/>
        <d v="2023-07-31T00:00:00"/>
        <d v="2023-08-31T00:00:00"/>
        <d v="2023-09-30T00:00:00"/>
        <d v="2023-10-31T00:00:00"/>
        <d v="2023-11-30T00:00:00"/>
        <d v="2023-12-31T00:00:00"/>
      </sharedItems>
      <fieldGroup par="12"/>
    </cacheField>
    <cacheField name="Day" numFmtId="0">
      <sharedItems/>
    </cacheField>
    <cacheField name="Quarter" numFmtId="0">
      <sharedItems/>
    </cacheField>
    <cacheField name="Day of the Week" numFmtId="14">
      <sharedItems containsNonDate="0" count="7">
        <s v="Tuesday"/>
        <s v="Friday"/>
        <s v="Sunday"/>
        <s v="Wednesday"/>
        <s v="Monday"/>
        <s v="Thursday"/>
        <s v="Saturday"/>
      </sharedItems>
    </cacheField>
    <cacheField name="Month" numFmtId="14">
      <sharedItems containsNonDate="0" count="12">
        <s v="January"/>
        <s v="February"/>
        <s v="March"/>
        <s v="April"/>
        <s v="May"/>
        <s v="June"/>
        <s v="July"/>
        <s v="August"/>
        <s v="September"/>
        <s v="October"/>
        <s v="November"/>
        <s v="December"/>
      </sharedItems>
    </cacheField>
    <cacheField name="Business Line" numFmtId="0">
      <sharedItems/>
    </cacheField>
    <cacheField name="Amount, $" numFmtId="166">
      <sharedItems containsSemiMixedTypes="0" containsString="0" containsNumber="1" containsInteger="1" minValue="-234000" maxValue="-600"/>
    </cacheField>
    <cacheField name="Revenue / Expense Group" numFmtId="0">
      <sharedItems/>
    </cacheField>
    <cacheField name="Expense subgroup" numFmtId="0">
      <sharedItems/>
    </cacheField>
    <cacheField name="Revenue or expense" numFmtId="0">
      <sharedItems/>
    </cacheField>
    <cacheField name="Days (Date)" numFmtId="0" databaseField="0">
      <fieldGroup base="1">
        <rangePr groupBy="days" startDate="2023-01-31T00:00:00" endDate="2024-01-01T00:00:00"/>
        <groupItems count="368">
          <s v="&lt;3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numFmtId="0" databaseField="0">
      <fieldGroup base="1">
        <rangePr groupBy="months" startDate="2023-01-31T00:00:00" endDate="2024-01-01T00:00:00"/>
        <groupItems count="14">
          <s v="&lt;3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18101620369" createdVersion="8" refreshedVersion="8" minRefreshableVersion="3" recordCount="112" xr:uid="{B169909B-BD0A-4A05-9ED4-FA3ADE8B2A37}">
  <cacheSource type="worksheet">
    <worksheetSource ref="A4:K116" sheet="Filtered_Revenu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ount="4">
        <s v="1st Quarter"/>
        <s v="2nd Quarter"/>
        <s v="3rd Quarter"/>
        <s v="4th Quarter"/>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1200" maxValue="750000"/>
    </cacheField>
    <cacheField name="Revenue / Expense Group" numFmtId="0">
      <sharedItems/>
    </cacheField>
    <cacheField name="Expense subgroup" numFmtId="0">
      <sharedItems containsNonDate="0" containsString="0" containsBlank="1"/>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18745949074" createdVersion="8" refreshedVersion="8" minRefreshableVersion="3" recordCount="112" xr:uid="{60AAC7A9-4A99-4B63-9382-CF96BB585CB6}">
  <cacheSource type="worksheet">
    <worksheetSource ref="A4:K116" sheet="Filtered_Revenu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ount="3">
        <s v="Nutrition and Food Supplements "/>
        <s v="Sports equipment"/>
        <s v="Sportswear"/>
      </sharedItems>
    </cacheField>
    <cacheField name="Amount, $" numFmtId="166">
      <sharedItems containsSemiMixedTypes="0" containsString="0" containsNumber="1" containsInteger="1" minValue="1200" maxValue="750000"/>
    </cacheField>
    <cacheField name="Revenue / Expense Group" numFmtId="0">
      <sharedItems/>
    </cacheField>
    <cacheField name="Expense subgroup" numFmtId="0">
      <sharedItems containsNonDate="0" containsString="0" containsBlank="1"/>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19788657407" createdVersion="8" refreshedVersion="8" minRefreshableVersion="3" recordCount="112" xr:uid="{18DA572A-791E-46B3-9AD6-6C4EED4F478B}">
  <cacheSource type="worksheet">
    <worksheetSource ref="A4:K116" sheet="Filtered_Revenu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1200" maxValue="750000"/>
    </cacheField>
    <cacheField name="Revenue / Expense Group" numFmtId="0">
      <sharedItems count="3">
        <s v="Sales"/>
        <s v="Consulting and professional services"/>
        <s v="Other income"/>
      </sharedItems>
    </cacheField>
    <cacheField name="Expense subgroup" numFmtId="0">
      <sharedItems containsNonDate="0" containsString="0" containsBlank="1"/>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29654166666" createdVersion="8" refreshedVersion="8" minRefreshableVersion="3" recordCount="468" xr:uid="{C372880A-87B0-4AD8-B149-A0926742733B}">
  <cacheSource type="worksheet">
    <worksheetSource ref="A4:K472" sheet="Filtered_Expens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ount="4">
        <s v="1st Quarter"/>
        <s v="2nd Quarter"/>
        <s v="3rd Quarter"/>
        <s v="4th Quarter"/>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234000" maxValue="-600"/>
    </cacheField>
    <cacheField name="Revenue / Expense Group" numFmtId="0">
      <sharedItems/>
    </cacheField>
    <cacheField name="Expense subgroup" numFmtId="0">
      <sharedItems/>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30323495372" createdVersion="8" refreshedVersion="8" minRefreshableVersion="3" recordCount="468" xr:uid="{9F91C62D-75DB-4C9F-BCEE-07FDC637FCE6}">
  <cacheSource type="worksheet">
    <worksheetSource ref="A4:K472" sheet="Filtered_Expens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ount="3">
        <s v="Nutrition and Food Supplements "/>
        <s v="Sports equipment"/>
        <s v="Sportswear"/>
      </sharedItems>
    </cacheField>
    <cacheField name="Amount, $" numFmtId="166">
      <sharedItems containsSemiMixedTypes="0" containsString="0" containsNumber="1" containsInteger="1" minValue="-234000" maxValue="-600"/>
    </cacheField>
    <cacheField name="Revenue / Expense Group" numFmtId="0">
      <sharedItems/>
    </cacheField>
    <cacheField name="Expense subgroup" numFmtId="0">
      <sharedItems/>
    </cacheField>
    <cacheField name="Revenue or expense" numFmtId="0">
      <sharedItems/>
    </cacheField>
  </cacheFields>
  <extLst>
    <ext xmlns:x14="http://schemas.microsoft.com/office/spreadsheetml/2009/9/main" uri="{725AE2AE-9491-48be-B2B4-4EB974FC3084}">
      <x14:pivotCacheDefinition pivotCacheId="1343901730"/>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31644675929" createdVersion="8" refreshedVersion="8" minRefreshableVersion="3" recordCount="468" xr:uid="{E111546E-68FE-43F6-8B68-54148A1929E6}">
  <cacheSource type="worksheet">
    <worksheetSource ref="A4:K472" sheet="Filtered_Expens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234000" maxValue="-600"/>
    </cacheField>
    <cacheField name="Revenue / Expense Group" numFmtId="0">
      <sharedItems count="3">
        <s v="Opex"/>
        <s v="COGS"/>
        <s v="Interest and tax"/>
      </sharedItems>
    </cacheField>
    <cacheField name="Expense subgroup" numFmtId="0">
      <sharedItems/>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6.739236805559" createdVersion="8" refreshedVersion="8" minRefreshableVersion="3" recordCount="468" xr:uid="{792D1F8D-46A6-44C5-BC38-52B61B310BA6}">
  <cacheSource type="worksheet">
    <worksheetSource ref="A4:K472" sheet="Filtered_Expense"/>
  </cacheSource>
  <cacheFields count="11">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234000" maxValue="-600"/>
    </cacheField>
    <cacheField name="Revenue / Expense Group" numFmtId="0">
      <sharedItems/>
    </cacheField>
    <cacheField name="Expense subgroup" numFmtId="0">
      <sharedItems count="12">
        <s v="Rent"/>
        <s v="Equipment"/>
        <s v="Marketing"/>
        <s v="Payroll"/>
        <s v="R&amp;D"/>
        <s v="Other"/>
        <s v="Materials"/>
        <s v="Packaging"/>
        <s v="Shipping"/>
        <s v="Sales"/>
        <s v="Labor"/>
        <s v="Interest and tax"/>
      </sharedItems>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68.604954513889" createdVersion="8" refreshedVersion="8" minRefreshableVersion="3" recordCount="580" xr:uid="{818573B1-AF60-4408-9E90-EF3BD8D2C9BA}">
  <cacheSource type="worksheet">
    <worksheetSource name="Table13"/>
  </cacheSource>
  <cacheFields count="13">
    <cacheField name="Year" numFmtId="0">
      <sharedItems containsSemiMixedTypes="0" containsString="0" containsNumber="1" containsInteger="1" minValue="2023" maxValue="2023"/>
    </cacheField>
    <cacheField name="Date" numFmtId="14">
      <sharedItems containsSemiMixedTypes="0" containsNonDate="0" containsDate="1" containsString="0" minDate="2023-01-31T00:00:00" maxDate="2024-01-01T00:00:00" count="12">
        <d v="2023-01-31T00:00:00"/>
        <d v="2023-02-28T00:00:00"/>
        <d v="2023-03-31T00:00:00"/>
        <d v="2023-04-30T00:00:00"/>
        <d v="2023-05-31T00:00:00"/>
        <d v="2023-06-30T00:00:00"/>
        <d v="2023-07-31T00:00:00"/>
        <d v="2023-08-31T00:00:00"/>
        <d v="2023-09-30T00:00:00"/>
        <d v="2023-10-31T00:00:00"/>
        <d v="2023-11-30T00:00:00"/>
        <d v="2023-12-31T00:00:00"/>
      </sharedItems>
      <fieldGroup par="12"/>
    </cacheField>
    <cacheField name="Day" numFmtId="0">
      <sharedItems/>
    </cacheField>
    <cacheField name="Quarter" numFmtId="0">
      <sharedItems/>
    </cacheField>
    <cacheField name="Day of the Week" numFmtId="14">
      <sharedItems containsNonDate="0"/>
    </cacheField>
    <cacheField name="Month" numFmtId="14">
      <sharedItems containsNonDate="0"/>
    </cacheField>
    <cacheField name="Business Line" numFmtId="0">
      <sharedItems/>
    </cacheField>
    <cacheField name="Amount, $" numFmtId="166">
      <sharedItems containsSemiMixedTypes="0" containsString="0" containsNumber="1" containsInteger="1" minValue="-234000" maxValue="750000"/>
    </cacheField>
    <cacheField name="Revenue / Expense Group" numFmtId="0">
      <sharedItems/>
    </cacheField>
    <cacheField name="Expense subgroup" numFmtId="0">
      <sharedItems containsBlank="1"/>
    </cacheField>
    <cacheField name="Revenue or expense" numFmtId="0">
      <sharedItems/>
    </cacheField>
    <cacheField name="Days (Date)" numFmtId="0" databaseField="0">
      <fieldGroup base="1">
        <rangePr groupBy="days" startDate="2023-01-31T00:00:00" endDate="2024-01-01T00:00:00"/>
        <groupItems count="368">
          <s v="&lt;3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numFmtId="0" databaseField="0">
      <fieldGroup base="1">
        <rangePr groupBy="months" startDate="2023-01-31T00:00:00" endDate="2024-01-01T00:00:00"/>
        <groupItems count="14">
          <s v="&lt;3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330335839"/>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68.626869097221" backgroundQuery="1" createdVersion="8" refreshedVersion="8" minRefreshableVersion="3" recordCount="0" supportSubquery="1" supportAdvancedDrill="1" xr:uid="{72215F03-F0E5-4C2E-94D6-5CD3CF38276D}">
  <cacheSource type="external" connectionId="1"/>
  <cacheFields count="3">
    <cacheField name="[Table1].[Revenue or expense].[Revenue or expense]" caption="Revenue or expense" numFmtId="0" hierarchy="6" level="1">
      <sharedItems count="2">
        <s v="Expense"/>
        <s v="Revenue"/>
      </sharedItems>
    </cacheField>
    <cacheField name="[Measures].[Sum of Amount, $ 2]" caption="Sum of Amount, $ 2" numFmtId="0" hierarchy="23" level="32767"/>
    <cacheField name="[Table1].[Business Line].[Business Line]" caption="Business Line" numFmtId="0" hierarchy="2" level="1">
      <sharedItems count="3">
        <s v="Nutrition and Food Supplements "/>
        <s v="Sports equipment"/>
        <s v="Sportswear"/>
      </sharedItems>
    </cacheField>
  </cacheFields>
  <cacheHierarchies count="24">
    <cacheHierarchy uniqueName="[Table1].[Year]" caption="Year" attribute="1" defaultMemberUniqueName="[Table1].[Year].[All]" allUniqueName="[Table1].[Year].[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Business Line]" caption="Business Line" attribute="1" defaultMemberUniqueName="[Table1].[Business Line].[All]" allUniqueName="[Table1].[Business Line].[All]" dimensionUniqueName="[Table1]" displayFolder="" count="2" memberValueDatatype="130" unbalanced="0">
      <fieldsUsage count="2">
        <fieldUsage x="-1"/>
        <fieldUsage x="2"/>
      </fieldsUsage>
    </cacheHierarchy>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2" memberValueDatatype="130" unbalanced="0">
      <fieldsUsage count="2">
        <fieldUsage x="-1"/>
        <fieldUsage x="0"/>
      </fieldsUsage>
    </cacheHierarchy>
    <cacheHierarchy uniqueName="[Table13].[Year]" caption="Year" attribute="1" defaultMemberUniqueName="[Table13].[Year].[All]" allUniqueName="[Table13].[Year].[All]" dimensionUniqueName="[Table13]" displayFolder="" count="0" memberValueDatatype="20" unbalanced="0"/>
    <cacheHierarchy uniqueName="[Table13].[Date]" caption="Date" attribute="1" time="1" defaultMemberUniqueName="[Table13].[Date].[All]" allUniqueName="[Table13].[Date].[All]" dimensionUniqueName="[Table13]" displayFolder="" count="0" memberValueDatatype="7" unbalanced="0"/>
    <cacheHierarchy uniqueName="[Table13].[Day]" caption="Day" attribute="1" defaultMemberUniqueName="[Table13].[Day].[All]" allUniqueName="[Table13].[Day].[All]" dimensionUniqueName="[Table13]" displayFolder="" count="0" memberValueDatatype="130" unbalanced="0"/>
    <cacheHierarchy uniqueName="[Table13].[Quarter]" caption="Quarter" attribute="1" defaultMemberUniqueName="[Table13].[Quarter].[All]" allUniqueName="[Table13].[Quarter].[All]" dimensionUniqueName="[Table13]" displayFolder="" count="0" memberValueDatatype="130" unbalanced="0"/>
    <cacheHierarchy uniqueName="[Table13].[Day of the Week]" caption="Day of the Week" attribute="1" defaultMemberUniqueName="[Table13].[Day of the Week].[All]" allUniqueName="[Table13].[Day of the Week].[All]" dimensionUniqueName="[Table13]" displayFolder="" count="0" memberValueDatatype="130" unbalanced="0"/>
    <cacheHierarchy uniqueName="[Table13].[Month]" caption="Month" attribute="1" defaultMemberUniqueName="[Table13].[Month].[All]" allUniqueName="[Table13].[Month].[All]" dimensionUniqueName="[Table13]" displayFolder="" count="0" memberValueDatatype="130" unbalanced="0"/>
    <cacheHierarchy uniqueName="[Table13].[Business Line]" caption="Business Line" attribute="1" defaultMemberUniqueName="[Table13].[Business Line].[All]" allUniqueName="[Table13].[Business Line].[All]" dimensionUniqueName="[Table13]" displayFolder="" count="0" memberValueDatatype="130" unbalanced="0"/>
    <cacheHierarchy uniqueName="[Table13].[Amount, $]" caption="Amount, $" attribute="1" defaultMemberUniqueName="[Table13].[Amount, $].[All]" allUniqueName="[Table13].[Amount, $].[All]" dimensionUniqueName="[Table13]" displayFolder="" count="0" memberValueDatatype="20" unbalanced="0"/>
    <cacheHierarchy uniqueName="[Table13].[Revenue / Expense Group]" caption="Revenue / Expense Group" attribute="1" defaultMemberUniqueName="[Table13].[Revenue / Expense Group].[All]" allUniqueName="[Table13].[Revenue / Expense Group].[All]" dimensionUniqueName="[Table13]" displayFolder="" count="0" memberValueDatatype="130" unbalanced="0"/>
    <cacheHierarchy uniqueName="[Table13].[Expense subgroup]" caption="Expense subgroup" attribute="1" defaultMemberUniqueName="[Table13].[Expense subgroup].[All]" allUniqueName="[Table13].[Expense subgroup].[All]" dimensionUniqueName="[Table13]" displayFolder="" count="0" memberValueDatatype="130" unbalanced="0"/>
    <cacheHierarchy uniqueName="[Table13].[Revenue or expense]" caption="Revenue or expense" attribute="1" defaultMemberUniqueName="[Table13].[Revenue or expense].[All]" allUniqueName="[Table13].[Revenue or expense].[All]" dimensionUniqueName="[Table13]" displayFolder="" count="0" memberValueDatatype="130" unbalanced="0"/>
    <cacheHierarchy uniqueName="[Measures].[__XL_Count Table13]" caption="__XL_Count Table13" measure="1" displayFolder="" measureGroup="Table13"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Table13" count="0" hidden="1">
      <extLst>
        <ext xmlns:x15="http://schemas.microsoft.com/office/spreadsheetml/2010/11/main" uri="{B97F6D7D-B522-45F9-BDA1-12C45D357490}">
          <x15:cacheHierarchy aggregatedColumn="14"/>
        </ext>
      </extLst>
    </cacheHierarchy>
    <cacheHierarchy uniqueName="[Measures].[Count of Revenue / Expense Group]" caption="Count of Revenue / Expense Group" measure="1" displayFolder="" measureGroup="Table13" count="0" hidden="1">
      <extLst>
        <ext xmlns:x15="http://schemas.microsoft.com/office/spreadsheetml/2010/11/main" uri="{B97F6D7D-B522-45F9-BDA1-12C45D357490}">
          <x15:cacheHierarchy aggregatedColumn="15"/>
        </ext>
      </extLst>
    </cacheHierarchy>
    <cacheHierarchy uniqueName="[Measures].[Sum of Amount, $ 2]" caption="Sum of Amount, $ 2"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13" uniqueName="[Table13]" caption="Table13"/>
  </dimensions>
  <measureGroups count="2">
    <measureGroup name="Table1" caption="Table1"/>
    <measureGroup name="Table13" caption="Table13"/>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n v="2023"/>
    <x v="0"/>
    <x v="0"/>
    <s v="1st Quarter"/>
    <x v="0"/>
    <s v="January"/>
    <s v="Nutrition and Food Supplements "/>
    <n v="153000"/>
    <s v="Sales"/>
    <m/>
    <s v="Revenue"/>
  </r>
  <r>
    <n v="2023"/>
    <x v="0"/>
    <x v="0"/>
    <s v="1st Quarter"/>
    <x v="0"/>
    <s v="January"/>
    <s v="Nutrition and Food Supplements "/>
    <n v="27000"/>
    <s v="Consulting and professional services"/>
    <m/>
    <s v="Revenue"/>
  </r>
  <r>
    <n v="2023"/>
    <x v="0"/>
    <x v="0"/>
    <s v="1st Quarter"/>
    <x v="0"/>
    <s v="January"/>
    <s v="Nutrition and Food Supplements "/>
    <n v="6000"/>
    <s v="Other income"/>
    <m/>
    <s v="Revenue"/>
  </r>
  <r>
    <n v="2023"/>
    <x v="1"/>
    <x v="1"/>
    <s v="1st Quarter"/>
    <x v="0"/>
    <s v="February"/>
    <s v="Nutrition and Food Supplements "/>
    <n v="22500"/>
    <s v="Consulting and professional services"/>
    <m/>
    <s v="Revenue"/>
  </r>
  <r>
    <n v="2023"/>
    <x v="2"/>
    <x v="0"/>
    <s v="1st Quarter"/>
    <x v="1"/>
    <s v="March"/>
    <s v="Nutrition and Food Supplements "/>
    <n v="9000"/>
    <s v="Consulting and professional services"/>
    <m/>
    <s v="Revenue"/>
  </r>
  <r>
    <n v="2023"/>
    <x v="1"/>
    <x v="1"/>
    <s v="1st Quarter"/>
    <x v="0"/>
    <s v="February"/>
    <s v="Nutrition and Food Supplements "/>
    <n v="137700"/>
    <s v="Sales"/>
    <m/>
    <s v="Revenue"/>
  </r>
  <r>
    <n v="2023"/>
    <x v="3"/>
    <x v="2"/>
    <s v="2nd Quarter"/>
    <x v="2"/>
    <s v="April"/>
    <s v="Nutrition and Food Supplements "/>
    <n v="13500"/>
    <s v="Consulting and professional services"/>
    <m/>
    <s v="Revenue"/>
  </r>
  <r>
    <n v="2023"/>
    <x v="1"/>
    <x v="1"/>
    <s v="1st Quarter"/>
    <x v="0"/>
    <s v="February"/>
    <s v="Nutrition and Food Supplements "/>
    <n v="3000"/>
    <s v="Other income"/>
    <m/>
    <s v="Revenue"/>
  </r>
  <r>
    <n v="2023"/>
    <x v="4"/>
    <x v="0"/>
    <s v="2nd Quarter"/>
    <x v="3"/>
    <s v="May"/>
    <s v="Nutrition and Food Supplements "/>
    <n v="19800"/>
    <s v="Consulting and professional services"/>
    <m/>
    <s v="Revenue"/>
  </r>
  <r>
    <n v="2023"/>
    <x v="5"/>
    <x v="2"/>
    <s v="2nd Quarter"/>
    <x v="1"/>
    <s v="June"/>
    <s v="Nutrition and Food Supplements "/>
    <n v="16200"/>
    <s v="Consulting and professional services"/>
    <m/>
    <s v="Revenue"/>
  </r>
  <r>
    <n v="2023"/>
    <x v="2"/>
    <x v="0"/>
    <s v="1st Quarter"/>
    <x v="1"/>
    <s v="March"/>
    <s v="Nutrition and Food Supplements "/>
    <n v="114750"/>
    <s v="Sales"/>
    <m/>
    <s v="Revenue"/>
  </r>
  <r>
    <n v="2023"/>
    <x v="6"/>
    <x v="0"/>
    <s v="3rd Quarter"/>
    <x v="4"/>
    <s v="July"/>
    <s v="Nutrition and Food Supplements "/>
    <n v="9000"/>
    <s v="Consulting and professional services"/>
    <m/>
    <s v="Revenue"/>
  </r>
  <r>
    <n v="2023"/>
    <x v="2"/>
    <x v="0"/>
    <s v="1st Quarter"/>
    <x v="1"/>
    <s v="March"/>
    <s v="Nutrition and Food Supplements "/>
    <n v="3600"/>
    <s v="Other income"/>
    <m/>
    <s v="Revenue"/>
  </r>
  <r>
    <n v="2023"/>
    <x v="7"/>
    <x v="0"/>
    <s v="3rd Quarter"/>
    <x v="5"/>
    <s v="August"/>
    <s v="Nutrition and Food Supplements "/>
    <n v="90000"/>
    <s v="Consulting and professional services"/>
    <m/>
    <s v="Revenue"/>
  </r>
  <r>
    <n v="2023"/>
    <x v="8"/>
    <x v="2"/>
    <s v="3rd Quarter"/>
    <x v="6"/>
    <s v="September"/>
    <s v="Nutrition and Food Supplements "/>
    <n v="9000"/>
    <s v="Consulting and professional services"/>
    <m/>
    <s v="Revenue"/>
  </r>
  <r>
    <n v="2023"/>
    <x v="3"/>
    <x v="2"/>
    <s v="2nd Quarter"/>
    <x v="2"/>
    <s v="April"/>
    <s v="Nutrition and Food Supplements "/>
    <n v="91800"/>
    <s v="Sales"/>
    <m/>
    <s v="Revenue"/>
  </r>
  <r>
    <n v="2023"/>
    <x v="9"/>
    <x v="0"/>
    <s v="4th Quarter"/>
    <x v="0"/>
    <s v="October"/>
    <s v="Nutrition and Food Supplements "/>
    <n v="10800"/>
    <s v="Consulting and professional services"/>
    <m/>
    <s v="Revenue"/>
  </r>
  <r>
    <n v="2023"/>
    <x v="3"/>
    <x v="2"/>
    <s v="2nd Quarter"/>
    <x v="2"/>
    <s v="April"/>
    <s v="Nutrition and Food Supplements "/>
    <n v="3300"/>
    <s v="Other income"/>
    <m/>
    <s v="Revenue"/>
  </r>
  <r>
    <n v="2023"/>
    <x v="10"/>
    <x v="2"/>
    <s v="4th Quarter"/>
    <x v="5"/>
    <s v="November"/>
    <s v="Nutrition and Food Supplements "/>
    <n v="10800"/>
    <s v="Consulting and professional services"/>
    <m/>
    <s v="Revenue"/>
  </r>
  <r>
    <n v="2023"/>
    <x v="11"/>
    <x v="0"/>
    <s v="4th Quarter"/>
    <x v="2"/>
    <s v="December"/>
    <s v="Nutrition and Food Supplements "/>
    <n v="18900"/>
    <s v="Consulting and professional services"/>
    <m/>
    <s v="Revenue"/>
  </r>
  <r>
    <n v="2023"/>
    <x v="4"/>
    <x v="0"/>
    <s v="2nd Quarter"/>
    <x v="3"/>
    <s v="May"/>
    <s v="Nutrition and Food Supplements "/>
    <n v="137700"/>
    <s v="Sales"/>
    <m/>
    <s v="Revenue"/>
  </r>
  <r>
    <n v="2023"/>
    <x v="4"/>
    <x v="0"/>
    <s v="2nd Quarter"/>
    <x v="3"/>
    <s v="May"/>
    <s v="Nutrition and Food Supplements "/>
    <n v="1500"/>
    <s v="Other income"/>
    <m/>
    <s v="Revenue"/>
  </r>
  <r>
    <n v="2023"/>
    <x v="5"/>
    <x v="2"/>
    <s v="2nd Quarter"/>
    <x v="1"/>
    <s v="June"/>
    <s v="Nutrition and Food Supplements "/>
    <n v="168300"/>
    <s v="Sales"/>
    <m/>
    <s v="Revenue"/>
  </r>
  <r>
    <n v="2023"/>
    <x v="5"/>
    <x v="2"/>
    <s v="2nd Quarter"/>
    <x v="1"/>
    <s v="June"/>
    <s v="Nutrition and Food Supplements "/>
    <n v="1200"/>
    <s v="Other income"/>
    <m/>
    <s v="Revenue"/>
  </r>
  <r>
    <n v="2023"/>
    <x v="6"/>
    <x v="0"/>
    <s v="3rd Quarter"/>
    <x v="4"/>
    <s v="July"/>
    <s v="Nutrition and Food Supplements "/>
    <n v="130050"/>
    <s v="Sales"/>
    <m/>
    <s v="Revenue"/>
  </r>
  <r>
    <n v="2023"/>
    <x v="6"/>
    <x v="0"/>
    <s v="3rd Quarter"/>
    <x v="4"/>
    <s v="July"/>
    <s v="Nutrition and Food Supplements "/>
    <n v="6000"/>
    <s v="Other income"/>
    <m/>
    <s v="Revenue"/>
  </r>
  <r>
    <n v="2023"/>
    <x v="7"/>
    <x v="0"/>
    <s v="3rd Quarter"/>
    <x v="5"/>
    <s v="August"/>
    <s v="Nutrition and Food Supplements "/>
    <n v="114750"/>
    <s v="Sales"/>
    <m/>
    <s v="Revenue"/>
  </r>
  <r>
    <n v="2023"/>
    <x v="7"/>
    <x v="0"/>
    <s v="3rd Quarter"/>
    <x v="5"/>
    <s v="August"/>
    <s v="Nutrition and Food Supplements "/>
    <n v="3000"/>
    <s v="Other income"/>
    <m/>
    <s v="Revenue"/>
  </r>
  <r>
    <n v="2023"/>
    <x v="8"/>
    <x v="2"/>
    <s v="3rd Quarter"/>
    <x v="6"/>
    <s v="September"/>
    <s v="Nutrition and Food Supplements "/>
    <n v="122400"/>
    <s v="Sales"/>
    <m/>
    <s v="Revenue"/>
  </r>
  <r>
    <n v="2023"/>
    <x v="8"/>
    <x v="2"/>
    <s v="3rd Quarter"/>
    <x v="6"/>
    <s v="September"/>
    <s v="Nutrition and Food Supplements "/>
    <n v="3990"/>
    <s v="Other income"/>
    <m/>
    <s v="Revenue"/>
  </r>
  <r>
    <n v="2023"/>
    <x v="9"/>
    <x v="0"/>
    <s v="4th Quarter"/>
    <x v="0"/>
    <s v="October"/>
    <s v="Nutrition and Food Supplements "/>
    <n v="110925"/>
    <s v="Sales"/>
    <m/>
    <s v="Revenue"/>
  </r>
  <r>
    <n v="2023"/>
    <x v="9"/>
    <x v="0"/>
    <s v="4th Quarter"/>
    <x v="0"/>
    <s v="October"/>
    <s v="Nutrition and Food Supplements "/>
    <n v="9000"/>
    <s v="Other income"/>
    <m/>
    <s v="Revenue"/>
  </r>
  <r>
    <n v="2023"/>
    <x v="10"/>
    <x v="2"/>
    <s v="4th Quarter"/>
    <x v="5"/>
    <s v="November"/>
    <s v="Nutrition and Food Supplements "/>
    <n v="108630"/>
    <s v="Sales"/>
    <m/>
    <s v="Revenue"/>
  </r>
  <r>
    <n v="2023"/>
    <x v="10"/>
    <x v="2"/>
    <s v="4th Quarter"/>
    <x v="5"/>
    <s v="November"/>
    <s v="Nutrition and Food Supplements "/>
    <n v="6000"/>
    <s v="Other income"/>
    <m/>
    <s v="Revenue"/>
  </r>
  <r>
    <n v="2023"/>
    <x v="11"/>
    <x v="0"/>
    <s v="4th Quarter"/>
    <x v="2"/>
    <s v="December"/>
    <s v="Nutrition and Food Supplements "/>
    <n v="141525"/>
    <s v="Sales"/>
    <m/>
    <s v="Revenue"/>
  </r>
  <r>
    <n v="2023"/>
    <x v="11"/>
    <x v="0"/>
    <s v="4th Quarter"/>
    <x v="2"/>
    <s v="December"/>
    <s v="Nutrition and Food Supplements "/>
    <n v="9000"/>
    <s v="Other income"/>
    <m/>
    <s v="Revenue"/>
  </r>
  <r>
    <n v="2023"/>
    <x v="0"/>
    <x v="0"/>
    <s v="1st Quarter"/>
    <x v="0"/>
    <s v="January"/>
    <s v="Sports equipment"/>
    <n v="700000"/>
    <s v="Sales"/>
    <m/>
    <s v="Revenue"/>
  </r>
  <r>
    <n v="2023"/>
    <x v="0"/>
    <x v="0"/>
    <s v="1st Quarter"/>
    <x v="0"/>
    <s v="January"/>
    <s v="Sports equipment"/>
    <n v="24000"/>
    <s v="Other income"/>
    <m/>
    <s v="Revenue"/>
  </r>
  <r>
    <n v="2023"/>
    <x v="0"/>
    <x v="0"/>
    <s v="1st Quarter"/>
    <x v="0"/>
    <s v="January"/>
    <s v="Sports equipment"/>
    <n v="21000"/>
    <s v="Other income"/>
    <m/>
    <s v="Revenue"/>
  </r>
  <r>
    <n v="2023"/>
    <x v="1"/>
    <x v="1"/>
    <s v="1st Quarter"/>
    <x v="0"/>
    <s v="February"/>
    <s v="Sports equipment"/>
    <n v="600000"/>
    <s v="Sales"/>
    <m/>
    <s v="Revenue"/>
  </r>
  <r>
    <n v="2023"/>
    <x v="1"/>
    <x v="1"/>
    <s v="1st Quarter"/>
    <x v="0"/>
    <s v="February"/>
    <s v="Sports equipment"/>
    <n v="36000"/>
    <s v="Other income"/>
    <m/>
    <s v="Revenue"/>
  </r>
  <r>
    <n v="2023"/>
    <x v="1"/>
    <x v="1"/>
    <s v="1st Quarter"/>
    <x v="0"/>
    <s v="February"/>
    <s v="Sports equipment"/>
    <n v="19500"/>
    <s v="Other income"/>
    <m/>
    <s v="Revenue"/>
  </r>
  <r>
    <n v="2023"/>
    <x v="2"/>
    <x v="0"/>
    <s v="1st Quarter"/>
    <x v="1"/>
    <s v="March"/>
    <s v="Sports equipment"/>
    <n v="550000"/>
    <s v="Sales"/>
    <m/>
    <s v="Revenue"/>
  </r>
  <r>
    <n v="2023"/>
    <x v="2"/>
    <x v="0"/>
    <s v="1st Quarter"/>
    <x v="1"/>
    <s v="March"/>
    <s v="Sports equipment"/>
    <n v="24000"/>
    <s v="Other income"/>
    <m/>
    <s v="Revenue"/>
  </r>
  <r>
    <n v="2023"/>
    <x v="2"/>
    <x v="0"/>
    <s v="1st Quarter"/>
    <x v="1"/>
    <s v="March"/>
    <s v="Sports equipment"/>
    <n v="19500"/>
    <s v="Other income"/>
    <m/>
    <s v="Revenue"/>
  </r>
  <r>
    <n v="2023"/>
    <x v="3"/>
    <x v="2"/>
    <s v="2nd Quarter"/>
    <x v="2"/>
    <s v="April"/>
    <s v="Sports equipment"/>
    <n v="490000"/>
    <s v="Sales"/>
    <m/>
    <s v="Revenue"/>
  </r>
  <r>
    <n v="2023"/>
    <x v="3"/>
    <x v="2"/>
    <s v="2nd Quarter"/>
    <x v="2"/>
    <s v="April"/>
    <s v="Sports equipment"/>
    <n v="30000"/>
    <s v="Other income"/>
    <m/>
    <s v="Revenue"/>
  </r>
  <r>
    <n v="2023"/>
    <x v="3"/>
    <x v="2"/>
    <s v="2nd Quarter"/>
    <x v="2"/>
    <s v="April"/>
    <s v="Sports equipment"/>
    <n v="19500"/>
    <s v="Other income"/>
    <m/>
    <s v="Revenue"/>
  </r>
  <r>
    <n v="2023"/>
    <x v="0"/>
    <x v="0"/>
    <s v="1st Quarter"/>
    <x v="0"/>
    <s v="January"/>
    <s v="Sports equipment"/>
    <n v="288000"/>
    <s v="Consulting and professional services"/>
    <m/>
    <s v="Revenue"/>
  </r>
  <r>
    <n v="2023"/>
    <x v="4"/>
    <x v="0"/>
    <s v="2nd Quarter"/>
    <x v="3"/>
    <s v="May"/>
    <s v="Sports equipment"/>
    <n v="700000"/>
    <s v="Sales"/>
    <m/>
    <s v="Revenue"/>
  </r>
  <r>
    <n v="2023"/>
    <x v="1"/>
    <x v="1"/>
    <s v="1st Quarter"/>
    <x v="0"/>
    <s v="February"/>
    <s v="Sports equipment"/>
    <n v="120000"/>
    <s v="Consulting and professional services"/>
    <m/>
    <s v="Revenue"/>
  </r>
  <r>
    <n v="2023"/>
    <x v="4"/>
    <x v="0"/>
    <s v="2nd Quarter"/>
    <x v="3"/>
    <s v="May"/>
    <s v="Sports equipment"/>
    <n v="19500"/>
    <s v="Other income"/>
    <m/>
    <s v="Revenue"/>
  </r>
  <r>
    <n v="2023"/>
    <x v="2"/>
    <x v="0"/>
    <s v="1st Quarter"/>
    <x v="1"/>
    <s v="March"/>
    <s v="Sports equipment"/>
    <n v="126000"/>
    <s v="Consulting and professional services"/>
    <m/>
    <s v="Revenue"/>
  </r>
  <r>
    <n v="2023"/>
    <x v="3"/>
    <x v="2"/>
    <s v="2nd Quarter"/>
    <x v="2"/>
    <s v="April"/>
    <s v="Sports equipment"/>
    <n v="90000"/>
    <s v="Consulting and professional services"/>
    <m/>
    <s v="Revenue"/>
  </r>
  <r>
    <n v="2023"/>
    <x v="5"/>
    <x v="2"/>
    <s v="2nd Quarter"/>
    <x v="1"/>
    <s v="June"/>
    <s v="Sports equipment"/>
    <n v="600000"/>
    <s v="Sales"/>
    <m/>
    <s v="Revenue"/>
  </r>
  <r>
    <n v="2023"/>
    <x v="4"/>
    <x v="0"/>
    <s v="2nd Quarter"/>
    <x v="3"/>
    <s v="May"/>
    <s v="Sports equipment"/>
    <n v="129000"/>
    <s v="Consulting and professional services"/>
    <m/>
    <s v="Revenue"/>
  </r>
  <r>
    <n v="2023"/>
    <x v="5"/>
    <x v="2"/>
    <s v="2nd Quarter"/>
    <x v="1"/>
    <s v="June"/>
    <s v="Sports equipment"/>
    <n v="19500"/>
    <s v="Other income"/>
    <m/>
    <s v="Revenue"/>
  </r>
  <r>
    <n v="2023"/>
    <x v="5"/>
    <x v="2"/>
    <s v="2nd Quarter"/>
    <x v="1"/>
    <s v="June"/>
    <s v="Sports equipment"/>
    <n v="165000"/>
    <s v="Consulting and professional services"/>
    <m/>
    <s v="Revenue"/>
  </r>
  <r>
    <n v="2023"/>
    <x v="6"/>
    <x v="0"/>
    <s v="3rd Quarter"/>
    <x v="4"/>
    <s v="July"/>
    <s v="Sports equipment"/>
    <n v="100500"/>
    <s v="Consulting and professional services"/>
    <m/>
    <s v="Revenue"/>
  </r>
  <r>
    <n v="2023"/>
    <x v="6"/>
    <x v="0"/>
    <s v="3rd Quarter"/>
    <x v="4"/>
    <s v="July"/>
    <s v="Sports equipment"/>
    <n v="600000"/>
    <s v="Sales"/>
    <m/>
    <s v="Revenue"/>
  </r>
  <r>
    <n v="2023"/>
    <x v="7"/>
    <x v="0"/>
    <s v="3rd Quarter"/>
    <x v="5"/>
    <s v="August"/>
    <s v="Sports equipment"/>
    <n v="60000"/>
    <s v="Consulting and professional services"/>
    <m/>
    <s v="Revenue"/>
  </r>
  <r>
    <n v="2023"/>
    <x v="6"/>
    <x v="0"/>
    <s v="3rd Quarter"/>
    <x v="4"/>
    <s v="July"/>
    <s v="Sports equipment"/>
    <n v="21000"/>
    <s v="Other income"/>
    <m/>
    <s v="Revenue"/>
  </r>
  <r>
    <n v="2023"/>
    <x v="8"/>
    <x v="2"/>
    <s v="3rd Quarter"/>
    <x v="6"/>
    <s v="September"/>
    <s v="Sports equipment"/>
    <n v="69000"/>
    <s v="Consulting and professional services"/>
    <m/>
    <s v="Revenue"/>
  </r>
  <r>
    <n v="2023"/>
    <x v="9"/>
    <x v="0"/>
    <s v="4th Quarter"/>
    <x v="0"/>
    <s v="October"/>
    <s v="Sports equipment"/>
    <n v="60000"/>
    <s v="Consulting and professional services"/>
    <m/>
    <s v="Revenue"/>
  </r>
  <r>
    <n v="2023"/>
    <x v="7"/>
    <x v="0"/>
    <s v="3rd Quarter"/>
    <x v="5"/>
    <s v="August"/>
    <s v="Sports equipment"/>
    <n v="550000"/>
    <s v="Sales"/>
    <m/>
    <s v="Revenue"/>
  </r>
  <r>
    <n v="2023"/>
    <x v="10"/>
    <x v="2"/>
    <s v="4th Quarter"/>
    <x v="5"/>
    <s v="November"/>
    <s v="Sports equipment"/>
    <n v="57000"/>
    <s v="Consulting and professional services"/>
    <m/>
    <s v="Revenue"/>
  </r>
  <r>
    <n v="2023"/>
    <x v="7"/>
    <x v="0"/>
    <s v="3rd Quarter"/>
    <x v="5"/>
    <s v="August"/>
    <s v="Sports equipment"/>
    <n v="24600"/>
    <s v="Other income"/>
    <m/>
    <s v="Revenue"/>
  </r>
  <r>
    <n v="2023"/>
    <x v="11"/>
    <x v="0"/>
    <s v="4th Quarter"/>
    <x v="2"/>
    <s v="December"/>
    <s v="Sports equipment"/>
    <n v="126000"/>
    <s v="Consulting and professional services"/>
    <m/>
    <s v="Revenue"/>
  </r>
  <r>
    <n v="2023"/>
    <x v="8"/>
    <x v="2"/>
    <s v="3rd Quarter"/>
    <x v="6"/>
    <s v="September"/>
    <s v="Sports equipment"/>
    <n v="400000"/>
    <s v="Sales"/>
    <m/>
    <s v="Revenue"/>
  </r>
  <r>
    <n v="2023"/>
    <x v="8"/>
    <x v="2"/>
    <s v="3rd Quarter"/>
    <x v="6"/>
    <s v="September"/>
    <s v="Sports equipment"/>
    <n v="21900"/>
    <s v="Other income"/>
    <m/>
    <s v="Revenue"/>
  </r>
  <r>
    <n v="2023"/>
    <x v="9"/>
    <x v="0"/>
    <s v="4th Quarter"/>
    <x v="0"/>
    <s v="October"/>
    <s v="Sports equipment"/>
    <n v="600000"/>
    <s v="Sales"/>
    <m/>
    <s v="Revenue"/>
  </r>
  <r>
    <n v="2023"/>
    <x v="9"/>
    <x v="0"/>
    <s v="4th Quarter"/>
    <x v="0"/>
    <s v="October"/>
    <s v="Sports equipment"/>
    <n v="30000"/>
    <s v="Other income"/>
    <m/>
    <s v="Revenue"/>
  </r>
  <r>
    <n v="2023"/>
    <x v="10"/>
    <x v="2"/>
    <s v="4th Quarter"/>
    <x v="5"/>
    <s v="November"/>
    <s v="Sports equipment"/>
    <n v="600000"/>
    <s v="Sales"/>
    <m/>
    <s v="Revenue"/>
  </r>
  <r>
    <n v="2023"/>
    <x v="10"/>
    <x v="2"/>
    <s v="4th Quarter"/>
    <x v="5"/>
    <s v="November"/>
    <s v="Sports equipment"/>
    <n v="21000"/>
    <s v="Other income"/>
    <m/>
    <s v="Revenue"/>
  </r>
  <r>
    <n v="2023"/>
    <x v="11"/>
    <x v="0"/>
    <s v="4th Quarter"/>
    <x v="2"/>
    <s v="December"/>
    <s v="Sports equipment"/>
    <n v="750000"/>
    <s v="Sales"/>
    <m/>
    <s v="Revenue"/>
  </r>
  <r>
    <n v="2023"/>
    <x v="11"/>
    <x v="0"/>
    <s v="4th Quarter"/>
    <x v="2"/>
    <s v="December"/>
    <s v="Sports equipment"/>
    <n v="27000"/>
    <s v="Other income"/>
    <m/>
    <s v="Revenue"/>
  </r>
  <r>
    <n v="2023"/>
    <x v="0"/>
    <x v="0"/>
    <s v="1st Quarter"/>
    <x v="0"/>
    <s v="January"/>
    <s v="Sportswear"/>
    <n v="510000"/>
    <s v="Sales"/>
    <m/>
    <s v="Revenue"/>
  </r>
  <r>
    <n v="2023"/>
    <x v="0"/>
    <x v="0"/>
    <s v="1st Quarter"/>
    <x v="0"/>
    <s v="January"/>
    <s v="Sportswear"/>
    <n v="40000"/>
    <s v="Other income"/>
    <m/>
    <s v="Revenue"/>
  </r>
  <r>
    <n v="2023"/>
    <x v="1"/>
    <x v="1"/>
    <s v="1st Quarter"/>
    <x v="0"/>
    <s v="February"/>
    <s v="Sportswear"/>
    <n v="459000"/>
    <s v="Sales"/>
    <m/>
    <s v="Revenue"/>
  </r>
  <r>
    <n v="2023"/>
    <x v="1"/>
    <x v="1"/>
    <s v="1st Quarter"/>
    <x v="0"/>
    <s v="February"/>
    <s v="Sportswear"/>
    <n v="20000"/>
    <s v="Other income"/>
    <m/>
    <s v="Revenue"/>
  </r>
  <r>
    <n v="2023"/>
    <x v="2"/>
    <x v="0"/>
    <s v="1st Quarter"/>
    <x v="1"/>
    <s v="March"/>
    <s v="Sportswear"/>
    <n v="382500"/>
    <s v="Sales"/>
    <m/>
    <s v="Revenue"/>
  </r>
  <r>
    <n v="2023"/>
    <x v="2"/>
    <x v="0"/>
    <s v="1st Quarter"/>
    <x v="1"/>
    <s v="March"/>
    <s v="Sportswear"/>
    <n v="24000"/>
    <s v="Other income"/>
    <m/>
    <s v="Revenue"/>
  </r>
  <r>
    <n v="2023"/>
    <x v="3"/>
    <x v="2"/>
    <s v="2nd Quarter"/>
    <x v="2"/>
    <s v="April"/>
    <s v="Sportswear"/>
    <n v="306000"/>
    <s v="Sales"/>
    <m/>
    <s v="Revenue"/>
  </r>
  <r>
    <n v="2023"/>
    <x v="3"/>
    <x v="2"/>
    <s v="2nd Quarter"/>
    <x v="2"/>
    <s v="April"/>
    <s v="Sportswear"/>
    <n v="22000"/>
    <s v="Other income"/>
    <m/>
    <s v="Revenue"/>
  </r>
  <r>
    <n v="2023"/>
    <x v="4"/>
    <x v="0"/>
    <s v="2nd Quarter"/>
    <x v="3"/>
    <s v="May"/>
    <s v="Sportswear"/>
    <n v="459000"/>
    <s v="Sales"/>
    <m/>
    <s v="Revenue"/>
  </r>
  <r>
    <n v="2023"/>
    <x v="4"/>
    <x v="0"/>
    <s v="2nd Quarter"/>
    <x v="3"/>
    <s v="May"/>
    <s v="Sportswear"/>
    <n v="100000"/>
    <s v="Other income"/>
    <m/>
    <s v="Revenue"/>
  </r>
  <r>
    <n v="2023"/>
    <x v="5"/>
    <x v="2"/>
    <s v="2nd Quarter"/>
    <x v="1"/>
    <s v="June"/>
    <s v="Sportswear"/>
    <n v="561000"/>
    <s v="Sales"/>
    <m/>
    <s v="Revenue"/>
  </r>
  <r>
    <n v="2023"/>
    <x v="5"/>
    <x v="2"/>
    <s v="2nd Quarter"/>
    <x v="1"/>
    <s v="June"/>
    <s v="Sportswear"/>
    <n v="80000"/>
    <s v="Other income"/>
    <m/>
    <s v="Revenue"/>
  </r>
  <r>
    <n v="2023"/>
    <x v="6"/>
    <x v="0"/>
    <s v="3rd Quarter"/>
    <x v="4"/>
    <s v="July"/>
    <s v="Sportswear"/>
    <n v="433500"/>
    <s v="Sales"/>
    <m/>
    <s v="Revenue"/>
  </r>
  <r>
    <n v="2023"/>
    <x v="6"/>
    <x v="0"/>
    <s v="3rd Quarter"/>
    <x v="4"/>
    <s v="July"/>
    <s v="Sportswear"/>
    <n v="40000"/>
    <s v="Other income"/>
    <m/>
    <s v="Revenue"/>
  </r>
  <r>
    <n v="2023"/>
    <x v="7"/>
    <x v="0"/>
    <s v="3rd Quarter"/>
    <x v="5"/>
    <s v="August"/>
    <s v="Sportswear"/>
    <n v="382500"/>
    <s v="Sales"/>
    <m/>
    <s v="Revenue"/>
  </r>
  <r>
    <n v="2023"/>
    <x v="7"/>
    <x v="0"/>
    <s v="3rd Quarter"/>
    <x v="5"/>
    <s v="August"/>
    <s v="Sportswear"/>
    <n v="20000"/>
    <s v="Other income"/>
    <m/>
    <s v="Revenue"/>
  </r>
  <r>
    <n v="2023"/>
    <x v="0"/>
    <x v="0"/>
    <s v="1st Quarter"/>
    <x v="0"/>
    <s v="January"/>
    <s v="Sportswear"/>
    <n v="180000"/>
    <s v="Consulting and professional services"/>
    <m/>
    <s v="Revenue"/>
  </r>
  <r>
    <n v="2023"/>
    <x v="1"/>
    <x v="1"/>
    <s v="1st Quarter"/>
    <x v="0"/>
    <s v="February"/>
    <s v="Sportswear"/>
    <n v="150000"/>
    <s v="Consulting and professional services"/>
    <m/>
    <s v="Revenue"/>
  </r>
  <r>
    <n v="2023"/>
    <x v="8"/>
    <x v="2"/>
    <s v="3rd Quarter"/>
    <x v="6"/>
    <s v="September"/>
    <s v="Sportswear"/>
    <n v="408000"/>
    <s v="Sales"/>
    <m/>
    <s v="Revenue"/>
  </r>
  <r>
    <n v="2023"/>
    <x v="2"/>
    <x v="0"/>
    <s v="1st Quarter"/>
    <x v="1"/>
    <s v="March"/>
    <s v="Sportswear"/>
    <n v="60000"/>
    <s v="Consulting and professional services"/>
    <m/>
    <s v="Revenue"/>
  </r>
  <r>
    <n v="2023"/>
    <x v="8"/>
    <x v="2"/>
    <s v="3rd Quarter"/>
    <x v="6"/>
    <s v="September"/>
    <s v="Sportswear"/>
    <n v="26600"/>
    <s v="Other income"/>
    <m/>
    <s v="Revenue"/>
  </r>
  <r>
    <n v="2023"/>
    <x v="3"/>
    <x v="2"/>
    <s v="2nd Quarter"/>
    <x v="2"/>
    <s v="April"/>
    <s v="Sportswear"/>
    <n v="90000"/>
    <s v="Consulting and professional services"/>
    <m/>
    <s v="Revenue"/>
  </r>
  <r>
    <n v="2023"/>
    <x v="4"/>
    <x v="0"/>
    <s v="2nd Quarter"/>
    <x v="3"/>
    <s v="May"/>
    <s v="Sportswear"/>
    <n v="132000"/>
    <s v="Consulting and professional services"/>
    <m/>
    <s v="Revenue"/>
  </r>
  <r>
    <n v="2023"/>
    <x v="9"/>
    <x v="0"/>
    <s v="4th Quarter"/>
    <x v="0"/>
    <s v="October"/>
    <s v="Sportswear"/>
    <n v="369750"/>
    <s v="Sales"/>
    <m/>
    <s v="Revenue"/>
  </r>
  <r>
    <n v="2023"/>
    <x v="5"/>
    <x v="2"/>
    <s v="2nd Quarter"/>
    <x v="1"/>
    <s v="June"/>
    <s v="Sportswear"/>
    <n v="108000"/>
    <s v="Consulting and professional services"/>
    <m/>
    <s v="Revenue"/>
  </r>
  <r>
    <n v="2023"/>
    <x v="9"/>
    <x v="0"/>
    <s v="4th Quarter"/>
    <x v="0"/>
    <s v="October"/>
    <s v="Sportswear"/>
    <n v="60000"/>
    <s v="Other income"/>
    <m/>
    <s v="Revenue"/>
  </r>
  <r>
    <n v="2023"/>
    <x v="6"/>
    <x v="0"/>
    <s v="3rd Quarter"/>
    <x v="4"/>
    <s v="July"/>
    <s v="Sportswear"/>
    <n v="60000"/>
    <s v="Consulting and professional services"/>
    <m/>
    <s v="Revenue"/>
  </r>
  <r>
    <n v="2023"/>
    <x v="7"/>
    <x v="0"/>
    <s v="3rd Quarter"/>
    <x v="5"/>
    <s v="August"/>
    <s v="Sportswear"/>
    <n v="60000"/>
    <s v="Consulting and professional services"/>
    <m/>
    <s v="Revenue"/>
  </r>
  <r>
    <n v="2023"/>
    <x v="10"/>
    <x v="2"/>
    <s v="4th Quarter"/>
    <x v="5"/>
    <s v="November"/>
    <s v="Sportswear"/>
    <n v="362100"/>
    <s v="Sales"/>
    <m/>
    <s v="Revenue"/>
  </r>
  <r>
    <n v="2023"/>
    <x v="8"/>
    <x v="2"/>
    <s v="3rd Quarter"/>
    <x v="6"/>
    <s v="September"/>
    <s v="Sportswear"/>
    <n v="60000"/>
    <s v="Consulting and professional services"/>
    <m/>
    <s v="Revenue"/>
  </r>
  <r>
    <n v="2023"/>
    <x v="10"/>
    <x v="2"/>
    <s v="4th Quarter"/>
    <x v="5"/>
    <s v="November"/>
    <s v="Sportswear"/>
    <n v="40000"/>
    <s v="Other income"/>
    <m/>
    <s v="Revenue"/>
  </r>
  <r>
    <n v="2023"/>
    <x v="9"/>
    <x v="0"/>
    <s v="4th Quarter"/>
    <x v="0"/>
    <s v="October"/>
    <s v="Sportswear"/>
    <n v="72000"/>
    <s v="Consulting and professional services"/>
    <m/>
    <s v="Revenue"/>
  </r>
  <r>
    <n v="2023"/>
    <x v="10"/>
    <x v="2"/>
    <s v="4th Quarter"/>
    <x v="5"/>
    <s v="November"/>
    <s v="Sportswear"/>
    <n v="72000"/>
    <s v="Consulting and professional services"/>
    <m/>
    <s v="Revenue"/>
  </r>
  <r>
    <n v="2023"/>
    <x v="11"/>
    <x v="0"/>
    <s v="4th Quarter"/>
    <x v="2"/>
    <s v="December"/>
    <s v="Sportswear"/>
    <n v="471750"/>
    <s v="Sales"/>
    <m/>
    <s v="Revenue"/>
  </r>
  <r>
    <n v="2023"/>
    <x v="11"/>
    <x v="0"/>
    <s v="4th Quarter"/>
    <x v="2"/>
    <s v="December"/>
    <s v="Sportswear"/>
    <n v="126000"/>
    <s v="Consulting and professional services"/>
    <m/>
    <s v="Revenue"/>
  </r>
  <r>
    <n v="2023"/>
    <x v="11"/>
    <x v="0"/>
    <s v="4th Quarter"/>
    <x v="2"/>
    <s v="December"/>
    <s v="Sportswear"/>
    <n v="60000"/>
    <s v="Other income"/>
    <m/>
    <s v="Revenu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n v="2023"/>
    <x v="0"/>
    <s v="31"/>
    <s v="1st Quarter"/>
    <x v="0"/>
    <x v="0"/>
    <s v="Nutrition and Food Supplements "/>
    <n v="-15000"/>
    <s v="Opex"/>
    <s v="Rent"/>
    <s v="Expense"/>
  </r>
  <r>
    <n v="2023"/>
    <x v="0"/>
    <s v="31"/>
    <s v="1st Quarter"/>
    <x v="0"/>
    <x v="0"/>
    <s v="Nutrition and Food Supplements "/>
    <n v="-9000"/>
    <s v="Opex"/>
    <s v="Equipment"/>
    <s v="Expense"/>
  </r>
  <r>
    <n v="2023"/>
    <x v="0"/>
    <s v="31"/>
    <s v="1st Quarter"/>
    <x v="0"/>
    <x v="0"/>
    <s v="Nutrition and Food Supplements "/>
    <n v="-30000"/>
    <s v="Opex"/>
    <s v="Marketing"/>
    <s v="Expense"/>
  </r>
  <r>
    <n v="2023"/>
    <x v="0"/>
    <s v="31"/>
    <s v="1st Quarter"/>
    <x v="0"/>
    <x v="0"/>
    <s v="Nutrition and Food Supplements "/>
    <n v="-40000"/>
    <s v="Opex"/>
    <s v="Payroll"/>
    <s v="Expense"/>
  </r>
  <r>
    <n v="2023"/>
    <x v="0"/>
    <s v="31"/>
    <s v="1st Quarter"/>
    <x v="0"/>
    <x v="0"/>
    <s v="Nutrition and Food Supplements "/>
    <n v="-30000"/>
    <s v="Opex"/>
    <s v="R&amp;D"/>
    <s v="Expense"/>
  </r>
  <r>
    <n v="2023"/>
    <x v="0"/>
    <s v="31"/>
    <s v="1st Quarter"/>
    <x v="0"/>
    <x v="0"/>
    <s v="Nutrition and Food Supplements "/>
    <n v="-1500"/>
    <s v="Opex"/>
    <s v="Other"/>
    <s v="Expense"/>
  </r>
  <r>
    <n v="2023"/>
    <x v="0"/>
    <s v="31"/>
    <s v="1st Quarter"/>
    <x v="0"/>
    <x v="0"/>
    <s v="Nutrition and Food Supplements "/>
    <n v="-20000"/>
    <s v="COGS"/>
    <s v="Materials"/>
    <s v="Expense"/>
  </r>
  <r>
    <n v="2023"/>
    <x v="0"/>
    <s v="31"/>
    <s v="1st Quarter"/>
    <x v="0"/>
    <x v="0"/>
    <s v="Nutrition and Food Supplements "/>
    <n v="-1200"/>
    <s v="COGS"/>
    <s v="Packaging"/>
    <s v="Expense"/>
  </r>
  <r>
    <n v="2023"/>
    <x v="0"/>
    <s v="31"/>
    <s v="1st Quarter"/>
    <x v="0"/>
    <x v="0"/>
    <s v="Nutrition and Food Supplements "/>
    <n v="-2700"/>
    <s v="COGS"/>
    <s v="Shipping"/>
    <s v="Expense"/>
  </r>
  <r>
    <n v="2023"/>
    <x v="0"/>
    <s v="31"/>
    <s v="1st Quarter"/>
    <x v="0"/>
    <x v="0"/>
    <s v="Nutrition and Food Supplements "/>
    <n v="-3000"/>
    <s v="COGS"/>
    <s v="Sales"/>
    <s v="Expense"/>
  </r>
  <r>
    <n v="2023"/>
    <x v="0"/>
    <s v="31"/>
    <s v="1st Quarter"/>
    <x v="0"/>
    <x v="0"/>
    <s v="Nutrition and Food Supplements "/>
    <n v="-65000"/>
    <s v="COGS"/>
    <s v="Labor"/>
    <s v="Expense"/>
  </r>
  <r>
    <n v="2023"/>
    <x v="0"/>
    <s v="31"/>
    <s v="1st Quarter"/>
    <x v="0"/>
    <x v="0"/>
    <s v="Nutrition and Food Supplements "/>
    <n v="-2100"/>
    <s v="COGS"/>
    <s v="Other"/>
    <s v="Expense"/>
  </r>
  <r>
    <n v="2023"/>
    <x v="0"/>
    <s v="31"/>
    <s v="1st Quarter"/>
    <x v="0"/>
    <x v="0"/>
    <s v="Nutrition and Food Supplements "/>
    <n v="-12000"/>
    <s v="Interest and tax"/>
    <s v="Interest and tax"/>
    <s v="Expense"/>
  </r>
  <r>
    <n v="2023"/>
    <x v="1"/>
    <s v="28"/>
    <s v="1st Quarter"/>
    <x v="0"/>
    <x v="1"/>
    <s v="Nutrition and Food Supplements "/>
    <n v="-15000"/>
    <s v="Opex"/>
    <s v="Rent"/>
    <s v="Expense"/>
  </r>
  <r>
    <n v="2023"/>
    <x v="1"/>
    <s v="28"/>
    <s v="1st Quarter"/>
    <x v="0"/>
    <x v="1"/>
    <s v="Nutrition and Food Supplements "/>
    <n v="-9000"/>
    <s v="Opex"/>
    <s v="Equipment"/>
    <s v="Expense"/>
  </r>
  <r>
    <n v="2023"/>
    <x v="1"/>
    <s v="28"/>
    <s v="1st Quarter"/>
    <x v="0"/>
    <x v="1"/>
    <s v="Nutrition and Food Supplements "/>
    <n v="-30000"/>
    <s v="Opex"/>
    <s v="Marketing"/>
    <s v="Expense"/>
  </r>
  <r>
    <n v="2023"/>
    <x v="1"/>
    <s v="28"/>
    <s v="1st Quarter"/>
    <x v="0"/>
    <x v="1"/>
    <s v="Nutrition and Food Supplements "/>
    <n v="-40000"/>
    <s v="Opex"/>
    <s v="Payroll"/>
    <s v="Expense"/>
  </r>
  <r>
    <n v="2023"/>
    <x v="1"/>
    <s v="28"/>
    <s v="1st Quarter"/>
    <x v="0"/>
    <x v="1"/>
    <s v="Nutrition and Food Supplements "/>
    <n v="-30000"/>
    <s v="Opex"/>
    <s v="R&amp;D"/>
    <s v="Expense"/>
  </r>
  <r>
    <n v="2023"/>
    <x v="1"/>
    <s v="28"/>
    <s v="1st Quarter"/>
    <x v="0"/>
    <x v="1"/>
    <s v="Nutrition and Food Supplements "/>
    <n v="-1500"/>
    <s v="Opex"/>
    <s v="Other"/>
    <s v="Expense"/>
  </r>
  <r>
    <n v="2023"/>
    <x v="1"/>
    <s v="28"/>
    <s v="1st Quarter"/>
    <x v="0"/>
    <x v="1"/>
    <s v="Nutrition and Food Supplements "/>
    <n v="-20000"/>
    <s v="COGS"/>
    <s v="Materials"/>
    <s v="Expense"/>
  </r>
  <r>
    <n v="2023"/>
    <x v="1"/>
    <s v="28"/>
    <s v="1st Quarter"/>
    <x v="0"/>
    <x v="1"/>
    <s v="Nutrition and Food Supplements "/>
    <n v="-1200"/>
    <s v="COGS"/>
    <s v="Packaging"/>
    <s v="Expense"/>
  </r>
  <r>
    <n v="2023"/>
    <x v="1"/>
    <s v="28"/>
    <s v="1st Quarter"/>
    <x v="0"/>
    <x v="1"/>
    <s v="Nutrition and Food Supplements "/>
    <n v="-2400"/>
    <s v="COGS"/>
    <s v="Shipping"/>
    <s v="Expense"/>
  </r>
  <r>
    <n v="2023"/>
    <x v="1"/>
    <s v="28"/>
    <s v="1st Quarter"/>
    <x v="0"/>
    <x v="1"/>
    <s v="Nutrition and Food Supplements "/>
    <n v="-3000"/>
    <s v="COGS"/>
    <s v="Sales"/>
    <s v="Expense"/>
  </r>
  <r>
    <n v="2023"/>
    <x v="1"/>
    <s v="28"/>
    <s v="1st Quarter"/>
    <x v="0"/>
    <x v="1"/>
    <s v="Nutrition and Food Supplements "/>
    <n v="-65000"/>
    <s v="COGS"/>
    <s v="Labor"/>
    <s v="Expense"/>
  </r>
  <r>
    <n v="2023"/>
    <x v="1"/>
    <s v="28"/>
    <s v="1st Quarter"/>
    <x v="0"/>
    <x v="1"/>
    <s v="Nutrition and Food Supplements "/>
    <n v="-1800"/>
    <s v="COGS"/>
    <s v="Other"/>
    <s v="Expense"/>
  </r>
  <r>
    <n v="2023"/>
    <x v="1"/>
    <s v="28"/>
    <s v="1st Quarter"/>
    <x v="0"/>
    <x v="1"/>
    <s v="Nutrition and Food Supplements "/>
    <n v="-12000"/>
    <s v="Interest and tax"/>
    <s v="Interest and tax"/>
    <s v="Expense"/>
  </r>
  <r>
    <n v="2023"/>
    <x v="2"/>
    <s v="31"/>
    <s v="1st Quarter"/>
    <x v="1"/>
    <x v="2"/>
    <s v="Nutrition and Food Supplements "/>
    <n v="-15000"/>
    <s v="Opex"/>
    <s v="Rent"/>
    <s v="Expense"/>
  </r>
  <r>
    <n v="2023"/>
    <x v="2"/>
    <s v="31"/>
    <s v="1st Quarter"/>
    <x v="1"/>
    <x v="2"/>
    <s v="Nutrition and Food Supplements "/>
    <n v="-9000"/>
    <s v="Opex"/>
    <s v="Equipment"/>
    <s v="Expense"/>
  </r>
  <r>
    <n v="2023"/>
    <x v="2"/>
    <s v="31"/>
    <s v="1st Quarter"/>
    <x v="1"/>
    <x v="2"/>
    <s v="Nutrition and Food Supplements "/>
    <n v="-15000"/>
    <s v="Opex"/>
    <s v="Marketing"/>
    <s v="Expense"/>
  </r>
  <r>
    <n v="2023"/>
    <x v="2"/>
    <s v="31"/>
    <s v="1st Quarter"/>
    <x v="1"/>
    <x v="2"/>
    <s v="Nutrition and Food Supplements "/>
    <n v="-40000"/>
    <s v="Opex"/>
    <s v="Payroll"/>
    <s v="Expense"/>
  </r>
  <r>
    <n v="2023"/>
    <x v="2"/>
    <s v="31"/>
    <s v="1st Quarter"/>
    <x v="1"/>
    <x v="2"/>
    <s v="Nutrition and Food Supplements "/>
    <n v="-30000"/>
    <s v="Opex"/>
    <s v="R&amp;D"/>
    <s v="Expense"/>
  </r>
  <r>
    <n v="2023"/>
    <x v="2"/>
    <s v="31"/>
    <s v="1st Quarter"/>
    <x v="1"/>
    <x v="2"/>
    <s v="Nutrition and Food Supplements "/>
    <n v="-900"/>
    <s v="Opex"/>
    <s v="Other"/>
    <s v="Expense"/>
  </r>
  <r>
    <n v="2023"/>
    <x v="2"/>
    <s v="31"/>
    <s v="1st Quarter"/>
    <x v="1"/>
    <x v="2"/>
    <s v="Nutrition and Food Supplements "/>
    <n v="-20000"/>
    <s v="COGS"/>
    <s v="Materials"/>
    <s v="Expense"/>
  </r>
  <r>
    <n v="2023"/>
    <x v="2"/>
    <s v="31"/>
    <s v="1st Quarter"/>
    <x v="1"/>
    <x v="2"/>
    <s v="Nutrition and Food Supplements "/>
    <n v="-600"/>
    <s v="COGS"/>
    <s v="Packaging"/>
    <s v="Expense"/>
  </r>
  <r>
    <n v="2023"/>
    <x v="2"/>
    <s v="31"/>
    <s v="1st Quarter"/>
    <x v="1"/>
    <x v="2"/>
    <s v="Nutrition and Food Supplements "/>
    <n v="-1500"/>
    <s v="COGS"/>
    <s v="Shipping"/>
    <s v="Expense"/>
  </r>
  <r>
    <n v="2023"/>
    <x v="2"/>
    <s v="31"/>
    <s v="1st Quarter"/>
    <x v="1"/>
    <x v="2"/>
    <s v="Nutrition and Food Supplements "/>
    <n v="-2100"/>
    <s v="COGS"/>
    <s v="Sales"/>
    <s v="Expense"/>
  </r>
  <r>
    <n v="2023"/>
    <x v="2"/>
    <s v="31"/>
    <s v="1st Quarter"/>
    <x v="1"/>
    <x v="2"/>
    <s v="Nutrition and Food Supplements "/>
    <n v="-65000"/>
    <s v="COGS"/>
    <s v="Labor"/>
    <s v="Expense"/>
  </r>
  <r>
    <n v="2023"/>
    <x v="2"/>
    <s v="31"/>
    <s v="1st Quarter"/>
    <x v="1"/>
    <x v="2"/>
    <s v="Nutrition and Food Supplements "/>
    <n v="-1500"/>
    <s v="COGS"/>
    <s v="Other"/>
    <s v="Expense"/>
  </r>
  <r>
    <n v="2023"/>
    <x v="2"/>
    <s v="31"/>
    <s v="1st Quarter"/>
    <x v="1"/>
    <x v="2"/>
    <s v="Nutrition and Food Supplements "/>
    <n v="-12000"/>
    <s v="Interest and tax"/>
    <s v="Interest and tax"/>
    <s v="Expense"/>
  </r>
  <r>
    <n v="2023"/>
    <x v="3"/>
    <s v="30"/>
    <s v="2nd Quarter"/>
    <x v="2"/>
    <x v="3"/>
    <s v="Nutrition and Food Supplements "/>
    <n v="-15000"/>
    <s v="Opex"/>
    <s v="Rent"/>
    <s v="Expense"/>
  </r>
  <r>
    <n v="2023"/>
    <x v="3"/>
    <s v="30"/>
    <s v="2nd Quarter"/>
    <x v="2"/>
    <x v="3"/>
    <s v="Nutrition and Food Supplements "/>
    <n v="-9000"/>
    <s v="Opex"/>
    <s v="Equipment"/>
    <s v="Expense"/>
  </r>
  <r>
    <n v="2023"/>
    <x v="3"/>
    <s v="30"/>
    <s v="2nd Quarter"/>
    <x v="2"/>
    <x v="3"/>
    <s v="Nutrition and Food Supplements "/>
    <n v="-15000"/>
    <s v="Opex"/>
    <s v="Marketing"/>
    <s v="Expense"/>
  </r>
  <r>
    <n v="2023"/>
    <x v="3"/>
    <s v="30"/>
    <s v="2nd Quarter"/>
    <x v="2"/>
    <x v="3"/>
    <s v="Nutrition and Food Supplements "/>
    <n v="-40000"/>
    <s v="Opex"/>
    <s v="Payroll"/>
    <s v="Expense"/>
  </r>
  <r>
    <n v="2023"/>
    <x v="3"/>
    <s v="30"/>
    <s v="2nd Quarter"/>
    <x v="2"/>
    <x v="3"/>
    <s v="Nutrition and Food Supplements "/>
    <n v="-30000"/>
    <s v="Opex"/>
    <s v="R&amp;D"/>
    <s v="Expense"/>
  </r>
  <r>
    <n v="2023"/>
    <x v="3"/>
    <s v="30"/>
    <s v="2nd Quarter"/>
    <x v="2"/>
    <x v="3"/>
    <s v="Nutrition and Food Supplements "/>
    <n v="-900"/>
    <s v="Opex"/>
    <s v="Other"/>
    <s v="Expense"/>
  </r>
  <r>
    <n v="2023"/>
    <x v="3"/>
    <s v="30"/>
    <s v="2nd Quarter"/>
    <x v="2"/>
    <x v="3"/>
    <s v="Nutrition and Food Supplements "/>
    <n v="-20000"/>
    <s v="COGS"/>
    <s v="Materials"/>
    <s v="Expense"/>
  </r>
  <r>
    <n v="2023"/>
    <x v="3"/>
    <s v="30"/>
    <s v="2nd Quarter"/>
    <x v="2"/>
    <x v="3"/>
    <s v="Nutrition and Food Supplements "/>
    <n v="-600"/>
    <s v="COGS"/>
    <s v="Packaging"/>
    <s v="Expense"/>
  </r>
  <r>
    <n v="2023"/>
    <x v="3"/>
    <s v="30"/>
    <s v="2nd Quarter"/>
    <x v="2"/>
    <x v="3"/>
    <s v="Nutrition and Food Supplements "/>
    <n v="-1500"/>
    <s v="COGS"/>
    <s v="Shipping"/>
    <s v="Expense"/>
  </r>
  <r>
    <n v="2023"/>
    <x v="3"/>
    <s v="30"/>
    <s v="2nd Quarter"/>
    <x v="2"/>
    <x v="3"/>
    <s v="Nutrition and Food Supplements "/>
    <n v="-1800"/>
    <s v="COGS"/>
    <s v="Sales"/>
    <s v="Expense"/>
  </r>
  <r>
    <n v="2023"/>
    <x v="3"/>
    <s v="30"/>
    <s v="2nd Quarter"/>
    <x v="2"/>
    <x v="3"/>
    <s v="Nutrition and Food Supplements "/>
    <n v="-65000"/>
    <s v="COGS"/>
    <s v="Labor"/>
    <s v="Expense"/>
  </r>
  <r>
    <n v="2023"/>
    <x v="3"/>
    <s v="30"/>
    <s v="2nd Quarter"/>
    <x v="2"/>
    <x v="3"/>
    <s v="Nutrition and Food Supplements "/>
    <n v="-3000"/>
    <s v="COGS"/>
    <s v="Other"/>
    <s v="Expense"/>
  </r>
  <r>
    <n v="2023"/>
    <x v="3"/>
    <s v="30"/>
    <s v="2nd Quarter"/>
    <x v="2"/>
    <x v="3"/>
    <s v="Nutrition and Food Supplements "/>
    <n v="-12000"/>
    <s v="Interest and tax"/>
    <s v="Interest and tax"/>
    <s v="Expense"/>
  </r>
  <r>
    <n v="2023"/>
    <x v="4"/>
    <s v="31"/>
    <s v="2nd Quarter"/>
    <x v="3"/>
    <x v="4"/>
    <s v="Nutrition and Food Supplements "/>
    <n v="-12000"/>
    <s v="Interest and tax"/>
    <s v="Interest and tax"/>
    <s v="Expense"/>
  </r>
  <r>
    <n v="2023"/>
    <x v="4"/>
    <s v="31"/>
    <s v="2nd Quarter"/>
    <x v="3"/>
    <x v="4"/>
    <s v="Nutrition and Food Supplements "/>
    <n v="-15000"/>
    <s v="Opex"/>
    <s v="Rent"/>
    <s v="Expense"/>
  </r>
  <r>
    <n v="2023"/>
    <x v="4"/>
    <s v="31"/>
    <s v="2nd Quarter"/>
    <x v="3"/>
    <x v="4"/>
    <s v="Nutrition and Food Supplements "/>
    <n v="-11400"/>
    <s v="Opex"/>
    <s v="Equipment"/>
    <s v="Expense"/>
  </r>
  <r>
    <n v="2023"/>
    <x v="4"/>
    <s v="31"/>
    <s v="2nd Quarter"/>
    <x v="3"/>
    <x v="4"/>
    <s v="Nutrition and Food Supplements "/>
    <n v="-30000"/>
    <s v="Opex"/>
    <s v="Marketing"/>
    <s v="Expense"/>
  </r>
  <r>
    <n v="2023"/>
    <x v="4"/>
    <s v="31"/>
    <s v="2nd Quarter"/>
    <x v="3"/>
    <x v="4"/>
    <s v="Nutrition and Food Supplements "/>
    <n v="-40000"/>
    <s v="Opex"/>
    <s v="Payroll"/>
    <s v="Expense"/>
  </r>
  <r>
    <n v="2023"/>
    <x v="4"/>
    <s v="31"/>
    <s v="2nd Quarter"/>
    <x v="3"/>
    <x v="4"/>
    <s v="Nutrition and Food Supplements "/>
    <n v="-30000"/>
    <s v="Opex"/>
    <s v="R&amp;D"/>
    <s v="Expense"/>
  </r>
  <r>
    <n v="2023"/>
    <x v="4"/>
    <s v="31"/>
    <s v="2nd Quarter"/>
    <x v="3"/>
    <x v="4"/>
    <s v="Nutrition and Food Supplements "/>
    <n v="-1200"/>
    <s v="Opex"/>
    <s v="Other"/>
    <s v="Expense"/>
  </r>
  <r>
    <n v="2023"/>
    <x v="4"/>
    <s v="31"/>
    <s v="2nd Quarter"/>
    <x v="3"/>
    <x v="4"/>
    <s v="Nutrition and Food Supplements "/>
    <n v="-20000"/>
    <s v="COGS"/>
    <s v="Materials"/>
    <s v="Expense"/>
  </r>
  <r>
    <n v="2023"/>
    <x v="4"/>
    <s v="31"/>
    <s v="2nd Quarter"/>
    <x v="3"/>
    <x v="4"/>
    <s v="Nutrition and Food Supplements "/>
    <n v="-1200"/>
    <s v="COGS"/>
    <s v="Packaging"/>
    <s v="Expense"/>
  </r>
  <r>
    <n v="2023"/>
    <x v="4"/>
    <s v="31"/>
    <s v="2nd Quarter"/>
    <x v="3"/>
    <x v="4"/>
    <s v="Nutrition and Food Supplements "/>
    <n v="-2400"/>
    <s v="COGS"/>
    <s v="Shipping"/>
    <s v="Expense"/>
  </r>
  <r>
    <n v="2023"/>
    <x v="4"/>
    <s v="31"/>
    <s v="2nd Quarter"/>
    <x v="3"/>
    <x v="4"/>
    <s v="Nutrition and Food Supplements "/>
    <n v="-2700"/>
    <s v="COGS"/>
    <s v="Sales"/>
    <s v="Expense"/>
  </r>
  <r>
    <n v="2023"/>
    <x v="4"/>
    <s v="31"/>
    <s v="2nd Quarter"/>
    <x v="3"/>
    <x v="4"/>
    <s v="Nutrition and Food Supplements "/>
    <n v="-65000"/>
    <s v="COGS"/>
    <s v="Labor"/>
    <s v="Expense"/>
  </r>
  <r>
    <n v="2023"/>
    <x v="4"/>
    <s v="31"/>
    <s v="2nd Quarter"/>
    <x v="3"/>
    <x v="4"/>
    <s v="Nutrition and Food Supplements "/>
    <n v="-3000"/>
    <s v="COGS"/>
    <s v="Other"/>
    <s v="Expense"/>
  </r>
  <r>
    <n v="2023"/>
    <x v="5"/>
    <s v="30"/>
    <s v="2nd Quarter"/>
    <x v="1"/>
    <x v="5"/>
    <s v="Nutrition and Food Supplements "/>
    <n v="-12000"/>
    <s v="Interest and tax"/>
    <s v="Interest and tax"/>
    <s v="Expense"/>
  </r>
  <r>
    <n v="2023"/>
    <x v="5"/>
    <s v="30"/>
    <s v="2nd Quarter"/>
    <x v="1"/>
    <x v="5"/>
    <s v="Nutrition and Food Supplements "/>
    <n v="-15000"/>
    <s v="Opex"/>
    <s v="Rent"/>
    <s v="Expense"/>
  </r>
  <r>
    <n v="2023"/>
    <x v="5"/>
    <s v="30"/>
    <s v="2nd Quarter"/>
    <x v="1"/>
    <x v="5"/>
    <s v="Nutrition and Food Supplements "/>
    <n v="-11400"/>
    <s v="Opex"/>
    <s v="Equipment"/>
    <s v="Expense"/>
  </r>
  <r>
    <n v="2023"/>
    <x v="5"/>
    <s v="30"/>
    <s v="2nd Quarter"/>
    <x v="1"/>
    <x v="5"/>
    <s v="Nutrition and Food Supplements "/>
    <n v="-30000"/>
    <s v="Opex"/>
    <s v="Marketing"/>
    <s v="Expense"/>
  </r>
  <r>
    <n v="2023"/>
    <x v="5"/>
    <s v="30"/>
    <s v="2nd Quarter"/>
    <x v="1"/>
    <x v="5"/>
    <s v="Nutrition and Food Supplements "/>
    <n v="-40000"/>
    <s v="Opex"/>
    <s v="Payroll"/>
    <s v="Expense"/>
  </r>
  <r>
    <n v="2023"/>
    <x v="5"/>
    <s v="30"/>
    <s v="2nd Quarter"/>
    <x v="1"/>
    <x v="5"/>
    <s v="Nutrition and Food Supplements "/>
    <n v="-30000"/>
    <s v="Opex"/>
    <s v="R&amp;D"/>
    <s v="Expense"/>
  </r>
  <r>
    <n v="2023"/>
    <x v="5"/>
    <s v="30"/>
    <s v="2nd Quarter"/>
    <x v="1"/>
    <x v="5"/>
    <s v="Nutrition and Food Supplements "/>
    <n v="-900"/>
    <s v="Opex"/>
    <s v="Other"/>
    <s v="Expense"/>
  </r>
  <r>
    <n v="2023"/>
    <x v="5"/>
    <s v="30"/>
    <s v="2nd Quarter"/>
    <x v="1"/>
    <x v="5"/>
    <s v="Nutrition and Food Supplements "/>
    <n v="-20000"/>
    <s v="COGS"/>
    <s v="Materials"/>
    <s v="Expense"/>
  </r>
  <r>
    <n v="2023"/>
    <x v="5"/>
    <s v="30"/>
    <s v="2nd Quarter"/>
    <x v="1"/>
    <x v="5"/>
    <s v="Nutrition and Food Supplements "/>
    <n v="-900"/>
    <s v="COGS"/>
    <s v="Packaging"/>
    <s v="Expense"/>
  </r>
  <r>
    <n v="2023"/>
    <x v="5"/>
    <s v="30"/>
    <s v="2nd Quarter"/>
    <x v="1"/>
    <x v="5"/>
    <s v="Nutrition and Food Supplements "/>
    <n v="-2700"/>
    <s v="COGS"/>
    <s v="Shipping"/>
    <s v="Expense"/>
  </r>
  <r>
    <n v="2023"/>
    <x v="5"/>
    <s v="30"/>
    <s v="2nd Quarter"/>
    <x v="1"/>
    <x v="5"/>
    <s v="Nutrition and Food Supplements "/>
    <n v="-2400"/>
    <s v="COGS"/>
    <s v="Sales"/>
    <s v="Expense"/>
  </r>
  <r>
    <n v="2023"/>
    <x v="5"/>
    <s v="30"/>
    <s v="2nd Quarter"/>
    <x v="1"/>
    <x v="5"/>
    <s v="Nutrition and Food Supplements "/>
    <n v="-65000"/>
    <s v="COGS"/>
    <s v="Labor"/>
    <s v="Expense"/>
  </r>
  <r>
    <n v="2023"/>
    <x v="5"/>
    <s v="30"/>
    <s v="2nd Quarter"/>
    <x v="1"/>
    <x v="5"/>
    <s v="Nutrition and Food Supplements "/>
    <n v="-3000"/>
    <s v="COGS"/>
    <s v="Other"/>
    <s v="Expense"/>
  </r>
  <r>
    <n v="2023"/>
    <x v="6"/>
    <s v="31"/>
    <s v="3rd Quarter"/>
    <x v="4"/>
    <x v="6"/>
    <s v="Nutrition and Food Supplements "/>
    <n v="-12000"/>
    <s v="Interest and tax"/>
    <s v="Interest and tax"/>
    <s v="Expense"/>
  </r>
  <r>
    <n v="2023"/>
    <x v="6"/>
    <s v="31"/>
    <s v="3rd Quarter"/>
    <x v="4"/>
    <x v="6"/>
    <s v="Nutrition and Food Supplements "/>
    <n v="-15000"/>
    <s v="Opex"/>
    <s v="Rent"/>
    <s v="Expense"/>
  </r>
  <r>
    <n v="2023"/>
    <x v="6"/>
    <s v="31"/>
    <s v="3rd Quarter"/>
    <x v="4"/>
    <x v="6"/>
    <s v="Nutrition and Food Supplements "/>
    <n v="-11400"/>
    <s v="Opex"/>
    <s v="Equipment"/>
    <s v="Expense"/>
  </r>
  <r>
    <n v="2023"/>
    <x v="6"/>
    <s v="31"/>
    <s v="3rd Quarter"/>
    <x v="4"/>
    <x v="6"/>
    <s v="Nutrition and Food Supplements "/>
    <n v="-20000"/>
    <s v="Opex"/>
    <s v="Marketing"/>
    <s v="Expense"/>
  </r>
  <r>
    <n v="2023"/>
    <x v="6"/>
    <s v="31"/>
    <s v="3rd Quarter"/>
    <x v="4"/>
    <x v="6"/>
    <s v="Nutrition and Food Supplements "/>
    <n v="-40000"/>
    <s v="Opex"/>
    <s v="Payroll"/>
    <s v="Expense"/>
  </r>
  <r>
    <n v="2023"/>
    <x v="6"/>
    <s v="31"/>
    <s v="3rd Quarter"/>
    <x v="4"/>
    <x v="6"/>
    <s v="Nutrition and Food Supplements "/>
    <n v="-30000"/>
    <s v="Opex"/>
    <s v="R&amp;D"/>
    <s v="Expense"/>
  </r>
  <r>
    <n v="2023"/>
    <x v="6"/>
    <s v="31"/>
    <s v="3rd Quarter"/>
    <x v="4"/>
    <x v="6"/>
    <s v="Nutrition and Food Supplements "/>
    <n v="-600"/>
    <s v="Opex"/>
    <s v="Other"/>
    <s v="Expense"/>
  </r>
  <r>
    <n v="2023"/>
    <x v="6"/>
    <s v="31"/>
    <s v="3rd Quarter"/>
    <x v="4"/>
    <x v="6"/>
    <s v="Nutrition and Food Supplements "/>
    <n v="-20000"/>
    <s v="COGS"/>
    <s v="Materials"/>
    <s v="Expense"/>
  </r>
  <r>
    <n v="2023"/>
    <x v="6"/>
    <s v="31"/>
    <s v="3rd Quarter"/>
    <x v="4"/>
    <x v="6"/>
    <s v="Nutrition and Food Supplements "/>
    <n v="-600"/>
    <s v="COGS"/>
    <s v="Packaging"/>
    <s v="Expense"/>
  </r>
  <r>
    <n v="2023"/>
    <x v="6"/>
    <s v="31"/>
    <s v="3rd Quarter"/>
    <x v="4"/>
    <x v="6"/>
    <s v="Nutrition and Food Supplements "/>
    <n v="-1500"/>
    <s v="COGS"/>
    <s v="Shipping"/>
    <s v="Expense"/>
  </r>
  <r>
    <n v="2023"/>
    <x v="6"/>
    <s v="31"/>
    <s v="3rd Quarter"/>
    <x v="4"/>
    <x v="6"/>
    <s v="Nutrition and Food Supplements "/>
    <n v="-1800"/>
    <s v="COGS"/>
    <s v="Sales"/>
    <s v="Expense"/>
  </r>
  <r>
    <n v="2023"/>
    <x v="6"/>
    <s v="31"/>
    <s v="3rd Quarter"/>
    <x v="4"/>
    <x v="6"/>
    <s v="Nutrition and Food Supplements "/>
    <n v="-50000"/>
    <s v="COGS"/>
    <s v="Labor"/>
    <s v="Expense"/>
  </r>
  <r>
    <n v="2023"/>
    <x v="6"/>
    <s v="31"/>
    <s v="3rd Quarter"/>
    <x v="4"/>
    <x v="6"/>
    <s v="Nutrition and Food Supplements "/>
    <n v="-3000"/>
    <s v="COGS"/>
    <s v="Other"/>
    <s v="Expense"/>
  </r>
  <r>
    <n v="2023"/>
    <x v="7"/>
    <s v="31"/>
    <s v="3rd Quarter"/>
    <x v="5"/>
    <x v="7"/>
    <s v="Nutrition and Food Supplements "/>
    <n v="-12000"/>
    <s v="Interest and tax"/>
    <s v="Interest and tax"/>
    <s v="Expense"/>
  </r>
  <r>
    <n v="2023"/>
    <x v="7"/>
    <s v="31"/>
    <s v="3rd Quarter"/>
    <x v="5"/>
    <x v="7"/>
    <s v="Nutrition and Food Supplements "/>
    <n v="-15000"/>
    <s v="Opex"/>
    <s v="Rent"/>
    <s v="Expense"/>
  </r>
  <r>
    <n v="2023"/>
    <x v="7"/>
    <s v="31"/>
    <s v="3rd Quarter"/>
    <x v="5"/>
    <x v="7"/>
    <s v="Nutrition and Food Supplements "/>
    <n v="-11400"/>
    <s v="Opex"/>
    <s v="Equipment"/>
    <s v="Expense"/>
  </r>
  <r>
    <n v="2023"/>
    <x v="7"/>
    <s v="31"/>
    <s v="3rd Quarter"/>
    <x v="5"/>
    <x v="7"/>
    <s v="Nutrition and Food Supplements "/>
    <n v="-15000"/>
    <s v="Opex"/>
    <s v="Marketing"/>
    <s v="Expense"/>
  </r>
  <r>
    <n v="2023"/>
    <x v="7"/>
    <s v="31"/>
    <s v="3rd Quarter"/>
    <x v="5"/>
    <x v="7"/>
    <s v="Nutrition and Food Supplements "/>
    <n v="-40000"/>
    <s v="Opex"/>
    <s v="Payroll"/>
    <s v="Expense"/>
  </r>
  <r>
    <n v="2023"/>
    <x v="7"/>
    <s v="31"/>
    <s v="3rd Quarter"/>
    <x v="5"/>
    <x v="7"/>
    <s v="Nutrition and Food Supplements "/>
    <n v="-30000"/>
    <s v="Opex"/>
    <s v="R&amp;D"/>
    <s v="Expense"/>
  </r>
  <r>
    <n v="2023"/>
    <x v="7"/>
    <s v="31"/>
    <s v="3rd Quarter"/>
    <x v="5"/>
    <x v="7"/>
    <s v="Nutrition and Food Supplements "/>
    <n v="-600"/>
    <s v="Opex"/>
    <s v="Other"/>
    <s v="Expense"/>
  </r>
  <r>
    <n v="2023"/>
    <x v="7"/>
    <s v="31"/>
    <s v="3rd Quarter"/>
    <x v="5"/>
    <x v="7"/>
    <s v="Nutrition and Food Supplements "/>
    <n v="-20000"/>
    <s v="COGS"/>
    <s v="Materials"/>
    <s v="Expense"/>
  </r>
  <r>
    <n v="2023"/>
    <x v="7"/>
    <s v="31"/>
    <s v="3rd Quarter"/>
    <x v="5"/>
    <x v="7"/>
    <s v="Nutrition and Food Supplements "/>
    <n v="-600"/>
    <s v="COGS"/>
    <s v="Packaging"/>
    <s v="Expense"/>
  </r>
  <r>
    <n v="2023"/>
    <x v="7"/>
    <s v="31"/>
    <s v="3rd Quarter"/>
    <x v="5"/>
    <x v="7"/>
    <s v="Nutrition and Food Supplements "/>
    <n v="-1500"/>
    <s v="COGS"/>
    <s v="Shipping"/>
    <s v="Expense"/>
  </r>
  <r>
    <n v="2023"/>
    <x v="7"/>
    <s v="31"/>
    <s v="3rd Quarter"/>
    <x v="5"/>
    <x v="7"/>
    <s v="Nutrition and Food Supplements "/>
    <n v="-1800"/>
    <s v="COGS"/>
    <s v="Sales"/>
    <s v="Expense"/>
  </r>
  <r>
    <n v="2023"/>
    <x v="7"/>
    <s v="31"/>
    <s v="3rd Quarter"/>
    <x v="5"/>
    <x v="7"/>
    <s v="Nutrition and Food Supplements "/>
    <n v="-50000"/>
    <s v="COGS"/>
    <s v="Labor"/>
    <s v="Expense"/>
  </r>
  <r>
    <n v="2023"/>
    <x v="7"/>
    <s v="31"/>
    <s v="3rd Quarter"/>
    <x v="5"/>
    <x v="7"/>
    <s v="Nutrition and Food Supplements "/>
    <n v="-3000"/>
    <s v="COGS"/>
    <s v="Other"/>
    <s v="Expense"/>
  </r>
  <r>
    <n v="2023"/>
    <x v="8"/>
    <s v="30"/>
    <s v="3rd Quarter"/>
    <x v="6"/>
    <x v="8"/>
    <s v="Nutrition and Food Supplements "/>
    <n v="-12000"/>
    <s v="Interest and tax"/>
    <s v="Interest and tax"/>
    <s v="Expense"/>
  </r>
  <r>
    <n v="2023"/>
    <x v="8"/>
    <s v="30"/>
    <s v="3rd Quarter"/>
    <x v="6"/>
    <x v="8"/>
    <s v="Nutrition and Food Supplements "/>
    <n v="-15000"/>
    <s v="Opex"/>
    <s v="Rent"/>
    <s v="Expense"/>
  </r>
  <r>
    <n v="2023"/>
    <x v="8"/>
    <s v="30"/>
    <s v="3rd Quarter"/>
    <x v="6"/>
    <x v="8"/>
    <s v="Nutrition and Food Supplements "/>
    <n v="-11400"/>
    <s v="Opex"/>
    <s v="Equipment"/>
    <s v="Expense"/>
  </r>
  <r>
    <n v="2023"/>
    <x v="8"/>
    <s v="30"/>
    <s v="3rd Quarter"/>
    <x v="6"/>
    <x v="8"/>
    <s v="Nutrition and Food Supplements "/>
    <n v="-15000"/>
    <s v="Opex"/>
    <s v="Marketing"/>
    <s v="Expense"/>
  </r>
  <r>
    <n v="2023"/>
    <x v="8"/>
    <s v="30"/>
    <s v="3rd Quarter"/>
    <x v="6"/>
    <x v="8"/>
    <s v="Nutrition and Food Supplements "/>
    <n v="-32000"/>
    <s v="Opex"/>
    <s v="Payroll"/>
    <s v="Expense"/>
  </r>
  <r>
    <n v="2023"/>
    <x v="8"/>
    <s v="30"/>
    <s v="3rd Quarter"/>
    <x v="6"/>
    <x v="8"/>
    <s v="Nutrition and Food Supplements "/>
    <n v="-30000"/>
    <s v="Opex"/>
    <s v="R&amp;D"/>
    <s v="Expense"/>
  </r>
  <r>
    <n v="2023"/>
    <x v="8"/>
    <s v="30"/>
    <s v="3rd Quarter"/>
    <x v="6"/>
    <x v="8"/>
    <s v="Nutrition and Food Supplements "/>
    <n v="-900"/>
    <s v="Opex"/>
    <s v="Other"/>
    <s v="Expense"/>
  </r>
  <r>
    <n v="2023"/>
    <x v="8"/>
    <s v="30"/>
    <s v="3rd Quarter"/>
    <x v="6"/>
    <x v="8"/>
    <s v="Nutrition and Food Supplements "/>
    <n v="-20000"/>
    <s v="COGS"/>
    <s v="Materials"/>
    <s v="Expense"/>
  </r>
  <r>
    <n v="2023"/>
    <x v="8"/>
    <s v="30"/>
    <s v="3rd Quarter"/>
    <x v="6"/>
    <x v="8"/>
    <s v="Nutrition and Food Supplements "/>
    <n v="-600"/>
    <s v="COGS"/>
    <s v="Packaging"/>
    <s v="Expense"/>
  </r>
  <r>
    <n v="2023"/>
    <x v="8"/>
    <s v="30"/>
    <s v="3rd Quarter"/>
    <x v="6"/>
    <x v="8"/>
    <s v="Nutrition and Food Supplements "/>
    <n v="-1200"/>
    <s v="COGS"/>
    <s v="Shipping"/>
    <s v="Expense"/>
  </r>
  <r>
    <n v="2023"/>
    <x v="8"/>
    <s v="30"/>
    <s v="3rd Quarter"/>
    <x v="6"/>
    <x v="8"/>
    <s v="Nutrition and Food Supplements "/>
    <n v="-1800"/>
    <s v="COGS"/>
    <s v="Sales"/>
    <s v="Expense"/>
  </r>
  <r>
    <n v="2023"/>
    <x v="8"/>
    <s v="30"/>
    <s v="3rd Quarter"/>
    <x v="6"/>
    <x v="8"/>
    <s v="Nutrition and Food Supplements "/>
    <n v="-50000"/>
    <s v="COGS"/>
    <s v="Labor"/>
    <s v="Expense"/>
  </r>
  <r>
    <n v="2023"/>
    <x v="8"/>
    <s v="30"/>
    <s v="3rd Quarter"/>
    <x v="6"/>
    <x v="8"/>
    <s v="Nutrition and Food Supplements "/>
    <n v="-2100"/>
    <s v="COGS"/>
    <s v="Other"/>
    <s v="Expense"/>
  </r>
  <r>
    <n v="2023"/>
    <x v="9"/>
    <s v="31"/>
    <s v="4th Quarter"/>
    <x v="0"/>
    <x v="9"/>
    <s v="Nutrition and Food Supplements "/>
    <n v="-12000"/>
    <s v="Interest and tax"/>
    <s v="Interest and tax"/>
    <s v="Expense"/>
  </r>
  <r>
    <n v="2023"/>
    <x v="9"/>
    <s v="31"/>
    <s v="4th Quarter"/>
    <x v="0"/>
    <x v="9"/>
    <s v="Nutrition and Food Supplements "/>
    <n v="-15000"/>
    <s v="Opex"/>
    <s v="Rent"/>
    <s v="Expense"/>
  </r>
  <r>
    <n v="2023"/>
    <x v="9"/>
    <s v="31"/>
    <s v="4th Quarter"/>
    <x v="0"/>
    <x v="9"/>
    <s v="Nutrition and Food Supplements "/>
    <n v="-12000"/>
    <s v="Opex"/>
    <s v="Equipment"/>
    <s v="Expense"/>
  </r>
  <r>
    <n v="2023"/>
    <x v="9"/>
    <s v="31"/>
    <s v="4th Quarter"/>
    <x v="0"/>
    <x v="9"/>
    <s v="Nutrition and Food Supplements "/>
    <n v="-15000"/>
    <s v="Opex"/>
    <s v="Marketing"/>
    <s v="Expense"/>
  </r>
  <r>
    <n v="2023"/>
    <x v="9"/>
    <s v="31"/>
    <s v="4th Quarter"/>
    <x v="0"/>
    <x v="9"/>
    <s v="Nutrition and Food Supplements "/>
    <n v="-32000"/>
    <s v="Opex"/>
    <s v="Payroll"/>
    <s v="Expense"/>
  </r>
  <r>
    <n v="2023"/>
    <x v="9"/>
    <s v="31"/>
    <s v="4th Quarter"/>
    <x v="0"/>
    <x v="9"/>
    <s v="Nutrition and Food Supplements "/>
    <n v="-30000"/>
    <s v="Opex"/>
    <s v="R&amp;D"/>
    <s v="Expense"/>
  </r>
  <r>
    <n v="2023"/>
    <x v="9"/>
    <s v="31"/>
    <s v="4th Quarter"/>
    <x v="0"/>
    <x v="9"/>
    <s v="Nutrition and Food Supplements "/>
    <n v="-600"/>
    <s v="Opex"/>
    <s v="Other"/>
    <s v="Expense"/>
  </r>
  <r>
    <n v="2023"/>
    <x v="9"/>
    <s v="31"/>
    <s v="4th Quarter"/>
    <x v="0"/>
    <x v="9"/>
    <s v="Nutrition and Food Supplements "/>
    <n v="-20000"/>
    <s v="COGS"/>
    <s v="Materials"/>
    <s v="Expense"/>
  </r>
  <r>
    <n v="2023"/>
    <x v="9"/>
    <s v="31"/>
    <s v="4th Quarter"/>
    <x v="0"/>
    <x v="9"/>
    <s v="Nutrition and Food Supplements "/>
    <n v="-600"/>
    <s v="COGS"/>
    <s v="Packaging"/>
    <s v="Expense"/>
  </r>
  <r>
    <n v="2023"/>
    <x v="9"/>
    <s v="31"/>
    <s v="4th Quarter"/>
    <x v="0"/>
    <x v="9"/>
    <s v="Nutrition and Food Supplements "/>
    <n v="-1200"/>
    <s v="COGS"/>
    <s v="Shipping"/>
    <s v="Expense"/>
  </r>
  <r>
    <n v="2023"/>
    <x v="9"/>
    <s v="31"/>
    <s v="4th Quarter"/>
    <x v="0"/>
    <x v="9"/>
    <s v="Nutrition and Food Supplements "/>
    <n v="-1800"/>
    <s v="COGS"/>
    <s v="Sales"/>
    <s v="Expense"/>
  </r>
  <r>
    <n v="2023"/>
    <x v="9"/>
    <s v="31"/>
    <s v="4th Quarter"/>
    <x v="0"/>
    <x v="9"/>
    <s v="Nutrition and Food Supplements "/>
    <n v="-50000"/>
    <s v="COGS"/>
    <s v="Labor"/>
    <s v="Expense"/>
  </r>
  <r>
    <n v="2023"/>
    <x v="9"/>
    <s v="31"/>
    <s v="4th Quarter"/>
    <x v="0"/>
    <x v="9"/>
    <s v="Nutrition and Food Supplements "/>
    <n v="-2100"/>
    <s v="COGS"/>
    <s v="Other"/>
    <s v="Expense"/>
  </r>
  <r>
    <n v="2023"/>
    <x v="10"/>
    <s v="30"/>
    <s v="4th Quarter"/>
    <x v="5"/>
    <x v="10"/>
    <s v="Nutrition and Food Supplements "/>
    <n v="-12000"/>
    <s v="Interest and tax"/>
    <s v="Interest and tax"/>
    <s v="Expense"/>
  </r>
  <r>
    <n v="2023"/>
    <x v="10"/>
    <s v="30"/>
    <s v="4th Quarter"/>
    <x v="5"/>
    <x v="10"/>
    <s v="Nutrition and Food Supplements "/>
    <n v="-15000"/>
    <s v="Opex"/>
    <s v="Rent"/>
    <s v="Expense"/>
  </r>
  <r>
    <n v="2023"/>
    <x v="10"/>
    <s v="30"/>
    <s v="4th Quarter"/>
    <x v="5"/>
    <x v="10"/>
    <s v="Nutrition and Food Supplements "/>
    <n v="-12000"/>
    <s v="Opex"/>
    <s v="Equipment"/>
    <s v="Expense"/>
  </r>
  <r>
    <n v="2023"/>
    <x v="10"/>
    <s v="30"/>
    <s v="4th Quarter"/>
    <x v="5"/>
    <x v="10"/>
    <s v="Nutrition and Food Supplements "/>
    <n v="-20000"/>
    <s v="Opex"/>
    <s v="Marketing"/>
    <s v="Expense"/>
  </r>
  <r>
    <n v="2023"/>
    <x v="10"/>
    <s v="30"/>
    <s v="4th Quarter"/>
    <x v="5"/>
    <x v="10"/>
    <s v="Nutrition and Food Supplements "/>
    <n v="-32000"/>
    <s v="Opex"/>
    <s v="Payroll"/>
    <s v="Expense"/>
  </r>
  <r>
    <n v="2023"/>
    <x v="10"/>
    <s v="30"/>
    <s v="4th Quarter"/>
    <x v="5"/>
    <x v="10"/>
    <s v="Nutrition and Food Supplements "/>
    <n v="-30000"/>
    <s v="Opex"/>
    <s v="R&amp;D"/>
    <s v="Expense"/>
  </r>
  <r>
    <n v="2023"/>
    <x v="10"/>
    <s v="30"/>
    <s v="4th Quarter"/>
    <x v="5"/>
    <x v="10"/>
    <s v="Nutrition and Food Supplements "/>
    <n v="-1200"/>
    <s v="Opex"/>
    <s v="Other"/>
    <s v="Expense"/>
  </r>
  <r>
    <n v="2023"/>
    <x v="10"/>
    <s v="30"/>
    <s v="4th Quarter"/>
    <x v="5"/>
    <x v="10"/>
    <s v="Nutrition and Food Supplements "/>
    <n v="-20000"/>
    <s v="COGS"/>
    <s v="Materials"/>
    <s v="Expense"/>
  </r>
  <r>
    <n v="2023"/>
    <x v="10"/>
    <s v="30"/>
    <s v="4th Quarter"/>
    <x v="5"/>
    <x v="10"/>
    <s v="Nutrition and Food Supplements "/>
    <n v="-900"/>
    <s v="COGS"/>
    <s v="Packaging"/>
    <s v="Expense"/>
  </r>
  <r>
    <n v="2023"/>
    <x v="10"/>
    <s v="30"/>
    <s v="4th Quarter"/>
    <x v="5"/>
    <x v="10"/>
    <s v="Nutrition and Food Supplements "/>
    <n v="-900"/>
    <s v="COGS"/>
    <s v="Shipping"/>
    <s v="Expense"/>
  </r>
  <r>
    <n v="2023"/>
    <x v="10"/>
    <s v="30"/>
    <s v="4th Quarter"/>
    <x v="5"/>
    <x v="10"/>
    <s v="Nutrition and Food Supplements "/>
    <n v="-2100"/>
    <s v="COGS"/>
    <s v="Sales"/>
    <s v="Expense"/>
  </r>
  <r>
    <n v="2023"/>
    <x v="10"/>
    <s v="30"/>
    <s v="4th Quarter"/>
    <x v="5"/>
    <x v="10"/>
    <s v="Nutrition and Food Supplements "/>
    <n v="-50000"/>
    <s v="COGS"/>
    <s v="Labor"/>
    <s v="Expense"/>
  </r>
  <r>
    <n v="2023"/>
    <x v="10"/>
    <s v="30"/>
    <s v="4th Quarter"/>
    <x v="5"/>
    <x v="10"/>
    <s v="Nutrition and Food Supplements "/>
    <n v="-1800"/>
    <s v="COGS"/>
    <s v="Other"/>
    <s v="Expense"/>
  </r>
  <r>
    <n v="2023"/>
    <x v="11"/>
    <s v="31"/>
    <s v="4th Quarter"/>
    <x v="2"/>
    <x v="11"/>
    <s v="Nutrition and Food Supplements "/>
    <n v="-12000"/>
    <s v="Interest and tax"/>
    <s v="Interest and tax"/>
    <s v="Expense"/>
  </r>
  <r>
    <n v="2023"/>
    <x v="11"/>
    <s v="31"/>
    <s v="4th Quarter"/>
    <x v="2"/>
    <x v="11"/>
    <s v="Nutrition and Food Supplements "/>
    <n v="-15000"/>
    <s v="Opex"/>
    <s v="Rent"/>
    <s v="Expense"/>
  </r>
  <r>
    <n v="2023"/>
    <x v="11"/>
    <s v="31"/>
    <s v="4th Quarter"/>
    <x v="2"/>
    <x v="11"/>
    <s v="Nutrition and Food Supplements "/>
    <n v="-12000"/>
    <s v="Opex"/>
    <s v="Equipment"/>
    <s v="Expense"/>
  </r>
  <r>
    <n v="2023"/>
    <x v="11"/>
    <s v="31"/>
    <s v="4th Quarter"/>
    <x v="2"/>
    <x v="11"/>
    <s v="Nutrition and Food Supplements "/>
    <n v="-30000"/>
    <s v="Opex"/>
    <s v="Marketing"/>
    <s v="Expense"/>
  </r>
  <r>
    <n v="2023"/>
    <x v="11"/>
    <s v="31"/>
    <s v="4th Quarter"/>
    <x v="2"/>
    <x v="11"/>
    <s v="Nutrition and Food Supplements "/>
    <n v="-32000"/>
    <s v="Opex"/>
    <s v="Payroll"/>
    <s v="Expense"/>
  </r>
  <r>
    <n v="2023"/>
    <x v="11"/>
    <s v="31"/>
    <s v="4th Quarter"/>
    <x v="2"/>
    <x v="11"/>
    <s v="Nutrition and Food Supplements "/>
    <n v="-30000"/>
    <s v="Opex"/>
    <s v="R&amp;D"/>
    <s v="Expense"/>
  </r>
  <r>
    <n v="2023"/>
    <x v="11"/>
    <s v="31"/>
    <s v="4th Quarter"/>
    <x v="2"/>
    <x v="11"/>
    <s v="Nutrition and Food Supplements "/>
    <n v="-2400"/>
    <s v="Opex"/>
    <s v="Other"/>
    <s v="Expense"/>
  </r>
  <r>
    <n v="2023"/>
    <x v="11"/>
    <s v="31"/>
    <s v="4th Quarter"/>
    <x v="2"/>
    <x v="11"/>
    <s v="Nutrition and Food Supplements "/>
    <n v="-20000"/>
    <s v="COGS"/>
    <s v="Materials"/>
    <s v="Expense"/>
  </r>
  <r>
    <n v="2023"/>
    <x v="11"/>
    <s v="31"/>
    <s v="4th Quarter"/>
    <x v="2"/>
    <x v="11"/>
    <s v="Nutrition and Food Supplements "/>
    <n v="-1200"/>
    <s v="COGS"/>
    <s v="Packaging"/>
    <s v="Expense"/>
  </r>
  <r>
    <n v="2023"/>
    <x v="11"/>
    <s v="31"/>
    <s v="4th Quarter"/>
    <x v="2"/>
    <x v="11"/>
    <s v="Nutrition and Food Supplements "/>
    <n v="-2100"/>
    <s v="COGS"/>
    <s v="Shipping"/>
    <s v="Expense"/>
  </r>
  <r>
    <n v="2023"/>
    <x v="11"/>
    <s v="31"/>
    <s v="4th Quarter"/>
    <x v="2"/>
    <x v="11"/>
    <s v="Nutrition and Food Supplements "/>
    <n v="-2700"/>
    <s v="COGS"/>
    <s v="Sales"/>
    <s v="Expense"/>
  </r>
  <r>
    <n v="2023"/>
    <x v="11"/>
    <s v="31"/>
    <s v="4th Quarter"/>
    <x v="2"/>
    <x v="11"/>
    <s v="Nutrition and Food Supplements "/>
    <n v="-50000"/>
    <s v="COGS"/>
    <s v="Labor"/>
    <s v="Expense"/>
  </r>
  <r>
    <n v="2023"/>
    <x v="11"/>
    <s v="31"/>
    <s v="4th Quarter"/>
    <x v="2"/>
    <x v="11"/>
    <s v="Nutrition and Food Supplements "/>
    <n v="-2100"/>
    <s v="COGS"/>
    <s v="Other"/>
    <s v="Expense"/>
  </r>
  <r>
    <n v="2023"/>
    <x v="0"/>
    <s v="31"/>
    <s v="1st Quarter"/>
    <x v="0"/>
    <x v="0"/>
    <s v="Sports equipment"/>
    <n v="-18000"/>
    <s v="Opex"/>
    <s v="Rent"/>
    <s v="Expense"/>
  </r>
  <r>
    <n v="2023"/>
    <x v="0"/>
    <s v="31"/>
    <s v="1st Quarter"/>
    <x v="0"/>
    <x v="0"/>
    <s v="Sports equipment"/>
    <n v="-54000"/>
    <s v="Opex"/>
    <s v="Equipment"/>
    <s v="Expense"/>
  </r>
  <r>
    <n v="2023"/>
    <x v="0"/>
    <s v="31"/>
    <s v="1st Quarter"/>
    <x v="0"/>
    <x v="0"/>
    <s v="Sports equipment"/>
    <n v="-50000"/>
    <s v="Opex"/>
    <s v="Marketing"/>
    <s v="Expense"/>
  </r>
  <r>
    <n v="2023"/>
    <x v="0"/>
    <s v="31"/>
    <s v="1st Quarter"/>
    <x v="0"/>
    <x v="0"/>
    <s v="Sports equipment"/>
    <n v="-60000"/>
    <s v="Opex"/>
    <s v="Payroll"/>
    <s v="Expense"/>
  </r>
  <r>
    <n v="2023"/>
    <x v="0"/>
    <s v="31"/>
    <s v="1st Quarter"/>
    <x v="0"/>
    <x v="0"/>
    <s v="Sports equipment"/>
    <n v="-10000"/>
    <s v="Opex"/>
    <s v="R&amp;D"/>
    <s v="Expense"/>
  </r>
  <r>
    <n v="2023"/>
    <x v="0"/>
    <s v="31"/>
    <s v="1st Quarter"/>
    <x v="0"/>
    <x v="0"/>
    <s v="Sports equipment"/>
    <n v="-14400"/>
    <s v="Opex"/>
    <s v="Other"/>
    <s v="Expense"/>
  </r>
  <r>
    <n v="2023"/>
    <x v="0"/>
    <s v="31"/>
    <s v="1st Quarter"/>
    <x v="0"/>
    <x v="0"/>
    <s v="Sports equipment"/>
    <n v="-50000"/>
    <s v="COGS"/>
    <s v="Materials"/>
    <s v="Expense"/>
  </r>
  <r>
    <n v="2023"/>
    <x v="0"/>
    <s v="31"/>
    <s v="1st Quarter"/>
    <x v="0"/>
    <x v="0"/>
    <s v="Sports equipment"/>
    <n v="-6000"/>
    <s v="COGS"/>
    <s v="Packaging"/>
    <s v="Expense"/>
  </r>
  <r>
    <n v="2023"/>
    <x v="0"/>
    <s v="31"/>
    <s v="1st Quarter"/>
    <x v="0"/>
    <x v="0"/>
    <s v="Sports equipment"/>
    <n v="-130000"/>
    <s v="COGS"/>
    <s v="Shipping"/>
    <s v="Expense"/>
  </r>
  <r>
    <n v="2023"/>
    <x v="0"/>
    <s v="31"/>
    <s v="1st Quarter"/>
    <x v="0"/>
    <x v="0"/>
    <s v="Sports equipment"/>
    <n v="-30000"/>
    <s v="COGS"/>
    <s v="Sales"/>
    <s v="Expense"/>
  </r>
  <r>
    <n v="2023"/>
    <x v="0"/>
    <s v="31"/>
    <s v="1st Quarter"/>
    <x v="0"/>
    <x v="0"/>
    <s v="Sports equipment"/>
    <n v="-180000"/>
    <s v="COGS"/>
    <s v="Labor"/>
    <s v="Expense"/>
  </r>
  <r>
    <n v="2023"/>
    <x v="0"/>
    <s v="31"/>
    <s v="1st Quarter"/>
    <x v="0"/>
    <x v="0"/>
    <s v="Sports equipment"/>
    <n v="-12600"/>
    <s v="COGS"/>
    <s v="Other"/>
    <s v="Expense"/>
  </r>
  <r>
    <n v="2023"/>
    <x v="0"/>
    <s v="31"/>
    <s v="1st Quarter"/>
    <x v="0"/>
    <x v="0"/>
    <s v="Sports equipment"/>
    <n v="-49000"/>
    <s v="Interest and tax"/>
    <s v="Interest and tax"/>
    <s v="Expense"/>
  </r>
  <r>
    <n v="2023"/>
    <x v="1"/>
    <s v="28"/>
    <s v="1st Quarter"/>
    <x v="0"/>
    <x v="1"/>
    <s v="Sports equipment"/>
    <n v="-27000"/>
    <s v="Opex"/>
    <s v="Rent"/>
    <s v="Expense"/>
  </r>
  <r>
    <n v="2023"/>
    <x v="1"/>
    <s v="28"/>
    <s v="1st Quarter"/>
    <x v="0"/>
    <x v="1"/>
    <s v="Sports equipment"/>
    <n v="-54000"/>
    <s v="Opex"/>
    <s v="Equipment"/>
    <s v="Expense"/>
  </r>
  <r>
    <n v="2023"/>
    <x v="1"/>
    <s v="28"/>
    <s v="1st Quarter"/>
    <x v="0"/>
    <x v="1"/>
    <s v="Sports equipment"/>
    <n v="-50000"/>
    <s v="Opex"/>
    <s v="Marketing"/>
    <s v="Expense"/>
  </r>
  <r>
    <n v="2023"/>
    <x v="1"/>
    <s v="28"/>
    <s v="1st Quarter"/>
    <x v="0"/>
    <x v="1"/>
    <s v="Sports equipment"/>
    <n v="-60000"/>
    <s v="Opex"/>
    <s v="Payroll"/>
    <s v="Expense"/>
  </r>
  <r>
    <n v="2023"/>
    <x v="1"/>
    <s v="28"/>
    <s v="1st Quarter"/>
    <x v="0"/>
    <x v="1"/>
    <s v="Sports equipment"/>
    <n v="-10000"/>
    <s v="Opex"/>
    <s v="R&amp;D"/>
    <s v="Expense"/>
  </r>
  <r>
    <n v="2023"/>
    <x v="1"/>
    <s v="28"/>
    <s v="1st Quarter"/>
    <x v="0"/>
    <x v="1"/>
    <s v="Sports equipment"/>
    <n v="-9000"/>
    <s v="Opex"/>
    <s v="Other"/>
    <s v="Expense"/>
  </r>
  <r>
    <n v="2023"/>
    <x v="1"/>
    <s v="28"/>
    <s v="1st Quarter"/>
    <x v="0"/>
    <x v="1"/>
    <s v="Sports equipment"/>
    <n v="-20000"/>
    <s v="COGS"/>
    <s v="Materials"/>
    <s v="Expense"/>
  </r>
  <r>
    <n v="2023"/>
    <x v="1"/>
    <s v="28"/>
    <s v="1st Quarter"/>
    <x v="0"/>
    <x v="1"/>
    <s v="Sports equipment"/>
    <n v="-5000"/>
    <s v="COGS"/>
    <s v="Packaging"/>
    <s v="Expense"/>
  </r>
  <r>
    <n v="2023"/>
    <x v="1"/>
    <s v="28"/>
    <s v="1st Quarter"/>
    <x v="0"/>
    <x v="1"/>
    <s v="Sports equipment"/>
    <n v="-12000"/>
    <s v="COGS"/>
    <s v="Shipping"/>
    <s v="Expense"/>
  </r>
  <r>
    <n v="2023"/>
    <x v="1"/>
    <s v="28"/>
    <s v="1st Quarter"/>
    <x v="0"/>
    <x v="1"/>
    <s v="Sports equipment"/>
    <n v="-25000"/>
    <s v="COGS"/>
    <s v="Sales"/>
    <s v="Expense"/>
  </r>
  <r>
    <n v="2023"/>
    <x v="1"/>
    <s v="28"/>
    <s v="1st Quarter"/>
    <x v="0"/>
    <x v="1"/>
    <s v="Sports equipment"/>
    <n v="-180000"/>
    <s v="COGS"/>
    <s v="Labor"/>
    <s v="Expense"/>
  </r>
  <r>
    <n v="2023"/>
    <x v="1"/>
    <s v="28"/>
    <s v="1st Quarter"/>
    <x v="0"/>
    <x v="1"/>
    <s v="Sports equipment"/>
    <n v="-12600"/>
    <s v="COGS"/>
    <s v="Other"/>
    <s v="Expense"/>
  </r>
  <r>
    <n v="2023"/>
    <x v="1"/>
    <s v="28"/>
    <s v="1st Quarter"/>
    <x v="0"/>
    <x v="1"/>
    <s v="Sports equipment"/>
    <n v="-48500"/>
    <s v="Interest and tax"/>
    <s v="Interest and tax"/>
    <s v="Expense"/>
  </r>
  <r>
    <n v="2023"/>
    <x v="2"/>
    <s v="31"/>
    <s v="1st Quarter"/>
    <x v="1"/>
    <x v="2"/>
    <s v="Sports equipment"/>
    <n v="-27000"/>
    <s v="Opex"/>
    <s v="Rent"/>
    <s v="Expense"/>
  </r>
  <r>
    <n v="2023"/>
    <x v="2"/>
    <s v="31"/>
    <s v="1st Quarter"/>
    <x v="1"/>
    <x v="2"/>
    <s v="Sports equipment"/>
    <n v="-54000"/>
    <s v="Opex"/>
    <s v="Equipment"/>
    <s v="Expense"/>
  </r>
  <r>
    <n v="2023"/>
    <x v="2"/>
    <s v="31"/>
    <s v="1st Quarter"/>
    <x v="1"/>
    <x v="2"/>
    <s v="Sports equipment"/>
    <n v="-30000"/>
    <s v="Opex"/>
    <s v="Marketing"/>
    <s v="Expense"/>
  </r>
  <r>
    <n v="2023"/>
    <x v="2"/>
    <s v="31"/>
    <s v="1st Quarter"/>
    <x v="1"/>
    <x v="2"/>
    <s v="Sports equipment"/>
    <n v="-60000"/>
    <s v="Opex"/>
    <s v="Payroll"/>
    <s v="Expense"/>
  </r>
  <r>
    <n v="2023"/>
    <x v="2"/>
    <s v="31"/>
    <s v="1st Quarter"/>
    <x v="1"/>
    <x v="2"/>
    <s v="Sports equipment"/>
    <n v="-10000"/>
    <s v="Opex"/>
    <s v="R&amp;D"/>
    <s v="Expense"/>
  </r>
  <r>
    <n v="2023"/>
    <x v="2"/>
    <s v="31"/>
    <s v="1st Quarter"/>
    <x v="1"/>
    <x v="2"/>
    <s v="Sports equipment"/>
    <n v="-5400"/>
    <s v="Opex"/>
    <s v="Other"/>
    <s v="Expense"/>
  </r>
  <r>
    <n v="2023"/>
    <x v="2"/>
    <s v="31"/>
    <s v="1st Quarter"/>
    <x v="1"/>
    <x v="2"/>
    <s v="Sports equipment"/>
    <n v="-54000"/>
    <s v="COGS"/>
    <s v="Materials"/>
    <s v="Expense"/>
  </r>
  <r>
    <n v="2023"/>
    <x v="2"/>
    <s v="31"/>
    <s v="1st Quarter"/>
    <x v="1"/>
    <x v="2"/>
    <s v="Sports equipment"/>
    <n v="-3600"/>
    <s v="COGS"/>
    <s v="Packaging"/>
    <s v="Expense"/>
  </r>
  <r>
    <n v="2023"/>
    <x v="2"/>
    <s v="31"/>
    <s v="1st Quarter"/>
    <x v="1"/>
    <x v="2"/>
    <s v="Sports equipment"/>
    <n v="-9000"/>
    <s v="COGS"/>
    <s v="Shipping"/>
    <s v="Expense"/>
  </r>
  <r>
    <n v="2023"/>
    <x v="2"/>
    <s v="31"/>
    <s v="1st Quarter"/>
    <x v="1"/>
    <x v="2"/>
    <s v="Sports equipment"/>
    <n v="-12600"/>
    <s v="COGS"/>
    <s v="Sales"/>
    <s v="Expense"/>
  </r>
  <r>
    <n v="2023"/>
    <x v="2"/>
    <s v="31"/>
    <s v="1st Quarter"/>
    <x v="1"/>
    <x v="2"/>
    <s v="Sports equipment"/>
    <n v="-180000"/>
    <s v="COGS"/>
    <s v="Labor"/>
    <s v="Expense"/>
  </r>
  <r>
    <n v="2023"/>
    <x v="2"/>
    <s v="31"/>
    <s v="1st Quarter"/>
    <x v="1"/>
    <x v="2"/>
    <s v="Sports equipment"/>
    <n v="-12600"/>
    <s v="COGS"/>
    <s v="Other"/>
    <s v="Expense"/>
  </r>
  <r>
    <n v="2023"/>
    <x v="2"/>
    <s v="31"/>
    <s v="1st Quarter"/>
    <x v="1"/>
    <x v="2"/>
    <s v="Sports equipment"/>
    <n v="-37000"/>
    <s v="Interest and tax"/>
    <s v="Interest and tax"/>
    <s v="Expense"/>
  </r>
  <r>
    <n v="2023"/>
    <x v="3"/>
    <s v="30"/>
    <s v="2nd Quarter"/>
    <x v="2"/>
    <x v="3"/>
    <s v="Sports equipment"/>
    <n v="-27000"/>
    <s v="Opex"/>
    <s v="Rent"/>
    <s v="Expense"/>
  </r>
  <r>
    <n v="2023"/>
    <x v="3"/>
    <s v="30"/>
    <s v="2nd Quarter"/>
    <x v="2"/>
    <x v="3"/>
    <s v="Sports equipment"/>
    <n v="-54000"/>
    <s v="Opex"/>
    <s v="Equipment"/>
    <s v="Expense"/>
  </r>
  <r>
    <n v="2023"/>
    <x v="3"/>
    <s v="30"/>
    <s v="2nd Quarter"/>
    <x v="2"/>
    <x v="3"/>
    <s v="Sports equipment"/>
    <n v="-30000"/>
    <s v="Opex"/>
    <s v="Marketing"/>
    <s v="Expense"/>
  </r>
  <r>
    <n v="2023"/>
    <x v="3"/>
    <s v="30"/>
    <s v="2nd Quarter"/>
    <x v="2"/>
    <x v="3"/>
    <s v="Sports equipment"/>
    <n v="-60000"/>
    <s v="Opex"/>
    <s v="Payroll"/>
    <s v="Expense"/>
  </r>
  <r>
    <n v="2023"/>
    <x v="3"/>
    <s v="30"/>
    <s v="2nd Quarter"/>
    <x v="2"/>
    <x v="3"/>
    <s v="Sports equipment"/>
    <n v="-10000"/>
    <s v="Opex"/>
    <s v="R&amp;D"/>
    <s v="Expense"/>
  </r>
  <r>
    <n v="2023"/>
    <x v="3"/>
    <s v="30"/>
    <s v="2nd Quarter"/>
    <x v="2"/>
    <x v="3"/>
    <s v="Sports equipment"/>
    <n v="-5400"/>
    <s v="Opex"/>
    <s v="Other"/>
    <s v="Expense"/>
  </r>
  <r>
    <n v="2023"/>
    <x v="3"/>
    <s v="30"/>
    <s v="2nd Quarter"/>
    <x v="2"/>
    <x v="3"/>
    <s v="Sports equipment"/>
    <n v="-25000"/>
    <s v="COGS"/>
    <s v="Materials"/>
    <s v="Expense"/>
  </r>
  <r>
    <n v="2023"/>
    <x v="3"/>
    <s v="30"/>
    <s v="2nd Quarter"/>
    <x v="2"/>
    <x v="3"/>
    <s v="Sports equipment"/>
    <n v="-3600"/>
    <s v="COGS"/>
    <s v="Packaging"/>
    <s v="Expense"/>
  </r>
  <r>
    <n v="2023"/>
    <x v="3"/>
    <s v="30"/>
    <s v="2nd Quarter"/>
    <x v="2"/>
    <x v="3"/>
    <s v="Sports equipment"/>
    <n v="-9000"/>
    <s v="COGS"/>
    <s v="Shipping"/>
    <s v="Expense"/>
  </r>
  <r>
    <n v="2023"/>
    <x v="3"/>
    <s v="30"/>
    <s v="2nd Quarter"/>
    <x v="2"/>
    <x v="3"/>
    <s v="Sports equipment"/>
    <n v="-10800"/>
    <s v="COGS"/>
    <s v="Sales"/>
    <s v="Expense"/>
  </r>
  <r>
    <n v="2023"/>
    <x v="3"/>
    <s v="30"/>
    <s v="2nd Quarter"/>
    <x v="2"/>
    <x v="3"/>
    <s v="Sports equipment"/>
    <n v="-180000"/>
    <s v="COGS"/>
    <s v="Labor"/>
    <s v="Expense"/>
  </r>
  <r>
    <n v="2023"/>
    <x v="3"/>
    <s v="30"/>
    <s v="2nd Quarter"/>
    <x v="2"/>
    <x v="3"/>
    <s v="Sports equipment"/>
    <n v="-12600"/>
    <s v="COGS"/>
    <s v="Other"/>
    <s v="Expense"/>
  </r>
  <r>
    <n v="2023"/>
    <x v="3"/>
    <s v="30"/>
    <s v="2nd Quarter"/>
    <x v="2"/>
    <x v="3"/>
    <s v="Sports equipment"/>
    <n v="-27200"/>
    <s v="Interest and tax"/>
    <s v="Interest and tax"/>
    <s v="Expense"/>
  </r>
  <r>
    <n v="2023"/>
    <x v="4"/>
    <s v="31"/>
    <s v="2nd Quarter"/>
    <x v="3"/>
    <x v="4"/>
    <s v="Sports equipment"/>
    <n v="-27000"/>
    <s v="Opex"/>
    <s v="Rent"/>
    <s v="Expense"/>
  </r>
  <r>
    <n v="2023"/>
    <x v="4"/>
    <s v="31"/>
    <s v="2nd Quarter"/>
    <x v="3"/>
    <x v="4"/>
    <s v="Sports equipment"/>
    <n v="-68400"/>
    <s v="Opex"/>
    <s v="Equipment"/>
    <s v="Expense"/>
  </r>
  <r>
    <n v="2023"/>
    <x v="4"/>
    <s v="31"/>
    <s v="2nd Quarter"/>
    <x v="3"/>
    <x v="4"/>
    <s v="Sports equipment"/>
    <n v="-50000"/>
    <s v="Opex"/>
    <s v="Marketing"/>
    <s v="Expense"/>
  </r>
  <r>
    <n v="2023"/>
    <x v="4"/>
    <s v="31"/>
    <s v="2nd Quarter"/>
    <x v="3"/>
    <x v="4"/>
    <s v="Sports equipment"/>
    <n v="-60000"/>
    <s v="Opex"/>
    <s v="Payroll"/>
    <s v="Expense"/>
  </r>
  <r>
    <n v="2023"/>
    <x v="4"/>
    <s v="31"/>
    <s v="2nd Quarter"/>
    <x v="3"/>
    <x v="4"/>
    <s v="Sports equipment"/>
    <n v="-10000"/>
    <s v="Opex"/>
    <s v="R&amp;D"/>
    <s v="Expense"/>
  </r>
  <r>
    <n v="2023"/>
    <x v="4"/>
    <s v="31"/>
    <s v="2nd Quarter"/>
    <x v="3"/>
    <x v="4"/>
    <s v="Sports equipment"/>
    <n v="-7200"/>
    <s v="Opex"/>
    <s v="Other"/>
    <s v="Expense"/>
  </r>
  <r>
    <n v="2023"/>
    <x v="4"/>
    <s v="31"/>
    <s v="2nd Quarter"/>
    <x v="3"/>
    <x v="4"/>
    <s v="Sports equipment"/>
    <n v="-54000"/>
    <s v="COGS"/>
    <s v="Materials"/>
    <s v="Expense"/>
  </r>
  <r>
    <n v="2023"/>
    <x v="4"/>
    <s v="31"/>
    <s v="2nd Quarter"/>
    <x v="3"/>
    <x v="4"/>
    <s v="Sports equipment"/>
    <n v="-5000"/>
    <s v="COGS"/>
    <s v="Packaging"/>
    <s v="Expense"/>
  </r>
  <r>
    <n v="2023"/>
    <x v="4"/>
    <s v="31"/>
    <s v="2nd Quarter"/>
    <x v="3"/>
    <x v="4"/>
    <s v="Sports equipment"/>
    <n v="-14000"/>
    <s v="COGS"/>
    <s v="Shipping"/>
    <s v="Expense"/>
  </r>
  <r>
    <n v="2023"/>
    <x v="4"/>
    <s v="31"/>
    <s v="2nd Quarter"/>
    <x v="3"/>
    <x v="4"/>
    <s v="Sports equipment"/>
    <n v="-40000"/>
    <s v="COGS"/>
    <s v="Sales"/>
    <s v="Expense"/>
  </r>
  <r>
    <n v="2023"/>
    <x v="4"/>
    <s v="31"/>
    <s v="2nd Quarter"/>
    <x v="3"/>
    <x v="4"/>
    <s v="Sports equipment"/>
    <n v="-234000"/>
    <s v="COGS"/>
    <s v="Labor"/>
    <s v="Expense"/>
  </r>
  <r>
    <n v="2023"/>
    <x v="4"/>
    <s v="31"/>
    <s v="2nd Quarter"/>
    <x v="3"/>
    <x v="4"/>
    <s v="Sports equipment"/>
    <n v="-12600"/>
    <s v="COGS"/>
    <s v="Other"/>
    <s v="Expense"/>
  </r>
  <r>
    <n v="2023"/>
    <x v="4"/>
    <s v="31"/>
    <s v="2nd Quarter"/>
    <x v="3"/>
    <x v="4"/>
    <s v="Sports equipment"/>
    <n v="-41800"/>
    <s v="Interest and tax"/>
    <s v="Interest and tax"/>
    <s v="Expense"/>
  </r>
  <r>
    <n v="2023"/>
    <x v="5"/>
    <s v="30"/>
    <s v="2nd Quarter"/>
    <x v="1"/>
    <x v="5"/>
    <s v="Sports equipment"/>
    <n v="-27000"/>
    <s v="Opex"/>
    <s v="Rent"/>
    <s v="Expense"/>
  </r>
  <r>
    <n v="2023"/>
    <x v="5"/>
    <s v="30"/>
    <s v="2nd Quarter"/>
    <x v="1"/>
    <x v="5"/>
    <s v="Sports equipment"/>
    <n v="-68400"/>
    <s v="Opex"/>
    <s v="Equipment"/>
    <s v="Expense"/>
  </r>
  <r>
    <n v="2023"/>
    <x v="5"/>
    <s v="30"/>
    <s v="2nd Quarter"/>
    <x v="1"/>
    <x v="5"/>
    <s v="Sports equipment"/>
    <n v="-50000"/>
    <s v="Opex"/>
    <s v="Marketing"/>
    <s v="Expense"/>
  </r>
  <r>
    <n v="2023"/>
    <x v="5"/>
    <s v="30"/>
    <s v="2nd Quarter"/>
    <x v="1"/>
    <x v="5"/>
    <s v="Sports equipment"/>
    <n v="-60000"/>
    <s v="Opex"/>
    <s v="Payroll"/>
    <s v="Expense"/>
  </r>
  <r>
    <n v="2023"/>
    <x v="5"/>
    <s v="30"/>
    <s v="2nd Quarter"/>
    <x v="1"/>
    <x v="5"/>
    <s v="Sports equipment"/>
    <n v="-10000"/>
    <s v="Opex"/>
    <s v="R&amp;D"/>
    <s v="Expense"/>
  </r>
  <r>
    <n v="2023"/>
    <x v="5"/>
    <s v="30"/>
    <s v="2nd Quarter"/>
    <x v="1"/>
    <x v="5"/>
    <s v="Sports equipment"/>
    <n v="-5400"/>
    <s v="Opex"/>
    <s v="Other"/>
    <s v="Expense"/>
  </r>
  <r>
    <n v="2023"/>
    <x v="5"/>
    <s v="30"/>
    <s v="2nd Quarter"/>
    <x v="1"/>
    <x v="5"/>
    <s v="Sports equipment"/>
    <n v="-54000"/>
    <s v="COGS"/>
    <s v="Materials"/>
    <s v="Expense"/>
  </r>
  <r>
    <n v="2023"/>
    <x v="5"/>
    <s v="30"/>
    <s v="2nd Quarter"/>
    <x v="1"/>
    <x v="5"/>
    <s v="Sports equipment"/>
    <n v="-5000"/>
    <s v="COGS"/>
    <s v="Packaging"/>
    <s v="Expense"/>
  </r>
  <r>
    <n v="2023"/>
    <x v="5"/>
    <s v="30"/>
    <s v="2nd Quarter"/>
    <x v="1"/>
    <x v="5"/>
    <s v="Sports equipment"/>
    <n v="-13000"/>
    <s v="COGS"/>
    <s v="Shipping"/>
    <s v="Expense"/>
  </r>
  <r>
    <n v="2023"/>
    <x v="5"/>
    <s v="30"/>
    <s v="2nd Quarter"/>
    <x v="1"/>
    <x v="5"/>
    <s v="Sports equipment"/>
    <n v="-35000"/>
    <s v="COGS"/>
    <s v="Sales"/>
    <s v="Expense"/>
  </r>
  <r>
    <n v="2023"/>
    <x v="5"/>
    <s v="30"/>
    <s v="2nd Quarter"/>
    <x v="1"/>
    <x v="5"/>
    <s v="Sports equipment"/>
    <n v="-234000"/>
    <s v="COGS"/>
    <s v="Labor"/>
    <s v="Expense"/>
  </r>
  <r>
    <n v="2023"/>
    <x v="5"/>
    <s v="30"/>
    <s v="2nd Quarter"/>
    <x v="1"/>
    <x v="5"/>
    <s v="Sports equipment"/>
    <n v="-12600"/>
    <s v="COGS"/>
    <s v="Other"/>
    <s v="Expense"/>
  </r>
  <r>
    <n v="2023"/>
    <x v="5"/>
    <s v="30"/>
    <s v="2nd Quarter"/>
    <x v="1"/>
    <x v="5"/>
    <s v="Sports equipment"/>
    <n v="-21700"/>
    <s v="Interest and tax"/>
    <s v="Interest and tax"/>
    <s v="Expense"/>
  </r>
  <r>
    <n v="2023"/>
    <x v="6"/>
    <s v="31"/>
    <s v="3rd Quarter"/>
    <x v="4"/>
    <x v="6"/>
    <s v="Sports equipment"/>
    <n v="-27000"/>
    <s v="Opex"/>
    <s v="Rent"/>
    <s v="Expense"/>
  </r>
  <r>
    <n v="2023"/>
    <x v="6"/>
    <s v="31"/>
    <s v="3rd Quarter"/>
    <x v="4"/>
    <x v="6"/>
    <s v="Sports equipment"/>
    <n v="-68400"/>
    <s v="Opex"/>
    <s v="Equipment"/>
    <s v="Expense"/>
  </r>
  <r>
    <n v="2023"/>
    <x v="6"/>
    <s v="31"/>
    <s v="3rd Quarter"/>
    <x v="4"/>
    <x v="6"/>
    <s v="Sports equipment"/>
    <n v="-40000"/>
    <s v="Opex"/>
    <s v="Marketing"/>
    <s v="Expense"/>
  </r>
  <r>
    <n v="2023"/>
    <x v="6"/>
    <s v="31"/>
    <s v="3rd Quarter"/>
    <x v="4"/>
    <x v="6"/>
    <s v="Sports equipment"/>
    <n v="-60000"/>
    <s v="Opex"/>
    <s v="Payroll"/>
    <s v="Expense"/>
  </r>
  <r>
    <n v="2023"/>
    <x v="6"/>
    <s v="31"/>
    <s v="3rd Quarter"/>
    <x v="4"/>
    <x v="6"/>
    <s v="Sports equipment"/>
    <n v="-10000"/>
    <s v="Opex"/>
    <s v="R&amp;D"/>
    <s v="Expense"/>
  </r>
  <r>
    <n v="2023"/>
    <x v="6"/>
    <s v="31"/>
    <s v="3rd Quarter"/>
    <x v="4"/>
    <x v="6"/>
    <s v="Sports equipment"/>
    <n v="-3600"/>
    <s v="Opex"/>
    <s v="Other"/>
    <s v="Expense"/>
  </r>
  <r>
    <n v="2023"/>
    <x v="6"/>
    <s v="31"/>
    <s v="3rd Quarter"/>
    <x v="4"/>
    <x v="6"/>
    <s v="Sports equipment"/>
    <n v="-54000"/>
    <s v="COGS"/>
    <s v="Materials"/>
    <s v="Expense"/>
  </r>
  <r>
    <n v="2023"/>
    <x v="6"/>
    <s v="31"/>
    <s v="3rd Quarter"/>
    <x v="4"/>
    <x v="6"/>
    <s v="Sports equipment"/>
    <n v="-3600"/>
    <s v="COGS"/>
    <s v="Packaging"/>
    <s v="Expense"/>
  </r>
  <r>
    <n v="2023"/>
    <x v="6"/>
    <s v="31"/>
    <s v="3rd Quarter"/>
    <x v="4"/>
    <x v="6"/>
    <s v="Sports equipment"/>
    <n v="-9000"/>
    <s v="COGS"/>
    <s v="Shipping"/>
    <s v="Expense"/>
  </r>
  <r>
    <n v="2023"/>
    <x v="6"/>
    <s v="31"/>
    <s v="3rd Quarter"/>
    <x v="4"/>
    <x v="6"/>
    <s v="Sports equipment"/>
    <n v="-10800"/>
    <s v="COGS"/>
    <s v="Sales"/>
    <s v="Expense"/>
  </r>
  <r>
    <n v="2023"/>
    <x v="6"/>
    <s v="31"/>
    <s v="3rd Quarter"/>
    <x v="4"/>
    <x v="6"/>
    <s v="Sports equipment"/>
    <n v="-234000"/>
    <s v="COGS"/>
    <s v="Labor"/>
    <s v="Expense"/>
  </r>
  <r>
    <n v="2023"/>
    <x v="6"/>
    <s v="31"/>
    <s v="3rd Quarter"/>
    <x v="4"/>
    <x v="6"/>
    <s v="Sports equipment"/>
    <n v="-12600"/>
    <s v="COGS"/>
    <s v="Other"/>
    <s v="Expense"/>
  </r>
  <r>
    <n v="2023"/>
    <x v="6"/>
    <s v="31"/>
    <s v="3rd Quarter"/>
    <x v="4"/>
    <x v="6"/>
    <s v="Sports equipment"/>
    <n v="-27000"/>
    <s v="Interest and tax"/>
    <s v="Interest and tax"/>
    <s v="Expense"/>
  </r>
  <r>
    <n v="2023"/>
    <x v="7"/>
    <s v="31"/>
    <s v="3rd Quarter"/>
    <x v="5"/>
    <x v="7"/>
    <s v="Sports equipment"/>
    <n v="-36000"/>
    <s v="Opex"/>
    <s v="Rent"/>
    <s v="Expense"/>
  </r>
  <r>
    <n v="2023"/>
    <x v="7"/>
    <s v="31"/>
    <s v="3rd Quarter"/>
    <x v="5"/>
    <x v="7"/>
    <s v="Sports equipment"/>
    <n v="-68400"/>
    <s v="Opex"/>
    <s v="Equipment"/>
    <s v="Expense"/>
  </r>
  <r>
    <n v="2023"/>
    <x v="7"/>
    <s v="31"/>
    <s v="3rd Quarter"/>
    <x v="5"/>
    <x v="7"/>
    <s v="Sports equipment"/>
    <n v="-20000"/>
    <s v="Opex"/>
    <s v="Marketing"/>
    <s v="Expense"/>
  </r>
  <r>
    <n v="2023"/>
    <x v="7"/>
    <s v="31"/>
    <s v="3rd Quarter"/>
    <x v="5"/>
    <x v="7"/>
    <s v="Sports equipment"/>
    <n v="-55000"/>
    <s v="Opex"/>
    <s v="Payroll"/>
    <s v="Expense"/>
  </r>
  <r>
    <n v="2023"/>
    <x v="7"/>
    <s v="31"/>
    <s v="3rd Quarter"/>
    <x v="5"/>
    <x v="7"/>
    <s v="Sports equipment"/>
    <n v="-10000"/>
    <s v="Opex"/>
    <s v="R&amp;D"/>
    <s v="Expense"/>
  </r>
  <r>
    <n v="2023"/>
    <x v="7"/>
    <s v="31"/>
    <s v="3rd Quarter"/>
    <x v="5"/>
    <x v="7"/>
    <s v="Sports equipment"/>
    <n v="-3600"/>
    <s v="Opex"/>
    <s v="Other"/>
    <s v="Expense"/>
  </r>
  <r>
    <n v="2023"/>
    <x v="7"/>
    <s v="31"/>
    <s v="3rd Quarter"/>
    <x v="5"/>
    <x v="7"/>
    <s v="Sports equipment"/>
    <n v="-54000"/>
    <s v="COGS"/>
    <s v="Materials"/>
    <s v="Expense"/>
  </r>
  <r>
    <n v="2023"/>
    <x v="7"/>
    <s v="31"/>
    <s v="3rd Quarter"/>
    <x v="5"/>
    <x v="7"/>
    <s v="Sports equipment"/>
    <n v="-3600"/>
    <s v="COGS"/>
    <s v="Packaging"/>
    <s v="Expense"/>
  </r>
  <r>
    <n v="2023"/>
    <x v="7"/>
    <s v="31"/>
    <s v="3rd Quarter"/>
    <x v="5"/>
    <x v="7"/>
    <s v="Sports equipment"/>
    <n v="-9000"/>
    <s v="COGS"/>
    <s v="Shipping"/>
    <s v="Expense"/>
  </r>
  <r>
    <n v="2023"/>
    <x v="7"/>
    <s v="31"/>
    <s v="3rd Quarter"/>
    <x v="5"/>
    <x v="7"/>
    <s v="Sports equipment"/>
    <n v="-10800"/>
    <s v="COGS"/>
    <s v="Sales"/>
    <s v="Expense"/>
  </r>
  <r>
    <n v="2023"/>
    <x v="7"/>
    <s v="31"/>
    <s v="3rd Quarter"/>
    <x v="5"/>
    <x v="7"/>
    <s v="Sports equipment"/>
    <n v="-200000"/>
    <s v="COGS"/>
    <s v="Labor"/>
    <s v="Expense"/>
  </r>
  <r>
    <n v="2023"/>
    <x v="7"/>
    <s v="31"/>
    <s v="3rd Quarter"/>
    <x v="5"/>
    <x v="7"/>
    <s v="Sports equipment"/>
    <n v="-12600"/>
    <s v="COGS"/>
    <s v="Other"/>
    <s v="Expense"/>
  </r>
  <r>
    <n v="2023"/>
    <x v="7"/>
    <s v="31"/>
    <s v="3rd Quarter"/>
    <x v="5"/>
    <x v="7"/>
    <s v="Sports equipment"/>
    <n v="-23800"/>
    <s v="Interest and tax"/>
    <s v="Interest and tax"/>
    <s v="Expense"/>
  </r>
  <r>
    <n v="2023"/>
    <x v="8"/>
    <s v="30"/>
    <s v="3rd Quarter"/>
    <x v="6"/>
    <x v="8"/>
    <s v="Sports equipment"/>
    <n v="-36000"/>
    <s v="Opex"/>
    <s v="Rent"/>
    <s v="Expense"/>
  </r>
  <r>
    <n v="2023"/>
    <x v="8"/>
    <s v="30"/>
    <s v="3rd Quarter"/>
    <x v="6"/>
    <x v="8"/>
    <s v="Sports equipment"/>
    <n v="-68400"/>
    <s v="Opex"/>
    <s v="Equipment"/>
    <s v="Expense"/>
  </r>
  <r>
    <n v="2023"/>
    <x v="8"/>
    <s v="30"/>
    <s v="3rd Quarter"/>
    <x v="6"/>
    <x v="8"/>
    <s v="Sports equipment"/>
    <n v="-20000"/>
    <s v="Opex"/>
    <s v="Marketing"/>
    <s v="Expense"/>
  </r>
  <r>
    <n v="2023"/>
    <x v="8"/>
    <s v="30"/>
    <s v="3rd Quarter"/>
    <x v="6"/>
    <x v="8"/>
    <s v="Sports equipment"/>
    <n v="-70000"/>
    <s v="Opex"/>
    <s v="Payroll"/>
    <s v="Expense"/>
  </r>
  <r>
    <n v="2023"/>
    <x v="8"/>
    <s v="30"/>
    <s v="3rd Quarter"/>
    <x v="6"/>
    <x v="8"/>
    <s v="Sports equipment"/>
    <n v="-10000"/>
    <s v="Opex"/>
    <s v="R&amp;D"/>
    <s v="Expense"/>
  </r>
  <r>
    <n v="2023"/>
    <x v="8"/>
    <s v="30"/>
    <s v="3rd Quarter"/>
    <x v="6"/>
    <x v="8"/>
    <s v="Sports equipment"/>
    <n v="-5400"/>
    <s v="Opex"/>
    <s v="Other"/>
    <s v="Expense"/>
  </r>
  <r>
    <n v="2023"/>
    <x v="8"/>
    <s v="30"/>
    <s v="3rd Quarter"/>
    <x v="6"/>
    <x v="8"/>
    <s v="Sports equipment"/>
    <n v="-25000"/>
    <s v="COGS"/>
    <s v="Materials"/>
    <s v="Expense"/>
  </r>
  <r>
    <n v="2023"/>
    <x v="8"/>
    <s v="30"/>
    <s v="3rd Quarter"/>
    <x v="6"/>
    <x v="8"/>
    <s v="Sports equipment"/>
    <n v="-3600"/>
    <s v="COGS"/>
    <s v="Packaging"/>
    <s v="Expense"/>
  </r>
  <r>
    <n v="2023"/>
    <x v="8"/>
    <s v="30"/>
    <s v="3rd Quarter"/>
    <x v="6"/>
    <x v="8"/>
    <s v="Sports equipment"/>
    <n v="-10000"/>
    <s v="COGS"/>
    <s v="Shipping"/>
    <s v="Expense"/>
  </r>
  <r>
    <n v="2023"/>
    <x v="8"/>
    <s v="30"/>
    <s v="3rd Quarter"/>
    <x v="6"/>
    <x v="8"/>
    <s v="Sports equipment"/>
    <n v="-30000"/>
    <s v="COGS"/>
    <s v="Sales"/>
    <s v="Expense"/>
  </r>
  <r>
    <n v="2023"/>
    <x v="8"/>
    <s v="30"/>
    <s v="3rd Quarter"/>
    <x v="6"/>
    <x v="8"/>
    <s v="Sports equipment"/>
    <n v="-200000"/>
    <s v="COGS"/>
    <s v="Labor"/>
    <s v="Expense"/>
  </r>
  <r>
    <n v="2023"/>
    <x v="8"/>
    <s v="30"/>
    <s v="3rd Quarter"/>
    <x v="6"/>
    <x v="8"/>
    <s v="Sports equipment"/>
    <n v="-12600"/>
    <s v="COGS"/>
    <s v="Other"/>
    <s v="Expense"/>
  </r>
  <r>
    <n v="2023"/>
    <x v="8"/>
    <s v="30"/>
    <s v="3rd Quarter"/>
    <x v="6"/>
    <x v="8"/>
    <s v="Sports equipment"/>
    <n v="-15000"/>
    <s v="Interest and tax"/>
    <s v="Interest and tax"/>
    <s v="Expense"/>
  </r>
  <r>
    <n v="2023"/>
    <x v="9"/>
    <s v="31"/>
    <s v="4th Quarter"/>
    <x v="0"/>
    <x v="9"/>
    <s v="Sports equipment"/>
    <n v="-36000"/>
    <s v="Opex"/>
    <s v="Rent"/>
    <s v="Expense"/>
  </r>
  <r>
    <n v="2023"/>
    <x v="9"/>
    <s v="31"/>
    <s v="4th Quarter"/>
    <x v="0"/>
    <x v="9"/>
    <s v="Sports equipment"/>
    <n v="-72000"/>
    <s v="Opex"/>
    <s v="Equipment"/>
    <s v="Expense"/>
  </r>
  <r>
    <n v="2023"/>
    <x v="9"/>
    <s v="31"/>
    <s v="4th Quarter"/>
    <x v="0"/>
    <x v="9"/>
    <s v="Sports equipment"/>
    <n v="-20000"/>
    <s v="Opex"/>
    <s v="Marketing"/>
    <s v="Expense"/>
  </r>
  <r>
    <n v="2023"/>
    <x v="9"/>
    <s v="31"/>
    <s v="4th Quarter"/>
    <x v="0"/>
    <x v="9"/>
    <s v="Sports equipment"/>
    <n v="-70000"/>
    <s v="Opex"/>
    <s v="Payroll"/>
    <s v="Expense"/>
  </r>
  <r>
    <n v="2023"/>
    <x v="9"/>
    <s v="31"/>
    <s v="4th Quarter"/>
    <x v="0"/>
    <x v="9"/>
    <s v="Sports equipment"/>
    <n v="-10000"/>
    <s v="Opex"/>
    <s v="R&amp;D"/>
    <s v="Expense"/>
  </r>
  <r>
    <n v="2023"/>
    <x v="9"/>
    <s v="31"/>
    <s v="4th Quarter"/>
    <x v="0"/>
    <x v="9"/>
    <s v="Sports equipment"/>
    <n v="-3600"/>
    <s v="Opex"/>
    <s v="Other"/>
    <s v="Expense"/>
  </r>
  <r>
    <n v="2023"/>
    <x v="9"/>
    <s v="31"/>
    <s v="4th Quarter"/>
    <x v="0"/>
    <x v="9"/>
    <s v="Sports equipment"/>
    <n v="-25000"/>
    <s v="COGS"/>
    <s v="Materials"/>
    <s v="Expense"/>
  </r>
  <r>
    <n v="2023"/>
    <x v="9"/>
    <s v="31"/>
    <s v="4th Quarter"/>
    <x v="0"/>
    <x v="9"/>
    <s v="Sports equipment"/>
    <n v="-3600"/>
    <s v="COGS"/>
    <s v="Packaging"/>
    <s v="Expense"/>
  </r>
  <r>
    <n v="2023"/>
    <x v="9"/>
    <s v="31"/>
    <s v="4th Quarter"/>
    <x v="0"/>
    <x v="9"/>
    <s v="Sports equipment"/>
    <n v="-10000"/>
    <s v="COGS"/>
    <s v="Shipping"/>
    <s v="Expense"/>
  </r>
  <r>
    <n v="2023"/>
    <x v="9"/>
    <s v="31"/>
    <s v="4th Quarter"/>
    <x v="0"/>
    <x v="9"/>
    <s v="Sports equipment"/>
    <n v="-30000"/>
    <s v="COGS"/>
    <s v="Sales"/>
    <s v="Expense"/>
  </r>
  <r>
    <n v="2023"/>
    <x v="9"/>
    <s v="31"/>
    <s v="4th Quarter"/>
    <x v="0"/>
    <x v="9"/>
    <s v="Sports equipment"/>
    <n v="-200000"/>
    <s v="COGS"/>
    <s v="Labor"/>
    <s v="Expense"/>
  </r>
  <r>
    <n v="2023"/>
    <x v="9"/>
    <s v="31"/>
    <s v="4th Quarter"/>
    <x v="0"/>
    <x v="9"/>
    <s v="Sports equipment"/>
    <n v="-12600"/>
    <s v="COGS"/>
    <s v="Other"/>
    <s v="Expense"/>
  </r>
  <r>
    <n v="2023"/>
    <x v="9"/>
    <s v="31"/>
    <s v="4th Quarter"/>
    <x v="0"/>
    <x v="9"/>
    <s v="Sports equipment"/>
    <n v="-34300"/>
    <s v="Interest and tax"/>
    <s v="Interest and tax"/>
    <s v="Expense"/>
  </r>
  <r>
    <n v="2023"/>
    <x v="10"/>
    <s v="30"/>
    <s v="4th Quarter"/>
    <x v="5"/>
    <x v="10"/>
    <s v="Sports equipment"/>
    <n v="-36000"/>
    <s v="Opex"/>
    <s v="Rent"/>
    <s v="Expense"/>
  </r>
  <r>
    <n v="2023"/>
    <x v="10"/>
    <s v="30"/>
    <s v="4th Quarter"/>
    <x v="5"/>
    <x v="10"/>
    <s v="Sports equipment"/>
    <n v="-72000"/>
    <s v="Opex"/>
    <s v="Equipment"/>
    <s v="Expense"/>
  </r>
  <r>
    <n v="2023"/>
    <x v="10"/>
    <s v="30"/>
    <s v="4th Quarter"/>
    <x v="5"/>
    <x v="10"/>
    <s v="Sports equipment"/>
    <n v="-30000"/>
    <s v="Opex"/>
    <s v="Marketing"/>
    <s v="Expense"/>
  </r>
  <r>
    <n v="2023"/>
    <x v="10"/>
    <s v="30"/>
    <s v="4th Quarter"/>
    <x v="5"/>
    <x v="10"/>
    <s v="Sports equipment"/>
    <n v="-70000"/>
    <s v="Opex"/>
    <s v="Payroll"/>
    <s v="Expense"/>
  </r>
  <r>
    <n v="2023"/>
    <x v="10"/>
    <s v="30"/>
    <s v="4th Quarter"/>
    <x v="5"/>
    <x v="10"/>
    <s v="Sports equipment"/>
    <n v="-10000"/>
    <s v="Opex"/>
    <s v="R&amp;D"/>
    <s v="Expense"/>
  </r>
  <r>
    <n v="2023"/>
    <x v="10"/>
    <s v="30"/>
    <s v="4th Quarter"/>
    <x v="5"/>
    <x v="10"/>
    <s v="Sports equipment"/>
    <n v="-7200"/>
    <s v="Opex"/>
    <s v="Other"/>
    <s v="Expense"/>
  </r>
  <r>
    <n v="2023"/>
    <x v="10"/>
    <s v="30"/>
    <s v="4th Quarter"/>
    <x v="5"/>
    <x v="10"/>
    <s v="Sports equipment"/>
    <n v="-25000"/>
    <s v="COGS"/>
    <s v="Materials"/>
    <s v="Expense"/>
  </r>
  <r>
    <n v="2023"/>
    <x v="10"/>
    <s v="30"/>
    <s v="4th Quarter"/>
    <x v="5"/>
    <x v="10"/>
    <s v="Sports equipment"/>
    <n v="-5400"/>
    <s v="COGS"/>
    <s v="Packaging"/>
    <s v="Expense"/>
  </r>
  <r>
    <n v="2023"/>
    <x v="10"/>
    <s v="30"/>
    <s v="4th Quarter"/>
    <x v="5"/>
    <x v="10"/>
    <s v="Sports equipment"/>
    <n v="-12000"/>
    <s v="COGS"/>
    <s v="Shipping"/>
    <s v="Expense"/>
  </r>
  <r>
    <n v="2023"/>
    <x v="10"/>
    <s v="30"/>
    <s v="4th Quarter"/>
    <x v="5"/>
    <x v="10"/>
    <s v="Sports equipment"/>
    <n v="-45000"/>
    <s v="COGS"/>
    <s v="Sales"/>
    <s v="Expense"/>
  </r>
  <r>
    <n v="2023"/>
    <x v="10"/>
    <s v="30"/>
    <s v="4th Quarter"/>
    <x v="5"/>
    <x v="10"/>
    <s v="Sports equipment"/>
    <n v="-200000"/>
    <s v="COGS"/>
    <s v="Labor"/>
    <s v="Expense"/>
  </r>
  <r>
    <n v="2023"/>
    <x v="10"/>
    <s v="30"/>
    <s v="4th Quarter"/>
    <x v="5"/>
    <x v="10"/>
    <s v="Sports equipment"/>
    <n v="-12600"/>
    <s v="COGS"/>
    <s v="Other"/>
    <s v="Expense"/>
  </r>
  <r>
    <n v="2023"/>
    <x v="10"/>
    <s v="30"/>
    <s v="4th Quarter"/>
    <x v="5"/>
    <x v="10"/>
    <s v="Sports equipment"/>
    <n v="-25200"/>
    <s v="Interest and tax"/>
    <s v="Interest and tax"/>
    <s v="Expense"/>
  </r>
  <r>
    <n v="2023"/>
    <x v="11"/>
    <s v="31"/>
    <s v="4th Quarter"/>
    <x v="2"/>
    <x v="11"/>
    <s v="Sports equipment"/>
    <n v="-36000"/>
    <s v="Opex"/>
    <s v="Rent"/>
    <s v="Expense"/>
  </r>
  <r>
    <n v="2023"/>
    <x v="11"/>
    <s v="31"/>
    <s v="4th Quarter"/>
    <x v="2"/>
    <x v="11"/>
    <s v="Sports equipment"/>
    <n v="-72000"/>
    <s v="Opex"/>
    <s v="Equipment"/>
    <s v="Expense"/>
  </r>
  <r>
    <n v="2023"/>
    <x v="11"/>
    <s v="31"/>
    <s v="4th Quarter"/>
    <x v="2"/>
    <x v="11"/>
    <s v="Sports equipment"/>
    <n v="-50000"/>
    <s v="Opex"/>
    <s v="Marketing"/>
    <s v="Expense"/>
  </r>
  <r>
    <n v="2023"/>
    <x v="11"/>
    <s v="31"/>
    <s v="4th Quarter"/>
    <x v="2"/>
    <x v="11"/>
    <s v="Sports equipment"/>
    <n v="-70000"/>
    <s v="Opex"/>
    <s v="Payroll"/>
    <s v="Expense"/>
  </r>
  <r>
    <n v="2023"/>
    <x v="11"/>
    <s v="31"/>
    <s v="4th Quarter"/>
    <x v="2"/>
    <x v="11"/>
    <s v="Sports equipment"/>
    <n v="-10000"/>
    <s v="Opex"/>
    <s v="R&amp;D"/>
    <s v="Expense"/>
  </r>
  <r>
    <n v="2023"/>
    <x v="11"/>
    <s v="31"/>
    <s v="4th Quarter"/>
    <x v="2"/>
    <x v="11"/>
    <s v="Sports equipment"/>
    <n v="-14400"/>
    <s v="Opex"/>
    <s v="Other"/>
    <s v="Expense"/>
  </r>
  <r>
    <n v="2023"/>
    <x v="11"/>
    <s v="31"/>
    <s v="4th Quarter"/>
    <x v="2"/>
    <x v="11"/>
    <s v="Sports equipment"/>
    <n v="-25000"/>
    <s v="COGS"/>
    <s v="Materials"/>
    <s v="Expense"/>
  </r>
  <r>
    <n v="2023"/>
    <x v="11"/>
    <s v="31"/>
    <s v="4th Quarter"/>
    <x v="2"/>
    <x v="11"/>
    <s v="Sports equipment"/>
    <n v="-6000"/>
    <s v="COGS"/>
    <s v="Packaging"/>
    <s v="Expense"/>
  </r>
  <r>
    <n v="2023"/>
    <x v="11"/>
    <s v="31"/>
    <s v="4th Quarter"/>
    <x v="2"/>
    <x v="11"/>
    <s v="Sports equipment"/>
    <n v="-15000"/>
    <s v="COGS"/>
    <s v="Shipping"/>
    <s v="Expense"/>
  </r>
  <r>
    <n v="2023"/>
    <x v="11"/>
    <s v="31"/>
    <s v="4th Quarter"/>
    <x v="2"/>
    <x v="11"/>
    <s v="Sports equipment"/>
    <n v="-50000"/>
    <s v="COGS"/>
    <s v="Sales"/>
    <s v="Expense"/>
  </r>
  <r>
    <n v="2023"/>
    <x v="11"/>
    <s v="31"/>
    <s v="4th Quarter"/>
    <x v="2"/>
    <x v="11"/>
    <s v="Sports equipment"/>
    <n v="-200000"/>
    <s v="COGS"/>
    <s v="Labor"/>
    <s v="Expense"/>
  </r>
  <r>
    <n v="2023"/>
    <x v="11"/>
    <s v="31"/>
    <s v="4th Quarter"/>
    <x v="2"/>
    <x v="11"/>
    <s v="Sports equipment"/>
    <n v="-12600"/>
    <s v="COGS"/>
    <s v="Other"/>
    <s v="Expense"/>
  </r>
  <r>
    <n v="2023"/>
    <x v="11"/>
    <s v="31"/>
    <s v="4th Quarter"/>
    <x v="2"/>
    <x v="11"/>
    <s v="Sports equipment"/>
    <n v="-60000"/>
    <s v="Interest and tax"/>
    <s v="Interest and tax"/>
    <s v="Expense"/>
  </r>
  <r>
    <n v="2023"/>
    <x v="0"/>
    <s v="31"/>
    <s v="1st Quarter"/>
    <x v="0"/>
    <x v="0"/>
    <s v="Sportswear"/>
    <n v="-15000"/>
    <s v="Opex"/>
    <s v="Rent"/>
    <s v="Expense"/>
  </r>
  <r>
    <n v="2023"/>
    <x v="0"/>
    <s v="31"/>
    <s v="1st Quarter"/>
    <x v="0"/>
    <x v="0"/>
    <s v="Sportswear"/>
    <n v="-30000"/>
    <s v="Opex"/>
    <s v="Equipment"/>
    <s v="Expense"/>
  </r>
  <r>
    <n v="2023"/>
    <x v="0"/>
    <s v="31"/>
    <s v="1st Quarter"/>
    <x v="0"/>
    <x v="0"/>
    <s v="Sportswear"/>
    <n v="-40000"/>
    <s v="Opex"/>
    <s v="Marketing"/>
    <s v="Expense"/>
  </r>
  <r>
    <n v="2023"/>
    <x v="0"/>
    <s v="31"/>
    <s v="1st Quarter"/>
    <x v="0"/>
    <x v="0"/>
    <s v="Sportswear"/>
    <n v="-52000"/>
    <s v="Opex"/>
    <s v="Payroll"/>
    <s v="Expense"/>
  </r>
  <r>
    <n v="2023"/>
    <x v="0"/>
    <s v="31"/>
    <s v="1st Quarter"/>
    <x v="0"/>
    <x v="0"/>
    <s v="Sportswear"/>
    <n v="-5000"/>
    <s v="Opex"/>
    <s v="R&amp;D"/>
    <s v="Expense"/>
  </r>
  <r>
    <n v="2023"/>
    <x v="0"/>
    <s v="31"/>
    <s v="1st Quarter"/>
    <x v="0"/>
    <x v="0"/>
    <s v="Sportswear"/>
    <n v="-5000"/>
    <s v="Opex"/>
    <s v="Other"/>
    <s v="Expense"/>
  </r>
  <r>
    <n v="2023"/>
    <x v="0"/>
    <s v="31"/>
    <s v="1st Quarter"/>
    <x v="0"/>
    <x v="0"/>
    <s v="Sportswear"/>
    <n v="-30000"/>
    <s v="COGS"/>
    <s v="Materials"/>
    <s v="Expense"/>
  </r>
  <r>
    <n v="2023"/>
    <x v="0"/>
    <s v="31"/>
    <s v="1st Quarter"/>
    <x v="0"/>
    <x v="0"/>
    <s v="Sportswear"/>
    <n v="-4000"/>
    <s v="COGS"/>
    <s v="Packaging"/>
    <s v="Expense"/>
  </r>
  <r>
    <n v="2023"/>
    <x v="0"/>
    <s v="31"/>
    <s v="1st Quarter"/>
    <x v="0"/>
    <x v="0"/>
    <s v="Sportswear"/>
    <n v="-9000"/>
    <s v="COGS"/>
    <s v="Shipping"/>
    <s v="Expense"/>
  </r>
  <r>
    <n v="2023"/>
    <x v="0"/>
    <s v="31"/>
    <s v="1st Quarter"/>
    <x v="0"/>
    <x v="0"/>
    <s v="Sportswear"/>
    <n v="-10000"/>
    <s v="COGS"/>
    <s v="Sales"/>
    <s v="Expense"/>
  </r>
  <r>
    <n v="2023"/>
    <x v="0"/>
    <s v="31"/>
    <s v="1st Quarter"/>
    <x v="0"/>
    <x v="0"/>
    <s v="Sportswear"/>
    <n v="-100000"/>
    <s v="COGS"/>
    <s v="Labor"/>
    <s v="Expense"/>
  </r>
  <r>
    <n v="2023"/>
    <x v="0"/>
    <s v="31"/>
    <s v="1st Quarter"/>
    <x v="0"/>
    <x v="0"/>
    <s v="Sportswear"/>
    <n v="-7000"/>
    <s v="COGS"/>
    <s v="Other"/>
    <s v="Expense"/>
  </r>
  <r>
    <n v="2023"/>
    <x v="0"/>
    <s v="31"/>
    <s v="1st Quarter"/>
    <x v="0"/>
    <x v="0"/>
    <s v="Sportswear"/>
    <n v="-52000"/>
    <s v="Interest and tax"/>
    <s v="Interest and tax"/>
    <s v="Expense"/>
  </r>
  <r>
    <n v="2023"/>
    <x v="1"/>
    <s v="28"/>
    <s v="1st Quarter"/>
    <x v="0"/>
    <x v="1"/>
    <s v="Sportswear"/>
    <n v="-39000"/>
    <s v="Interest and tax"/>
    <s v="Interest and tax"/>
    <s v="Expense"/>
  </r>
  <r>
    <n v="2023"/>
    <x v="1"/>
    <s v="28"/>
    <s v="1st Quarter"/>
    <x v="0"/>
    <x v="1"/>
    <s v="Sportswear"/>
    <n v="-15000"/>
    <s v="Opex"/>
    <s v="Rent"/>
    <s v="Expense"/>
  </r>
  <r>
    <n v="2023"/>
    <x v="1"/>
    <s v="28"/>
    <s v="1st Quarter"/>
    <x v="0"/>
    <x v="1"/>
    <s v="Sportswear"/>
    <n v="-30000"/>
    <s v="Opex"/>
    <s v="Equipment"/>
    <s v="Expense"/>
  </r>
  <r>
    <n v="2023"/>
    <x v="1"/>
    <s v="28"/>
    <s v="1st Quarter"/>
    <x v="0"/>
    <x v="1"/>
    <s v="Sportswear"/>
    <n v="-40000"/>
    <s v="Opex"/>
    <s v="Marketing"/>
    <s v="Expense"/>
  </r>
  <r>
    <n v="2023"/>
    <x v="1"/>
    <s v="28"/>
    <s v="1st Quarter"/>
    <x v="0"/>
    <x v="1"/>
    <s v="Sportswear"/>
    <n v="-52000"/>
    <s v="Opex"/>
    <s v="Payroll"/>
    <s v="Expense"/>
  </r>
  <r>
    <n v="2023"/>
    <x v="1"/>
    <s v="28"/>
    <s v="1st Quarter"/>
    <x v="0"/>
    <x v="1"/>
    <s v="Sportswear"/>
    <n v="-5000"/>
    <s v="Opex"/>
    <s v="R&amp;D"/>
    <s v="Expense"/>
  </r>
  <r>
    <n v="2023"/>
    <x v="1"/>
    <s v="28"/>
    <s v="1st Quarter"/>
    <x v="0"/>
    <x v="1"/>
    <s v="Sportswear"/>
    <n v="-5000"/>
    <s v="Opex"/>
    <s v="Other"/>
    <s v="Expense"/>
  </r>
  <r>
    <n v="2023"/>
    <x v="1"/>
    <s v="28"/>
    <s v="1st Quarter"/>
    <x v="0"/>
    <x v="1"/>
    <s v="Sportswear"/>
    <n v="-30000"/>
    <s v="COGS"/>
    <s v="Materials"/>
    <s v="Expense"/>
  </r>
  <r>
    <n v="2023"/>
    <x v="1"/>
    <s v="28"/>
    <s v="1st Quarter"/>
    <x v="0"/>
    <x v="1"/>
    <s v="Sportswear"/>
    <n v="-4000"/>
    <s v="COGS"/>
    <s v="Packaging"/>
    <s v="Expense"/>
  </r>
  <r>
    <n v="2023"/>
    <x v="1"/>
    <s v="28"/>
    <s v="1st Quarter"/>
    <x v="0"/>
    <x v="1"/>
    <s v="Sportswear"/>
    <n v="-8000"/>
    <s v="COGS"/>
    <s v="Shipping"/>
    <s v="Expense"/>
  </r>
  <r>
    <n v="2023"/>
    <x v="1"/>
    <s v="28"/>
    <s v="1st Quarter"/>
    <x v="0"/>
    <x v="1"/>
    <s v="Sportswear"/>
    <n v="-10000"/>
    <s v="COGS"/>
    <s v="Sales"/>
    <s v="Expense"/>
  </r>
  <r>
    <n v="2023"/>
    <x v="1"/>
    <s v="28"/>
    <s v="1st Quarter"/>
    <x v="0"/>
    <x v="1"/>
    <s v="Sportswear"/>
    <n v="-100000"/>
    <s v="COGS"/>
    <s v="Labor"/>
    <s v="Expense"/>
  </r>
  <r>
    <n v="2023"/>
    <x v="1"/>
    <s v="28"/>
    <s v="1st Quarter"/>
    <x v="0"/>
    <x v="1"/>
    <s v="Sportswear"/>
    <n v="-7000"/>
    <s v="COGS"/>
    <s v="Other"/>
    <s v="Expense"/>
  </r>
  <r>
    <n v="2023"/>
    <x v="2"/>
    <s v="31"/>
    <s v="1st Quarter"/>
    <x v="1"/>
    <x v="2"/>
    <s v="Sportswear"/>
    <n v="-27000"/>
    <s v="Interest and tax"/>
    <s v="Interest and tax"/>
    <s v="Expense"/>
  </r>
  <r>
    <n v="2023"/>
    <x v="2"/>
    <s v="31"/>
    <s v="1st Quarter"/>
    <x v="1"/>
    <x v="2"/>
    <s v="Sportswear"/>
    <n v="-15000"/>
    <s v="Opex"/>
    <s v="Rent"/>
    <s v="Expense"/>
  </r>
  <r>
    <n v="2023"/>
    <x v="2"/>
    <s v="31"/>
    <s v="1st Quarter"/>
    <x v="1"/>
    <x v="2"/>
    <s v="Sportswear"/>
    <n v="-30000"/>
    <s v="Opex"/>
    <s v="Equipment"/>
    <s v="Expense"/>
  </r>
  <r>
    <n v="2023"/>
    <x v="2"/>
    <s v="31"/>
    <s v="1st Quarter"/>
    <x v="1"/>
    <x v="2"/>
    <s v="Sportswear"/>
    <n v="-20000"/>
    <s v="Opex"/>
    <s v="Marketing"/>
    <s v="Expense"/>
  </r>
  <r>
    <n v="2023"/>
    <x v="2"/>
    <s v="31"/>
    <s v="1st Quarter"/>
    <x v="1"/>
    <x v="2"/>
    <s v="Sportswear"/>
    <n v="-52000"/>
    <s v="Opex"/>
    <s v="Payroll"/>
    <s v="Expense"/>
  </r>
  <r>
    <n v="2023"/>
    <x v="2"/>
    <s v="31"/>
    <s v="1st Quarter"/>
    <x v="1"/>
    <x v="2"/>
    <s v="Sportswear"/>
    <n v="-5000"/>
    <s v="Opex"/>
    <s v="R&amp;D"/>
    <s v="Expense"/>
  </r>
  <r>
    <n v="2023"/>
    <x v="2"/>
    <s v="31"/>
    <s v="1st Quarter"/>
    <x v="1"/>
    <x v="2"/>
    <s v="Sportswear"/>
    <n v="-3000"/>
    <s v="Opex"/>
    <s v="Other"/>
    <s v="Expense"/>
  </r>
  <r>
    <n v="2023"/>
    <x v="2"/>
    <s v="31"/>
    <s v="1st Quarter"/>
    <x v="1"/>
    <x v="2"/>
    <s v="Sportswear"/>
    <n v="-30000"/>
    <s v="COGS"/>
    <s v="Materials"/>
    <s v="Expense"/>
  </r>
  <r>
    <n v="2023"/>
    <x v="2"/>
    <s v="31"/>
    <s v="1st Quarter"/>
    <x v="1"/>
    <x v="2"/>
    <s v="Sportswear"/>
    <n v="-2000"/>
    <s v="COGS"/>
    <s v="Packaging"/>
    <s v="Expense"/>
  </r>
  <r>
    <n v="2023"/>
    <x v="2"/>
    <s v="31"/>
    <s v="1st Quarter"/>
    <x v="1"/>
    <x v="2"/>
    <s v="Sportswear"/>
    <n v="-5000"/>
    <s v="COGS"/>
    <s v="Shipping"/>
    <s v="Expense"/>
  </r>
  <r>
    <n v="2023"/>
    <x v="2"/>
    <s v="31"/>
    <s v="1st Quarter"/>
    <x v="1"/>
    <x v="2"/>
    <s v="Sportswear"/>
    <n v="-7000"/>
    <s v="COGS"/>
    <s v="Sales"/>
    <s v="Expense"/>
  </r>
  <r>
    <n v="2023"/>
    <x v="2"/>
    <s v="31"/>
    <s v="1st Quarter"/>
    <x v="1"/>
    <x v="2"/>
    <s v="Sportswear"/>
    <n v="-100000"/>
    <s v="COGS"/>
    <s v="Labor"/>
    <s v="Expense"/>
  </r>
  <r>
    <n v="2023"/>
    <x v="2"/>
    <s v="31"/>
    <s v="1st Quarter"/>
    <x v="1"/>
    <x v="2"/>
    <s v="Sportswear"/>
    <n v="-7000"/>
    <s v="COGS"/>
    <s v="Other"/>
    <s v="Expense"/>
  </r>
  <r>
    <n v="2023"/>
    <x v="3"/>
    <s v="30"/>
    <s v="2nd Quarter"/>
    <x v="2"/>
    <x v="3"/>
    <s v="Sportswear"/>
    <n v="-20000"/>
    <s v="Interest and tax"/>
    <s v="Interest and tax"/>
    <s v="Expense"/>
  </r>
  <r>
    <n v="2023"/>
    <x v="3"/>
    <s v="30"/>
    <s v="2nd Quarter"/>
    <x v="2"/>
    <x v="3"/>
    <s v="Sportswear"/>
    <n v="-15000"/>
    <s v="Opex"/>
    <s v="Rent"/>
    <s v="Expense"/>
  </r>
  <r>
    <n v="2023"/>
    <x v="3"/>
    <s v="30"/>
    <s v="2nd Quarter"/>
    <x v="2"/>
    <x v="3"/>
    <s v="Sportswear"/>
    <n v="-30000"/>
    <s v="Opex"/>
    <s v="Equipment"/>
    <s v="Expense"/>
  </r>
  <r>
    <n v="2023"/>
    <x v="3"/>
    <s v="30"/>
    <s v="2nd Quarter"/>
    <x v="2"/>
    <x v="3"/>
    <s v="Sportswear"/>
    <n v="-20000"/>
    <s v="Opex"/>
    <s v="Marketing"/>
    <s v="Expense"/>
  </r>
  <r>
    <n v="2023"/>
    <x v="3"/>
    <s v="30"/>
    <s v="2nd Quarter"/>
    <x v="2"/>
    <x v="3"/>
    <s v="Sportswear"/>
    <n v="-52000"/>
    <s v="Opex"/>
    <s v="Payroll"/>
    <s v="Expense"/>
  </r>
  <r>
    <n v="2023"/>
    <x v="3"/>
    <s v="30"/>
    <s v="2nd Quarter"/>
    <x v="2"/>
    <x v="3"/>
    <s v="Sportswear"/>
    <n v="-5000"/>
    <s v="Opex"/>
    <s v="R&amp;D"/>
    <s v="Expense"/>
  </r>
  <r>
    <n v="2023"/>
    <x v="3"/>
    <s v="30"/>
    <s v="2nd Quarter"/>
    <x v="2"/>
    <x v="3"/>
    <s v="Sportswear"/>
    <n v="-3000"/>
    <s v="Opex"/>
    <s v="Other"/>
    <s v="Expense"/>
  </r>
  <r>
    <n v="2023"/>
    <x v="3"/>
    <s v="30"/>
    <s v="2nd Quarter"/>
    <x v="2"/>
    <x v="3"/>
    <s v="Sportswear"/>
    <n v="-30000"/>
    <s v="COGS"/>
    <s v="Materials"/>
    <s v="Expense"/>
  </r>
  <r>
    <n v="2023"/>
    <x v="3"/>
    <s v="30"/>
    <s v="2nd Quarter"/>
    <x v="2"/>
    <x v="3"/>
    <s v="Sportswear"/>
    <n v="-2000"/>
    <s v="COGS"/>
    <s v="Packaging"/>
    <s v="Expense"/>
  </r>
  <r>
    <n v="2023"/>
    <x v="3"/>
    <s v="30"/>
    <s v="2nd Quarter"/>
    <x v="2"/>
    <x v="3"/>
    <s v="Sportswear"/>
    <n v="-5000"/>
    <s v="COGS"/>
    <s v="Shipping"/>
    <s v="Expense"/>
  </r>
  <r>
    <n v="2023"/>
    <x v="3"/>
    <s v="30"/>
    <s v="2nd Quarter"/>
    <x v="2"/>
    <x v="3"/>
    <s v="Sportswear"/>
    <n v="-6000"/>
    <s v="COGS"/>
    <s v="Sales"/>
    <s v="Expense"/>
  </r>
  <r>
    <n v="2023"/>
    <x v="3"/>
    <s v="30"/>
    <s v="2nd Quarter"/>
    <x v="2"/>
    <x v="3"/>
    <s v="Sportswear"/>
    <n v="-100000"/>
    <s v="COGS"/>
    <s v="Labor"/>
    <s v="Expense"/>
  </r>
  <r>
    <n v="2023"/>
    <x v="3"/>
    <s v="30"/>
    <s v="2nd Quarter"/>
    <x v="2"/>
    <x v="3"/>
    <s v="Sportswear"/>
    <n v="-7000"/>
    <s v="COGS"/>
    <s v="Other"/>
    <s v="Expense"/>
  </r>
  <r>
    <n v="2023"/>
    <x v="4"/>
    <s v="31"/>
    <s v="2nd Quarter"/>
    <x v="3"/>
    <x v="4"/>
    <s v="Sportswear"/>
    <n v="-31000"/>
    <s v="Interest and tax"/>
    <s v="Interest and tax"/>
    <s v="Expense"/>
  </r>
  <r>
    <n v="2023"/>
    <x v="4"/>
    <s v="31"/>
    <s v="2nd Quarter"/>
    <x v="3"/>
    <x v="4"/>
    <s v="Sportswear"/>
    <n v="-15000"/>
    <s v="Opex"/>
    <s v="Rent"/>
    <s v="Expense"/>
  </r>
  <r>
    <n v="2023"/>
    <x v="4"/>
    <s v="31"/>
    <s v="2nd Quarter"/>
    <x v="3"/>
    <x v="4"/>
    <s v="Sportswear"/>
    <n v="-38000"/>
    <s v="Opex"/>
    <s v="Equipment"/>
    <s v="Expense"/>
  </r>
  <r>
    <n v="2023"/>
    <x v="4"/>
    <s v="31"/>
    <s v="2nd Quarter"/>
    <x v="3"/>
    <x v="4"/>
    <s v="Sportswear"/>
    <n v="-40000"/>
    <s v="Opex"/>
    <s v="Marketing"/>
    <s v="Expense"/>
  </r>
  <r>
    <n v="2023"/>
    <x v="4"/>
    <s v="31"/>
    <s v="2nd Quarter"/>
    <x v="3"/>
    <x v="4"/>
    <s v="Sportswear"/>
    <n v="-52000"/>
    <s v="Opex"/>
    <s v="Payroll"/>
    <s v="Expense"/>
  </r>
  <r>
    <n v="2023"/>
    <x v="4"/>
    <s v="31"/>
    <s v="2nd Quarter"/>
    <x v="3"/>
    <x v="4"/>
    <s v="Sportswear"/>
    <n v="-5000"/>
    <s v="Opex"/>
    <s v="R&amp;D"/>
    <s v="Expense"/>
  </r>
  <r>
    <n v="2023"/>
    <x v="4"/>
    <s v="31"/>
    <s v="2nd Quarter"/>
    <x v="3"/>
    <x v="4"/>
    <s v="Sportswear"/>
    <n v="-4000"/>
    <s v="Opex"/>
    <s v="Other"/>
    <s v="Expense"/>
  </r>
  <r>
    <n v="2023"/>
    <x v="4"/>
    <s v="31"/>
    <s v="2nd Quarter"/>
    <x v="3"/>
    <x v="4"/>
    <s v="Sportswear"/>
    <n v="-30000"/>
    <s v="COGS"/>
    <s v="Materials"/>
    <s v="Expense"/>
  </r>
  <r>
    <n v="2023"/>
    <x v="4"/>
    <s v="31"/>
    <s v="2nd Quarter"/>
    <x v="3"/>
    <x v="4"/>
    <s v="Sportswear"/>
    <n v="-4000"/>
    <s v="COGS"/>
    <s v="Packaging"/>
    <s v="Expense"/>
  </r>
  <r>
    <n v="2023"/>
    <x v="4"/>
    <s v="31"/>
    <s v="2nd Quarter"/>
    <x v="3"/>
    <x v="4"/>
    <s v="Sportswear"/>
    <n v="-8000"/>
    <s v="COGS"/>
    <s v="Shipping"/>
    <s v="Expense"/>
  </r>
  <r>
    <n v="2023"/>
    <x v="4"/>
    <s v="31"/>
    <s v="2nd Quarter"/>
    <x v="3"/>
    <x v="4"/>
    <s v="Sportswear"/>
    <n v="-9000"/>
    <s v="COGS"/>
    <s v="Sales"/>
    <s v="Expense"/>
  </r>
  <r>
    <n v="2023"/>
    <x v="4"/>
    <s v="31"/>
    <s v="2nd Quarter"/>
    <x v="3"/>
    <x v="4"/>
    <s v="Sportswear"/>
    <n v="-130000"/>
    <s v="COGS"/>
    <s v="Labor"/>
    <s v="Expense"/>
  </r>
  <r>
    <n v="2023"/>
    <x v="4"/>
    <s v="31"/>
    <s v="2nd Quarter"/>
    <x v="3"/>
    <x v="4"/>
    <s v="Sportswear"/>
    <n v="-7000"/>
    <s v="COGS"/>
    <s v="Other"/>
    <s v="Expense"/>
  </r>
  <r>
    <n v="2023"/>
    <x v="5"/>
    <s v="30"/>
    <s v="2nd Quarter"/>
    <x v="1"/>
    <x v="5"/>
    <s v="Sportswear"/>
    <n v="-56700"/>
    <s v="Interest and tax"/>
    <s v="Interest and tax"/>
    <s v="Expense"/>
  </r>
  <r>
    <n v="2023"/>
    <x v="5"/>
    <s v="30"/>
    <s v="2nd Quarter"/>
    <x v="1"/>
    <x v="5"/>
    <s v="Sportswear"/>
    <n v="-15000"/>
    <s v="Opex"/>
    <s v="Rent"/>
    <s v="Expense"/>
  </r>
  <r>
    <n v="2023"/>
    <x v="5"/>
    <s v="30"/>
    <s v="2nd Quarter"/>
    <x v="1"/>
    <x v="5"/>
    <s v="Sportswear"/>
    <n v="-38000"/>
    <s v="Opex"/>
    <s v="Equipment"/>
    <s v="Expense"/>
  </r>
  <r>
    <n v="2023"/>
    <x v="5"/>
    <s v="30"/>
    <s v="2nd Quarter"/>
    <x v="1"/>
    <x v="5"/>
    <s v="Sportswear"/>
    <n v="-40000"/>
    <s v="Opex"/>
    <s v="Marketing"/>
    <s v="Expense"/>
  </r>
  <r>
    <n v="2023"/>
    <x v="5"/>
    <s v="30"/>
    <s v="2nd Quarter"/>
    <x v="1"/>
    <x v="5"/>
    <s v="Sportswear"/>
    <n v="-52000"/>
    <s v="Opex"/>
    <s v="Payroll"/>
    <s v="Expense"/>
  </r>
  <r>
    <n v="2023"/>
    <x v="5"/>
    <s v="30"/>
    <s v="2nd Quarter"/>
    <x v="1"/>
    <x v="5"/>
    <s v="Sportswear"/>
    <n v="-5000"/>
    <s v="Opex"/>
    <s v="R&amp;D"/>
    <s v="Expense"/>
  </r>
  <r>
    <n v="2023"/>
    <x v="5"/>
    <s v="30"/>
    <s v="2nd Quarter"/>
    <x v="1"/>
    <x v="5"/>
    <s v="Sportswear"/>
    <n v="-3000"/>
    <s v="Opex"/>
    <s v="Other"/>
    <s v="Expense"/>
  </r>
  <r>
    <n v="2023"/>
    <x v="5"/>
    <s v="30"/>
    <s v="2nd Quarter"/>
    <x v="1"/>
    <x v="5"/>
    <s v="Sportswear"/>
    <n v="-30000"/>
    <s v="COGS"/>
    <s v="Materials"/>
    <s v="Expense"/>
  </r>
  <r>
    <n v="2023"/>
    <x v="5"/>
    <s v="30"/>
    <s v="2nd Quarter"/>
    <x v="1"/>
    <x v="5"/>
    <s v="Sportswear"/>
    <n v="-3000"/>
    <s v="COGS"/>
    <s v="Packaging"/>
    <s v="Expense"/>
  </r>
  <r>
    <n v="2023"/>
    <x v="5"/>
    <s v="30"/>
    <s v="2nd Quarter"/>
    <x v="1"/>
    <x v="5"/>
    <s v="Sportswear"/>
    <n v="-9000"/>
    <s v="COGS"/>
    <s v="Shipping"/>
    <s v="Expense"/>
  </r>
  <r>
    <n v="2023"/>
    <x v="5"/>
    <s v="30"/>
    <s v="2nd Quarter"/>
    <x v="1"/>
    <x v="5"/>
    <s v="Sportswear"/>
    <n v="-8000"/>
    <s v="COGS"/>
    <s v="Sales"/>
    <s v="Expense"/>
  </r>
  <r>
    <n v="2023"/>
    <x v="5"/>
    <s v="30"/>
    <s v="2nd Quarter"/>
    <x v="1"/>
    <x v="5"/>
    <s v="Sportswear"/>
    <n v="-130000"/>
    <s v="COGS"/>
    <s v="Labor"/>
    <s v="Expense"/>
  </r>
  <r>
    <n v="2023"/>
    <x v="5"/>
    <s v="30"/>
    <s v="2nd Quarter"/>
    <x v="1"/>
    <x v="5"/>
    <s v="Sportswear"/>
    <n v="-7000"/>
    <s v="COGS"/>
    <s v="Other"/>
    <s v="Expense"/>
  </r>
  <r>
    <n v="2023"/>
    <x v="6"/>
    <s v="31"/>
    <s v="3rd Quarter"/>
    <x v="4"/>
    <x v="6"/>
    <s v="Sportswear"/>
    <n v="-30300"/>
    <s v="Interest and tax"/>
    <s v="Interest and tax"/>
    <s v="Expense"/>
  </r>
  <r>
    <n v="2023"/>
    <x v="6"/>
    <s v="31"/>
    <s v="3rd Quarter"/>
    <x v="4"/>
    <x v="6"/>
    <s v="Sportswear"/>
    <n v="-15000"/>
    <s v="Opex"/>
    <s v="Rent"/>
    <s v="Expense"/>
  </r>
  <r>
    <n v="2023"/>
    <x v="6"/>
    <s v="31"/>
    <s v="3rd Quarter"/>
    <x v="4"/>
    <x v="6"/>
    <s v="Sportswear"/>
    <n v="-38000"/>
    <s v="Opex"/>
    <s v="Equipment"/>
    <s v="Expense"/>
  </r>
  <r>
    <n v="2023"/>
    <x v="6"/>
    <s v="31"/>
    <s v="3rd Quarter"/>
    <x v="4"/>
    <x v="6"/>
    <s v="Sportswear"/>
    <n v="-30000"/>
    <s v="Opex"/>
    <s v="Marketing"/>
    <s v="Expense"/>
  </r>
  <r>
    <n v="2023"/>
    <x v="6"/>
    <s v="31"/>
    <s v="3rd Quarter"/>
    <x v="4"/>
    <x v="6"/>
    <s v="Sportswear"/>
    <n v="-45000"/>
    <s v="Opex"/>
    <s v="Payroll"/>
    <s v="Expense"/>
  </r>
  <r>
    <n v="2023"/>
    <x v="6"/>
    <s v="31"/>
    <s v="3rd Quarter"/>
    <x v="4"/>
    <x v="6"/>
    <s v="Sportswear"/>
    <n v="-5000"/>
    <s v="Opex"/>
    <s v="R&amp;D"/>
    <s v="Expense"/>
  </r>
  <r>
    <n v="2023"/>
    <x v="6"/>
    <s v="31"/>
    <s v="3rd Quarter"/>
    <x v="4"/>
    <x v="6"/>
    <s v="Sportswear"/>
    <n v="-2000"/>
    <s v="Opex"/>
    <s v="Other"/>
    <s v="Expense"/>
  </r>
  <r>
    <n v="2023"/>
    <x v="6"/>
    <s v="31"/>
    <s v="3rd Quarter"/>
    <x v="4"/>
    <x v="6"/>
    <s v="Sportswear"/>
    <n v="-30000"/>
    <s v="COGS"/>
    <s v="Materials"/>
    <s v="Expense"/>
  </r>
  <r>
    <n v="2023"/>
    <x v="6"/>
    <s v="31"/>
    <s v="3rd Quarter"/>
    <x v="4"/>
    <x v="6"/>
    <s v="Sportswear"/>
    <n v="-2000"/>
    <s v="COGS"/>
    <s v="Packaging"/>
    <s v="Expense"/>
  </r>
  <r>
    <n v="2023"/>
    <x v="6"/>
    <s v="31"/>
    <s v="3rd Quarter"/>
    <x v="4"/>
    <x v="6"/>
    <s v="Sportswear"/>
    <n v="-5000"/>
    <s v="COGS"/>
    <s v="Shipping"/>
    <s v="Expense"/>
  </r>
  <r>
    <n v="2023"/>
    <x v="6"/>
    <s v="31"/>
    <s v="3rd Quarter"/>
    <x v="4"/>
    <x v="6"/>
    <s v="Sportswear"/>
    <n v="-6000"/>
    <s v="COGS"/>
    <s v="Sales"/>
    <s v="Expense"/>
  </r>
  <r>
    <n v="2023"/>
    <x v="6"/>
    <s v="31"/>
    <s v="3rd Quarter"/>
    <x v="4"/>
    <x v="6"/>
    <s v="Sportswear"/>
    <n v="-130000"/>
    <s v="COGS"/>
    <s v="Labor"/>
    <s v="Expense"/>
  </r>
  <r>
    <n v="2023"/>
    <x v="6"/>
    <s v="31"/>
    <s v="3rd Quarter"/>
    <x v="4"/>
    <x v="6"/>
    <s v="Sportswear"/>
    <n v="-7000"/>
    <s v="COGS"/>
    <s v="Other"/>
    <s v="Expense"/>
  </r>
  <r>
    <n v="2023"/>
    <x v="7"/>
    <s v="31"/>
    <s v="3rd Quarter"/>
    <x v="5"/>
    <x v="7"/>
    <s v="Sportswear"/>
    <n v="-18600"/>
    <s v="Interest and tax"/>
    <s v="Interest and tax"/>
    <s v="Expense"/>
  </r>
  <r>
    <n v="2023"/>
    <x v="7"/>
    <s v="31"/>
    <s v="3rd Quarter"/>
    <x v="5"/>
    <x v="7"/>
    <s v="Sportswear"/>
    <n v="-20000"/>
    <s v="Opex"/>
    <s v="Rent"/>
    <s v="Expense"/>
  </r>
  <r>
    <n v="2023"/>
    <x v="7"/>
    <s v="31"/>
    <s v="3rd Quarter"/>
    <x v="5"/>
    <x v="7"/>
    <s v="Sportswear"/>
    <n v="-38000"/>
    <s v="Opex"/>
    <s v="Equipment"/>
    <s v="Expense"/>
  </r>
  <r>
    <n v="2023"/>
    <x v="7"/>
    <s v="31"/>
    <s v="3rd Quarter"/>
    <x v="5"/>
    <x v="7"/>
    <s v="Sportswear"/>
    <n v="-20000"/>
    <s v="Opex"/>
    <s v="Marketing"/>
    <s v="Expense"/>
  </r>
  <r>
    <n v="2023"/>
    <x v="7"/>
    <s v="31"/>
    <s v="3rd Quarter"/>
    <x v="5"/>
    <x v="7"/>
    <s v="Sportswear"/>
    <n v="-45000"/>
    <s v="Opex"/>
    <s v="Payroll"/>
    <s v="Expense"/>
  </r>
  <r>
    <n v="2023"/>
    <x v="7"/>
    <s v="31"/>
    <s v="3rd Quarter"/>
    <x v="5"/>
    <x v="7"/>
    <s v="Sportswear"/>
    <n v="-5000"/>
    <s v="Opex"/>
    <s v="R&amp;D"/>
    <s v="Expense"/>
  </r>
  <r>
    <n v="2023"/>
    <x v="7"/>
    <s v="31"/>
    <s v="3rd Quarter"/>
    <x v="5"/>
    <x v="7"/>
    <s v="Sportswear"/>
    <n v="-2000"/>
    <s v="Opex"/>
    <s v="Other"/>
    <s v="Expense"/>
  </r>
  <r>
    <n v="2023"/>
    <x v="7"/>
    <s v="31"/>
    <s v="3rd Quarter"/>
    <x v="5"/>
    <x v="7"/>
    <s v="Sportswear"/>
    <n v="-30000"/>
    <s v="COGS"/>
    <s v="Materials"/>
    <s v="Expense"/>
  </r>
  <r>
    <n v="2023"/>
    <x v="7"/>
    <s v="31"/>
    <s v="3rd Quarter"/>
    <x v="5"/>
    <x v="7"/>
    <s v="Sportswear"/>
    <n v="-2000"/>
    <s v="COGS"/>
    <s v="Packaging"/>
    <s v="Expense"/>
  </r>
  <r>
    <n v="2023"/>
    <x v="7"/>
    <s v="31"/>
    <s v="3rd Quarter"/>
    <x v="5"/>
    <x v="7"/>
    <s v="Sportswear"/>
    <n v="-5000"/>
    <s v="COGS"/>
    <s v="Shipping"/>
    <s v="Expense"/>
  </r>
  <r>
    <n v="2023"/>
    <x v="7"/>
    <s v="31"/>
    <s v="3rd Quarter"/>
    <x v="5"/>
    <x v="7"/>
    <s v="Sportswear"/>
    <n v="-6000"/>
    <s v="COGS"/>
    <s v="Sales"/>
    <s v="Expense"/>
  </r>
  <r>
    <n v="2023"/>
    <x v="7"/>
    <s v="31"/>
    <s v="3rd Quarter"/>
    <x v="5"/>
    <x v="7"/>
    <s v="Sportswear"/>
    <n v="-130000"/>
    <s v="COGS"/>
    <s v="Labor"/>
    <s v="Expense"/>
  </r>
  <r>
    <n v="2023"/>
    <x v="7"/>
    <s v="31"/>
    <s v="3rd Quarter"/>
    <x v="5"/>
    <x v="7"/>
    <s v="Sportswear"/>
    <n v="-7000"/>
    <s v="COGS"/>
    <s v="Other"/>
    <s v="Expense"/>
  </r>
  <r>
    <n v="2023"/>
    <x v="8"/>
    <s v="30"/>
    <s v="3rd Quarter"/>
    <x v="6"/>
    <x v="8"/>
    <s v="Sportswear"/>
    <n v="-26300"/>
    <s v="Interest and tax"/>
    <s v="Interest and tax"/>
    <s v="Expense"/>
  </r>
  <r>
    <n v="2023"/>
    <x v="8"/>
    <s v="30"/>
    <s v="3rd Quarter"/>
    <x v="6"/>
    <x v="8"/>
    <s v="Sportswear"/>
    <n v="-20000"/>
    <s v="Opex"/>
    <s v="Rent"/>
    <s v="Expense"/>
  </r>
  <r>
    <n v="2023"/>
    <x v="8"/>
    <s v="30"/>
    <s v="3rd Quarter"/>
    <x v="6"/>
    <x v="8"/>
    <s v="Sportswear"/>
    <n v="-38000"/>
    <s v="Opex"/>
    <s v="Equipment"/>
    <s v="Expense"/>
  </r>
  <r>
    <n v="2023"/>
    <x v="8"/>
    <s v="30"/>
    <s v="3rd Quarter"/>
    <x v="6"/>
    <x v="8"/>
    <s v="Sportswear"/>
    <n v="-15000"/>
    <s v="Opex"/>
    <s v="Marketing"/>
    <s v="Expense"/>
  </r>
  <r>
    <n v="2023"/>
    <x v="8"/>
    <s v="30"/>
    <s v="3rd Quarter"/>
    <x v="6"/>
    <x v="8"/>
    <s v="Sportswear"/>
    <n v="-45000"/>
    <s v="Opex"/>
    <s v="Payroll"/>
    <s v="Expense"/>
  </r>
  <r>
    <n v="2023"/>
    <x v="8"/>
    <s v="30"/>
    <s v="3rd Quarter"/>
    <x v="6"/>
    <x v="8"/>
    <s v="Sportswear"/>
    <n v="-5000"/>
    <s v="Opex"/>
    <s v="R&amp;D"/>
    <s v="Expense"/>
  </r>
  <r>
    <n v="2023"/>
    <x v="8"/>
    <s v="30"/>
    <s v="3rd Quarter"/>
    <x v="6"/>
    <x v="8"/>
    <s v="Sportswear"/>
    <n v="-3000"/>
    <s v="Opex"/>
    <s v="Other"/>
    <s v="Expense"/>
  </r>
  <r>
    <n v="2023"/>
    <x v="8"/>
    <s v="30"/>
    <s v="3rd Quarter"/>
    <x v="6"/>
    <x v="8"/>
    <s v="Sportswear"/>
    <n v="-30000"/>
    <s v="COGS"/>
    <s v="Materials"/>
    <s v="Expense"/>
  </r>
  <r>
    <n v="2023"/>
    <x v="8"/>
    <s v="30"/>
    <s v="3rd Quarter"/>
    <x v="6"/>
    <x v="8"/>
    <s v="Sportswear"/>
    <n v="-2000"/>
    <s v="COGS"/>
    <s v="Packaging"/>
    <s v="Expense"/>
  </r>
  <r>
    <n v="2023"/>
    <x v="8"/>
    <s v="30"/>
    <s v="3rd Quarter"/>
    <x v="6"/>
    <x v="8"/>
    <s v="Sportswear"/>
    <n v="-4000"/>
    <s v="COGS"/>
    <s v="Shipping"/>
    <s v="Expense"/>
  </r>
  <r>
    <n v="2023"/>
    <x v="8"/>
    <s v="30"/>
    <s v="3rd Quarter"/>
    <x v="6"/>
    <x v="8"/>
    <s v="Sportswear"/>
    <n v="-6000"/>
    <s v="COGS"/>
    <s v="Sales"/>
    <s v="Expense"/>
  </r>
  <r>
    <n v="2023"/>
    <x v="8"/>
    <s v="30"/>
    <s v="3rd Quarter"/>
    <x v="6"/>
    <x v="8"/>
    <s v="Sportswear"/>
    <n v="-130000"/>
    <s v="COGS"/>
    <s v="Labor"/>
    <s v="Expense"/>
  </r>
  <r>
    <n v="2023"/>
    <x v="8"/>
    <s v="30"/>
    <s v="3rd Quarter"/>
    <x v="6"/>
    <x v="8"/>
    <s v="Sportswear"/>
    <n v="-7000"/>
    <s v="COGS"/>
    <s v="Other"/>
    <s v="Expense"/>
  </r>
  <r>
    <n v="2023"/>
    <x v="9"/>
    <s v="31"/>
    <s v="4th Quarter"/>
    <x v="0"/>
    <x v="9"/>
    <s v="Sportswear"/>
    <n v="-22000"/>
    <s v="Interest and tax"/>
    <s v="Interest and tax"/>
    <s v="Expense"/>
  </r>
  <r>
    <n v="2023"/>
    <x v="9"/>
    <s v="31"/>
    <s v="4th Quarter"/>
    <x v="0"/>
    <x v="9"/>
    <s v="Sportswear"/>
    <n v="-20000"/>
    <s v="Opex"/>
    <s v="Rent"/>
    <s v="Expense"/>
  </r>
  <r>
    <n v="2023"/>
    <x v="9"/>
    <s v="31"/>
    <s v="4th Quarter"/>
    <x v="0"/>
    <x v="9"/>
    <s v="Sportswear"/>
    <n v="-40000"/>
    <s v="Opex"/>
    <s v="Equipment"/>
    <s v="Expense"/>
  </r>
  <r>
    <n v="2023"/>
    <x v="9"/>
    <s v="31"/>
    <s v="4th Quarter"/>
    <x v="0"/>
    <x v="9"/>
    <s v="Sportswear"/>
    <n v="-15000"/>
    <s v="Opex"/>
    <s v="Marketing"/>
    <s v="Expense"/>
  </r>
  <r>
    <n v="2023"/>
    <x v="9"/>
    <s v="31"/>
    <s v="4th Quarter"/>
    <x v="0"/>
    <x v="9"/>
    <s v="Sportswear"/>
    <n v="-45000"/>
    <s v="Opex"/>
    <s v="Payroll"/>
    <s v="Expense"/>
  </r>
  <r>
    <n v="2023"/>
    <x v="9"/>
    <s v="31"/>
    <s v="4th Quarter"/>
    <x v="0"/>
    <x v="9"/>
    <s v="Sportswear"/>
    <n v="-5000"/>
    <s v="Opex"/>
    <s v="R&amp;D"/>
    <s v="Expense"/>
  </r>
  <r>
    <n v="2023"/>
    <x v="9"/>
    <s v="31"/>
    <s v="4th Quarter"/>
    <x v="0"/>
    <x v="9"/>
    <s v="Sportswear"/>
    <n v="-2000"/>
    <s v="Opex"/>
    <s v="Other"/>
    <s v="Expense"/>
  </r>
  <r>
    <n v="2023"/>
    <x v="9"/>
    <s v="31"/>
    <s v="4th Quarter"/>
    <x v="0"/>
    <x v="9"/>
    <s v="Sportswear"/>
    <n v="-30000"/>
    <s v="COGS"/>
    <s v="Materials"/>
    <s v="Expense"/>
  </r>
  <r>
    <n v="2023"/>
    <x v="9"/>
    <s v="31"/>
    <s v="4th Quarter"/>
    <x v="0"/>
    <x v="9"/>
    <s v="Sportswear"/>
    <n v="-2000"/>
    <s v="COGS"/>
    <s v="Packaging"/>
    <s v="Expense"/>
  </r>
  <r>
    <n v="2023"/>
    <x v="9"/>
    <s v="31"/>
    <s v="4th Quarter"/>
    <x v="0"/>
    <x v="9"/>
    <s v="Sportswear"/>
    <n v="-4000"/>
    <s v="COGS"/>
    <s v="Shipping"/>
    <s v="Expense"/>
  </r>
  <r>
    <n v="2023"/>
    <x v="9"/>
    <s v="31"/>
    <s v="4th Quarter"/>
    <x v="0"/>
    <x v="9"/>
    <s v="Sportswear"/>
    <n v="-6000"/>
    <s v="COGS"/>
    <s v="Sales"/>
    <s v="Expense"/>
  </r>
  <r>
    <n v="2023"/>
    <x v="9"/>
    <s v="31"/>
    <s v="4th Quarter"/>
    <x v="0"/>
    <x v="9"/>
    <s v="Sportswear"/>
    <n v="-110000"/>
    <s v="COGS"/>
    <s v="Labor"/>
    <s v="Expense"/>
  </r>
  <r>
    <n v="2023"/>
    <x v="9"/>
    <s v="31"/>
    <s v="4th Quarter"/>
    <x v="0"/>
    <x v="9"/>
    <s v="Sportswear"/>
    <n v="-7000"/>
    <s v="COGS"/>
    <s v="Other"/>
    <s v="Expense"/>
  </r>
  <r>
    <n v="2023"/>
    <x v="10"/>
    <s v="30"/>
    <s v="4th Quarter"/>
    <x v="5"/>
    <x v="10"/>
    <s v="Sportswear"/>
    <n v="-15300"/>
    <s v="Interest and tax"/>
    <s v="Interest and tax"/>
    <s v="Expense"/>
  </r>
  <r>
    <n v="2023"/>
    <x v="10"/>
    <s v="30"/>
    <s v="4th Quarter"/>
    <x v="5"/>
    <x v="10"/>
    <s v="Sportswear"/>
    <n v="-20000"/>
    <s v="Opex"/>
    <s v="Rent"/>
    <s v="Expense"/>
  </r>
  <r>
    <n v="2023"/>
    <x v="10"/>
    <s v="30"/>
    <s v="4th Quarter"/>
    <x v="5"/>
    <x v="10"/>
    <s v="Sportswear"/>
    <n v="-40000"/>
    <s v="Opex"/>
    <s v="Equipment"/>
    <s v="Expense"/>
  </r>
  <r>
    <n v="2023"/>
    <x v="10"/>
    <s v="30"/>
    <s v="4th Quarter"/>
    <x v="5"/>
    <x v="10"/>
    <s v="Sportswear"/>
    <n v="-30000"/>
    <s v="Opex"/>
    <s v="Marketing"/>
    <s v="Expense"/>
  </r>
  <r>
    <n v="2023"/>
    <x v="10"/>
    <s v="30"/>
    <s v="4th Quarter"/>
    <x v="5"/>
    <x v="10"/>
    <s v="Sportswear"/>
    <n v="-45000"/>
    <s v="Opex"/>
    <s v="Payroll"/>
    <s v="Expense"/>
  </r>
  <r>
    <n v="2023"/>
    <x v="10"/>
    <s v="30"/>
    <s v="4th Quarter"/>
    <x v="5"/>
    <x v="10"/>
    <s v="Sportswear"/>
    <n v="-5000"/>
    <s v="Opex"/>
    <s v="R&amp;D"/>
    <s v="Expense"/>
  </r>
  <r>
    <n v="2023"/>
    <x v="10"/>
    <s v="30"/>
    <s v="4th Quarter"/>
    <x v="5"/>
    <x v="10"/>
    <s v="Sportswear"/>
    <n v="-4000"/>
    <s v="Opex"/>
    <s v="Other"/>
    <s v="Expense"/>
  </r>
  <r>
    <n v="2023"/>
    <x v="10"/>
    <s v="30"/>
    <s v="4th Quarter"/>
    <x v="5"/>
    <x v="10"/>
    <s v="Sportswear"/>
    <n v="-30000"/>
    <s v="COGS"/>
    <s v="Materials"/>
    <s v="Expense"/>
  </r>
  <r>
    <n v="2023"/>
    <x v="10"/>
    <s v="30"/>
    <s v="4th Quarter"/>
    <x v="5"/>
    <x v="10"/>
    <s v="Sportswear"/>
    <n v="-3000"/>
    <s v="COGS"/>
    <s v="Packaging"/>
    <s v="Expense"/>
  </r>
  <r>
    <n v="2023"/>
    <x v="10"/>
    <s v="30"/>
    <s v="4th Quarter"/>
    <x v="5"/>
    <x v="10"/>
    <s v="Sportswear"/>
    <n v="-3000"/>
    <s v="COGS"/>
    <s v="Shipping"/>
    <s v="Expense"/>
  </r>
  <r>
    <n v="2023"/>
    <x v="10"/>
    <s v="30"/>
    <s v="4th Quarter"/>
    <x v="5"/>
    <x v="10"/>
    <s v="Sportswear"/>
    <n v="-7000"/>
    <s v="COGS"/>
    <s v="Sales"/>
    <s v="Expense"/>
  </r>
  <r>
    <n v="2023"/>
    <x v="10"/>
    <s v="30"/>
    <s v="4th Quarter"/>
    <x v="5"/>
    <x v="10"/>
    <s v="Sportswear"/>
    <n v="-110000"/>
    <s v="COGS"/>
    <s v="Labor"/>
    <s v="Expense"/>
  </r>
  <r>
    <n v="2023"/>
    <x v="10"/>
    <s v="30"/>
    <s v="4th Quarter"/>
    <x v="5"/>
    <x v="10"/>
    <s v="Sportswear"/>
    <n v="-7000"/>
    <s v="COGS"/>
    <s v="Other"/>
    <s v="Expense"/>
  </r>
  <r>
    <n v="2023"/>
    <x v="11"/>
    <s v="31"/>
    <s v="4th Quarter"/>
    <x v="2"/>
    <x v="11"/>
    <s v="Sportswear"/>
    <n v="-36700"/>
    <s v="Interest and tax"/>
    <s v="Interest and tax"/>
    <s v="Expense"/>
  </r>
  <r>
    <n v="2023"/>
    <x v="11"/>
    <s v="31"/>
    <s v="4th Quarter"/>
    <x v="2"/>
    <x v="11"/>
    <s v="Sportswear"/>
    <n v="-20000"/>
    <s v="Opex"/>
    <s v="Rent"/>
    <s v="Expense"/>
  </r>
  <r>
    <n v="2023"/>
    <x v="11"/>
    <s v="31"/>
    <s v="4th Quarter"/>
    <x v="2"/>
    <x v="11"/>
    <s v="Sportswear"/>
    <n v="-40000"/>
    <s v="Opex"/>
    <s v="Equipment"/>
    <s v="Expense"/>
  </r>
  <r>
    <n v="2023"/>
    <x v="11"/>
    <s v="31"/>
    <s v="4th Quarter"/>
    <x v="2"/>
    <x v="11"/>
    <s v="Sportswear"/>
    <n v="-40000"/>
    <s v="Opex"/>
    <s v="Marketing"/>
    <s v="Expense"/>
  </r>
  <r>
    <n v="2023"/>
    <x v="11"/>
    <s v="31"/>
    <s v="4th Quarter"/>
    <x v="2"/>
    <x v="11"/>
    <s v="Sportswear"/>
    <n v="-50000"/>
    <s v="Opex"/>
    <s v="Payroll"/>
    <s v="Expense"/>
  </r>
  <r>
    <n v="2023"/>
    <x v="11"/>
    <s v="31"/>
    <s v="4th Quarter"/>
    <x v="2"/>
    <x v="11"/>
    <s v="Sportswear"/>
    <n v="-5000"/>
    <s v="Opex"/>
    <s v="R&amp;D"/>
    <s v="Expense"/>
  </r>
  <r>
    <n v="2023"/>
    <x v="11"/>
    <s v="31"/>
    <s v="4th Quarter"/>
    <x v="2"/>
    <x v="11"/>
    <s v="Sportswear"/>
    <n v="-8000"/>
    <s v="Opex"/>
    <s v="Other"/>
    <s v="Expense"/>
  </r>
  <r>
    <n v="2023"/>
    <x v="11"/>
    <s v="31"/>
    <s v="4th Quarter"/>
    <x v="2"/>
    <x v="11"/>
    <s v="Sportswear"/>
    <n v="-30000"/>
    <s v="COGS"/>
    <s v="Materials"/>
    <s v="Expense"/>
  </r>
  <r>
    <n v="2023"/>
    <x v="11"/>
    <s v="31"/>
    <s v="4th Quarter"/>
    <x v="2"/>
    <x v="11"/>
    <s v="Sportswear"/>
    <n v="-4000"/>
    <s v="COGS"/>
    <s v="Packaging"/>
    <s v="Expense"/>
  </r>
  <r>
    <n v="2023"/>
    <x v="11"/>
    <s v="31"/>
    <s v="4th Quarter"/>
    <x v="2"/>
    <x v="11"/>
    <s v="Sportswear"/>
    <n v="-7000"/>
    <s v="COGS"/>
    <s v="Shipping"/>
    <s v="Expense"/>
  </r>
  <r>
    <n v="2023"/>
    <x v="11"/>
    <s v="31"/>
    <s v="4th Quarter"/>
    <x v="2"/>
    <x v="11"/>
    <s v="Sportswear"/>
    <n v="-9000"/>
    <s v="COGS"/>
    <s v="Sales"/>
    <s v="Expense"/>
  </r>
  <r>
    <n v="2023"/>
    <x v="11"/>
    <s v="31"/>
    <s v="4th Quarter"/>
    <x v="2"/>
    <x v="11"/>
    <s v="Sportswear"/>
    <n v="-110000"/>
    <s v="COGS"/>
    <s v="Labor"/>
    <s v="Expense"/>
  </r>
  <r>
    <n v="2023"/>
    <x v="11"/>
    <s v="31"/>
    <s v="4th Quarter"/>
    <x v="2"/>
    <x v="11"/>
    <s v="Sportswear"/>
    <n v="-7000"/>
    <s v="COGS"/>
    <s v="Other"/>
    <s v="Expens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n v="2023"/>
    <d v="2023-01-31T00:00:00"/>
    <s v="31"/>
    <x v="0"/>
    <s v="Tuesday"/>
    <s v="January"/>
    <s v="Nutrition and Food Supplements "/>
    <n v="153000"/>
    <s v="Sales"/>
    <m/>
    <s v="Revenue"/>
  </r>
  <r>
    <n v="2023"/>
    <d v="2023-01-31T00:00:00"/>
    <s v="31"/>
    <x v="0"/>
    <s v="Tuesday"/>
    <s v="January"/>
    <s v="Nutrition and Food Supplements "/>
    <n v="27000"/>
    <s v="Consulting and professional services"/>
    <m/>
    <s v="Revenue"/>
  </r>
  <r>
    <n v="2023"/>
    <d v="2023-01-31T00:00:00"/>
    <s v="31"/>
    <x v="0"/>
    <s v="Tuesday"/>
    <s v="January"/>
    <s v="Nutrition and Food Supplements "/>
    <n v="6000"/>
    <s v="Other income"/>
    <m/>
    <s v="Revenue"/>
  </r>
  <r>
    <n v="2023"/>
    <d v="2023-02-28T00:00:00"/>
    <s v="28"/>
    <x v="0"/>
    <s v="Tuesday"/>
    <s v="February"/>
    <s v="Nutrition and Food Supplements "/>
    <n v="22500"/>
    <s v="Consulting and professional services"/>
    <m/>
    <s v="Revenue"/>
  </r>
  <r>
    <n v="2023"/>
    <d v="2023-03-31T00:00:00"/>
    <s v="31"/>
    <x v="0"/>
    <s v="Friday"/>
    <s v="March"/>
    <s v="Nutrition and Food Supplements "/>
    <n v="9000"/>
    <s v="Consulting and professional services"/>
    <m/>
    <s v="Revenue"/>
  </r>
  <r>
    <n v="2023"/>
    <d v="2023-02-28T00:00:00"/>
    <s v="28"/>
    <x v="0"/>
    <s v="Tuesday"/>
    <s v="February"/>
    <s v="Nutrition and Food Supplements "/>
    <n v="137700"/>
    <s v="Sales"/>
    <m/>
    <s v="Revenue"/>
  </r>
  <r>
    <n v="2023"/>
    <d v="2023-04-30T00:00:00"/>
    <s v="30"/>
    <x v="1"/>
    <s v="Sunday"/>
    <s v="April"/>
    <s v="Nutrition and Food Supplements "/>
    <n v="13500"/>
    <s v="Consulting and professional services"/>
    <m/>
    <s v="Revenue"/>
  </r>
  <r>
    <n v="2023"/>
    <d v="2023-02-28T00:00:00"/>
    <s v="28"/>
    <x v="0"/>
    <s v="Tuesday"/>
    <s v="February"/>
    <s v="Nutrition and Food Supplements "/>
    <n v="3000"/>
    <s v="Other income"/>
    <m/>
    <s v="Revenue"/>
  </r>
  <r>
    <n v="2023"/>
    <d v="2023-05-31T00:00:00"/>
    <s v="31"/>
    <x v="1"/>
    <s v="Wednesday"/>
    <s v="May"/>
    <s v="Nutrition and Food Supplements "/>
    <n v="19800"/>
    <s v="Consulting and professional services"/>
    <m/>
    <s v="Revenue"/>
  </r>
  <r>
    <n v="2023"/>
    <d v="2023-06-30T00:00:00"/>
    <s v="30"/>
    <x v="1"/>
    <s v="Friday"/>
    <s v="June"/>
    <s v="Nutrition and Food Supplements "/>
    <n v="16200"/>
    <s v="Consulting and professional services"/>
    <m/>
    <s v="Revenue"/>
  </r>
  <r>
    <n v="2023"/>
    <d v="2023-03-31T00:00:00"/>
    <s v="31"/>
    <x v="0"/>
    <s v="Friday"/>
    <s v="March"/>
    <s v="Nutrition and Food Supplements "/>
    <n v="114750"/>
    <s v="Sales"/>
    <m/>
    <s v="Revenue"/>
  </r>
  <r>
    <n v="2023"/>
    <d v="2023-07-31T00:00:00"/>
    <s v="31"/>
    <x v="2"/>
    <s v="Monday"/>
    <s v="July"/>
    <s v="Nutrition and Food Supplements "/>
    <n v="9000"/>
    <s v="Consulting and professional services"/>
    <m/>
    <s v="Revenue"/>
  </r>
  <r>
    <n v="2023"/>
    <d v="2023-03-31T00:00:00"/>
    <s v="31"/>
    <x v="0"/>
    <s v="Friday"/>
    <s v="March"/>
    <s v="Nutrition and Food Supplements "/>
    <n v="3600"/>
    <s v="Other income"/>
    <m/>
    <s v="Revenue"/>
  </r>
  <r>
    <n v="2023"/>
    <d v="2023-08-31T00:00:00"/>
    <s v="31"/>
    <x v="2"/>
    <s v="Thursday"/>
    <s v="August"/>
    <s v="Nutrition and Food Supplements "/>
    <n v="90000"/>
    <s v="Consulting and professional services"/>
    <m/>
    <s v="Revenue"/>
  </r>
  <r>
    <n v="2023"/>
    <d v="2023-09-30T00:00:00"/>
    <s v="30"/>
    <x v="2"/>
    <s v="Saturday"/>
    <s v="September"/>
    <s v="Nutrition and Food Supplements "/>
    <n v="9000"/>
    <s v="Consulting and professional services"/>
    <m/>
    <s v="Revenue"/>
  </r>
  <r>
    <n v="2023"/>
    <d v="2023-04-30T00:00:00"/>
    <s v="30"/>
    <x v="1"/>
    <s v="Sunday"/>
    <s v="April"/>
    <s v="Nutrition and Food Supplements "/>
    <n v="91800"/>
    <s v="Sales"/>
    <m/>
    <s v="Revenue"/>
  </r>
  <r>
    <n v="2023"/>
    <d v="2023-10-31T00:00:00"/>
    <s v="31"/>
    <x v="3"/>
    <s v="Tuesday"/>
    <s v="October"/>
    <s v="Nutrition and Food Supplements "/>
    <n v="10800"/>
    <s v="Consulting and professional services"/>
    <m/>
    <s v="Revenue"/>
  </r>
  <r>
    <n v="2023"/>
    <d v="2023-04-30T00:00:00"/>
    <s v="30"/>
    <x v="1"/>
    <s v="Sunday"/>
    <s v="April"/>
    <s v="Nutrition and Food Supplements "/>
    <n v="3300"/>
    <s v="Other income"/>
    <m/>
    <s v="Revenue"/>
  </r>
  <r>
    <n v="2023"/>
    <d v="2023-11-30T00:00:00"/>
    <s v="30"/>
    <x v="3"/>
    <s v="Thursday"/>
    <s v="November"/>
    <s v="Nutrition and Food Supplements "/>
    <n v="10800"/>
    <s v="Consulting and professional services"/>
    <m/>
    <s v="Revenue"/>
  </r>
  <r>
    <n v="2023"/>
    <d v="2023-12-31T00:00:00"/>
    <s v="31"/>
    <x v="3"/>
    <s v="Sunday"/>
    <s v="December"/>
    <s v="Nutrition and Food Supplements "/>
    <n v="18900"/>
    <s v="Consulting and professional services"/>
    <m/>
    <s v="Revenue"/>
  </r>
  <r>
    <n v="2023"/>
    <d v="2023-05-31T00:00:00"/>
    <s v="31"/>
    <x v="1"/>
    <s v="Wednesday"/>
    <s v="May"/>
    <s v="Nutrition and Food Supplements "/>
    <n v="137700"/>
    <s v="Sales"/>
    <m/>
    <s v="Revenue"/>
  </r>
  <r>
    <n v="2023"/>
    <d v="2023-05-31T00:00:00"/>
    <s v="31"/>
    <x v="1"/>
    <s v="Wednesday"/>
    <s v="May"/>
    <s v="Nutrition and Food Supplements "/>
    <n v="1500"/>
    <s v="Other income"/>
    <m/>
    <s v="Revenue"/>
  </r>
  <r>
    <n v="2023"/>
    <d v="2023-06-30T00:00:00"/>
    <s v="30"/>
    <x v="1"/>
    <s v="Friday"/>
    <s v="June"/>
    <s v="Nutrition and Food Supplements "/>
    <n v="168300"/>
    <s v="Sales"/>
    <m/>
    <s v="Revenue"/>
  </r>
  <r>
    <n v="2023"/>
    <d v="2023-06-30T00:00:00"/>
    <s v="30"/>
    <x v="1"/>
    <s v="Friday"/>
    <s v="June"/>
    <s v="Nutrition and Food Supplements "/>
    <n v="1200"/>
    <s v="Other income"/>
    <m/>
    <s v="Revenue"/>
  </r>
  <r>
    <n v="2023"/>
    <d v="2023-07-31T00:00:00"/>
    <s v="31"/>
    <x v="2"/>
    <s v="Monday"/>
    <s v="July"/>
    <s v="Nutrition and Food Supplements "/>
    <n v="130050"/>
    <s v="Sales"/>
    <m/>
    <s v="Revenue"/>
  </r>
  <r>
    <n v="2023"/>
    <d v="2023-07-31T00:00:00"/>
    <s v="31"/>
    <x v="2"/>
    <s v="Monday"/>
    <s v="July"/>
    <s v="Nutrition and Food Supplements "/>
    <n v="6000"/>
    <s v="Other income"/>
    <m/>
    <s v="Revenue"/>
  </r>
  <r>
    <n v="2023"/>
    <d v="2023-08-31T00:00:00"/>
    <s v="31"/>
    <x v="2"/>
    <s v="Thursday"/>
    <s v="August"/>
    <s v="Nutrition and Food Supplements "/>
    <n v="114750"/>
    <s v="Sales"/>
    <m/>
    <s v="Revenue"/>
  </r>
  <r>
    <n v="2023"/>
    <d v="2023-08-31T00:00:00"/>
    <s v="31"/>
    <x v="2"/>
    <s v="Thursday"/>
    <s v="August"/>
    <s v="Nutrition and Food Supplements "/>
    <n v="3000"/>
    <s v="Other income"/>
    <m/>
    <s v="Revenue"/>
  </r>
  <r>
    <n v="2023"/>
    <d v="2023-09-30T00:00:00"/>
    <s v="30"/>
    <x v="2"/>
    <s v="Saturday"/>
    <s v="September"/>
    <s v="Nutrition and Food Supplements "/>
    <n v="122400"/>
    <s v="Sales"/>
    <m/>
    <s v="Revenue"/>
  </r>
  <r>
    <n v="2023"/>
    <d v="2023-09-30T00:00:00"/>
    <s v="30"/>
    <x v="2"/>
    <s v="Saturday"/>
    <s v="September"/>
    <s v="Nutrition and Food Supplements "/>
    <n v="3990"/>
    <s v="Other income"/>
    <m/>
    <s v="Revenue"/>
  </r>
  <r>
    <n v="2023"/>
    <d v="2023-10-31T00:00:00"/>
    <s v="31"/>
    <x v="3"/>
    <s v="Tuesday"/>
    <s v="October"/>
    <s v="Nutrition and Food Supplements "/>
    <n v="110925"/>
    <s v="Sales"/>
    <m/>
    <s v="Revenue"/>
  </r>
  <r>
    <n v="2023"/>
    <d v="2023-10-31T00:00:00"/>
    <s v="31"/>
    <x v="3"/>
    <s v="Tuesday"/>
    <s v="October"/>
    <s v="Nutrition and Food Supplements "/>
    <n v="9000"/>
    <s v="Other income"/>
    <m/>
    <s v="Revenue"/>
  </r>
  <r>
    <n v="2023"/>
    <d v="2023-11-30T00:00:00"/>
    <s v="30"/>
    <x v="3"/>
    <s v="Thursday"/>
    <s v="November"/>
    <s v="Nutrition and Food Supplements "/>
    <n v="108630"/>
    <s v="Sales"/>
    <m/>
    <s v="Revenue"/>
  </r>
  <r>
    <n v="2023"/>
    <d v="2023-11-30T00:00:00"/>
    <s v="30"/>
    <x v="3"/>
    <s v="Thursday"/>
    <s v="November"/>
    <s v="Nutrition and Food Supplements "/>
    <n v="6000"/>
    <s v="Other income"/>
    <m/>
    <s v="Revenue"/>
  </r>
  <r>
    <n v="2023"/>
    <d v="2023-12-31T00:00:00"/>
    <s v="31"/>
    <x v="3"/>
    <s v="Sunday"/>
    <s v="December"/>
    <s v="Nutrition and Food Supplements "/>
    <n v="141525"/>
    <s v="Sales"/>
    <m/>
    <s v="Revenue"/>
  </r>
  <r>
    <n v="2023"/>
    <d v="2023-12-31T00:00:00"/>
    <s v="31"/>
    <x v="3"/>
    <s v="Sunday"/>
    <s v="December"/>
    <s v="Nutrition and Food Supplements "/>
    <n v="9000"/>
    <s v="Other income"/>
    <m/>
    <s v="Revenue"/>
  </r>
  <r>
    <n v="2023"/>
    <d v="2023-01-31T00:00:00"/>
    <s v="31"/>
    <x v="0"/>
    <s v="Tuesday"/>
    <s v="January"/>
    <s v="Sports equipment"/>
    <n v="700000"/>
    <s v="Sales"/>
    <m/>
    <s v="Revenue"/>
  </r>
  <r>
    <n v="2023"/>
    <d v="2023-01-31T00:00:00"/>
    <s v="31"/>
    <x v="0"/>
    <s v="Tuesday"/>
    <s v="January"/>
    <s v="Sports equipment"/>
    <n v="24000"/>
    <s v="Other income"/>
    <m/>
    <s v="Revenue"/>
  </r>
  <r>
    <n v="2023"/>
    <d v="2023-01-31T00:00:00"/>
    <s v="31"/>
    <x v="0"/>
    <s v="Tuesday"/>
    <s v="January"/>
    <s v="Sports equipment"/>
    <n v="21000"/>
    <s v="Other income"/>
    <m/>
    <s v="Revenue"/>
  </r>
  <r>
    <n v="2023"/>
    <d v="2023-02-28T00:00:00"/>
    <s v="28"/>
    <x v="0"/>
    <s v="Tuesday"/>
    <s v="February"/>
    <s v="Sports equipment"/>
    <n v="600000"/>
    <s v="Sales"/>
    <m/>
    <s v="Revenue"/>
  </r>
  <r>
    <n v="2023"/>
    <d v="2023-02-28T00:00:00"/>
    <s v="28"/>
    <x v="0"/>
    <s v="Tuesday"/>
    <s v="February"/>
    <s v="Sports equipment"/>
    <n v="36000"/>
    <s v="Other income"/>
    <m/>
    <s v="Revenue"/>
  </r>
  <r>
    <n v="2023"/>
    <d v="2023-02-28T00:00:00"/>
    <s v="28"/>
    <x v="0"/>
    <s v="Tuesday"/>
    <s v="February"/>
    <s v="Sports equipment"/>
    <n v="19500"/>
    <s v="Other income"/>
    <m/>
    <s v="Revenue"/>
  </r>
  <r>
    <n v="2023"/>
    <d v="2023-03-31T00:00:00"/>
    <s v="31"/>
    <x v="0"/>
    <s v="Friday"/>
    <s v="March"/>
    <s v="Sports equipment"/>
    <n v="550000"/>
    <s v="Sales"/>
    <m/>
    <s v="Revenue"/>
  </r>
  <r>
    <n v="2023"/>
    <d v="2023-03-31T00:00:00"/>
    <s v="31"/>
    <x v="0"/>
    <s v="Friday"/>
    <s v="March"/>
    <s v="Sports equipment"/>
    <n v="24000"/>
    <s v="Other income"/>
    <m/>
    <s v="Revenue"/>
  </r>
  <r>
    <n v="2023"/>
    <d v="2023-03-31T00:00:00"/>
    <s v="31"/>
    <x v="0"/>
    <s v="Friday"/>
    <s v="March"/>
    <s v="Sports equipment"/>
    <n v="19500"/>
    <s v="Other income"/>
    <m/>
    <s v="Revenue"/>
  </r>
  <r>
    <n v="2023"/>
    <d v="2023-04-30T00:00:00"/>
    <s v="30"/>
    <x v="1"/>
    <s v="Sunday"/>
    <s v="April"/>
    <s v="Sports equipment"/>
    <n v="490000"/>
    <s v="Sales"/>
    <m/>
    <s v="Revenue"/>
  </r>
  <r>
    <n v="2023"/>
    <d v="2023-04-30T00:00:00"/>
    <s v="30"/>
    <x v="1"/>
    <s v="Sunday"/>
    <s v="April"/>
    <s v="Sports equipment"/>
    <n v="30000"/>
    <s v="Other income"/>
    <m/>
    <s v="Revenue"/>
  </r>
  <r>
    <n v="2023"/>
    <d v="2023-04-30T00:00:00"/>
    <s v="30"/>
    <x v="1"/>
    <s v="Sunday"/>
    <s v="April"/>
    <s v="Sports equipment"/>
    <n v="19500"/>
    <s v="Other income"/>
    <m/>
    <s v="Revenue"/>
  </r>
  <r>
    <n v="2023"/>
    <d v="2023-01-31T00:00:00"/>
    <s v="31"/>
    <x v="0"/>
    <s v="Tuesday"/>
    <s v="January"/>
    <s v="Sports equipment"/>
    <n v="288000"/>
    <s v="Consulting and professional services"/>
    <m/>
    <s v="Revenue"/>
  </r>
  <r>
    <n v="2023"/>
    <d v="2023-05-31T00:00:00"/>
    <s v="31"/>
    <x v="1"/>
    <s v="Wednesday"/>
    <s v="May"/>
    <s v="Sports equipment"/>
    <n v="700000"/>
    <s v="Sales"/>
    <m/>
    <s v="Revenue"/>
  </r>
  <r>
    <n v="2023"/>
    <d v="2023-02-28T00:00:00"/>
    <s v="28"/>
    <x v="0"/>
    <s v="Tuesday"/>
    <s v="February"/>
    <s v="Sports equipment"/>
    <n v="120000"/>
    <s v="Consulting and professional services"/>
    <m/>
    <s v="Revenue"/>
  </r>
  <r>
    <n v="2023"/>
    <d v="2023-05-31T00:00:00"/>
    <s v="31"/>
    <x v="1"/>
    <s v="Wednesday"/>
    <s v="May"/>
    <s v="Sports equipment"/>
    <n v="19500"/>
    <s v="Other income"/>
    <m/>
    <s v="Revenue"/>
  </r>
  <r>
    <n v="2023"/>
    <d v="2023-03-31T00:00:00"/>
    <s v="31"/>
    <x v="0"/>
    <s v="Friday"/>
    <s v="March"/>
    <s v="Sports equipment"/>
    <n v="126000"/>
    <s v="Consulting and professional services"/>
    <m/>
    <s v="Revenue"/>
  </r>
  <r>
    <n v="2023"/>
    <d v="2023-04-30T00:00:00"/>
    <s v="30"/>
    <x v="1"/>
    <s v="Sunday"/>
    <s v="April"/>
    <s v="Sports equipment"/>
    <n v="90000"/>
    <s v="Consulting and professional services"/>
    <m/>
    <s v="Revenue"/>
  </r>
  <r>
    <n v="2023"/>
    <d v="2023-06-30T00:00:00"/>
    <s v="30"/>
    <x v="1"/>
    <s v="Friday"/>
    <s v="June"/>
    <s v="Sports equipment"/>
    <n v="600000"/>
    <s v="Sales"/>
    <m/>
    <s v="Revenue"/>
  </r>
  <r>
    <n v="2023"/>
    <d v="2023-05-31T00:00:00"/>
    <s v="31"/>
    <x v="1"/>
    <s v="Wednesday"/>
    <s v="May"/>
    <s v="Sports equipment"/>
    <n v="129000"/>
    <s v="Consulting and professional services"/>
    <m/>
    <s v="Revenue"/>
  </r>
  <r>
    <n v="2023"/>
    <d v="2023-06-30T00:00:00"/>
    <s v="30"/>
    <x v="1"/>
    <s v="Friday"/>
    <s v="June"/>
    <s v="Sports equipment"/>
    <n v="19500"/>
    <s v="Other income"/>
    <m/>
    <s v="Revenue"/>
  </r>
  <r>
    <n v="2023"/>
    <d v="2023-06-30T00:00:00"/>
    <s v="30"/>
    <x v="1"/>
    <s v="Friday"/>
    <s v="June"/>
    <s v="Sports equipment"/>
    <n v="165000"/>
    <s v="Consulting and professional services"/>
    <m/>
    <s v="Revenue"/>
  </r>
  <r>
    <n v="2023"/>
    <d v="2023-07-31T00:00:00"/>
    <s v="31"/>
    <x v="2"/>
    <s v="Monday"/>
    <s v="July"/>
    <s v="Sports equipment"/>
    <n v="100500"/>
    <s v="Consulting and professional services"/>
    <m/>
    <s v="Revenue"/>
  </r>
  <r>
    <n v="2023"/>
    <d v="2023-07-31T00:00:00"/>
    <s v="31"/>
    <x v="2"/>
    <s v="Monday"/>
    <s v="July"/>
    <s v="Sports equipment"/>
    <n v="600000"/>
    <s v="Sales"/>
    <m/>
    <s v="Revenue"/>
  </r>
  <r>
    <n v="2023"/>
    <d v="2023-08-31T00:00:00"/>
    <s v="31"/>
    <x v="2"/>
    <s v="Thursday"/>
    <s v="August"/>
    <s v="Sports equipment"/>
    <n v="60000"/>
    <s v="Consulting and professional services"/>
    <m/>
    <s v="Revenue"/>
  </r>
  <r>
    <n v="2023"/>
    <d v="2023-07-31T00:00:00"/>
    <s v="31"/>
    <x v="2"/>
    <s v="Monday"/>
    <s v="July"/>
    <s v="Sports equipment"/>
    <n v="21000"/>
    <s v="Other income"/>
    <m/>
    <s v="Revenue"/>
  </r>
  <r>
    <n v="2023"/>
    <d v="2023-09-30T00:00:00"/>
    <s v="30"/>
    <x v="2"/>
    <s v="Saturday"/>
    <s v="September"/>
    <s v="Sports equipment"/>
    <n v="69000"/>
    <s v="Consulting and professional services"/>
    <m/>
    <s v="Revenue"/>
  </r>
  <r>
    <n v="2023"/>
    <d v="2023-10-31T00:00:00"/>
    <s v="31"/>
    <x v="3"/>
    <s v="Tuesday"/>
    <s v="October"/>
    <s v="Sports equipment"/>
    <n v="60000"/>
    <s v="Consulting and professional services"/>
    <m/>
    <s v="Revenue"/>
  </r>
  <r>
    <n v="2023"/>
    <d v="2023-08-31T00:00:00"/>
    <s v="31"/>
    <x v="2"/>
    <s v="Thursday"/>
    <s v="August"/>
    <s v="Sports equipment"/>
    <n v="550000"/>
    <s v="Sales"/>
    <m/>
    <s v="Revenue"/>
  </r>
  <r>
    <n v="2023"/>
    <d v="2023-11-30T00:00:00"/>
    <s v="30"/>
    <x v="3"/>
    <s v="Thursday"/>
    <s v="November"/>
    <s v="Sports equipment"/>
    <n v="57000"/>
    <s v="Consulting and professional services"/>
    <m/>
    <s v="Revenue"/>
  </r>
  <r>
    <n v="2023"/>
    <d v="2023-08-31T00:00:00"/>
    <s v="31"/>
    <x v="2"/>
    <s v="Thursday"/>
    <s v="August"/>
    <s v="Sports equipment"/>
    <n v="24600"/>
    <s v="Other income"/>
    <m/>
    <s v="Revenue"/>
  </r>
  <r>
    <n v="2023"/>
    <d v="2023-12-31T00:00:00"/>
    <s v="31"/>
    <x v="3"/>
    <s v="Sunday"/>
    <s v="December"/>
    <s v="Sports equipment"/>
    <n v="126000"/>
    <s v="Consulting and professional services"/>
    <m/>
    <s v="Revenue"/>
  </r>
  <r>
    <n v="2023"/>
    <d v="2023-09-30T00:00:00"/>
    <s v="30"/>
    <x v="2"/>
    <s v="Saturday"/>
    <s v="September"/>
    <s v="Sports equipment"/>
    <n v="400000"/>
    <s v="Sales"/>
    <m/>
    <s v="Revenue"/>
  </r>
  <r>
    <n v="2023"/>
    <d v="2023-09-30T00:00:00"/>
    <s v="30"/>
    <x v="2"/>
    <s v="Saturday"/>
    <s v="September"/>
    <s v="Sports equipment"/>
    <n v="21900"/>
    <s v="Other income"/>
    <m/>
    <s v="Revenue"/>
  </r>
  <r>
    <n v="2023"/>
    <d v="2023-10-31T00:00:00"/>
    <s v="31"/>
    <x v="3"/>
    <s v="Tuesday"/>
    <s v="October"/>
    <s v="Sports equipment"/>
    <n v="600000"/>
    <s v="Sales"/>
    <m/>
    <s v="Revenue"/>
  </r>
  <r>
    <n v="2023"/>
    <d v="2023-10-31T00:00:00"/>
    <s v="31"/>
    <x v="3"/>
    <s v="Tuesday"/>
    <s v="October"/>
    <s v="Sports equipment"/>
    <n v="30000"/>
    <s v="Other income"/>
    <m/>
    <s v="Revenue"/>
  </r>
  <r>
    <n v="2023"/>
    <d v="2023-11-30T00:00:00"/>
    <s v="30"/>
    <x v="3"/>
    <s v="Thursday"/>
    <s v="November"/>
    <s v="Sports equipment"/>
    <n v="600000"/>
    <s v="Sales"/>
    <m/>
    <s v="Revenue"/>
  </r>
  <r>
    <n v="2023"/>
    <d v="2023-11-30T00:00:00"/>
    <s v="30"/>
    <x v="3"/>
    <s v="Thursday"/>
    <s v="November"/>
    <s v="Sports equipment"/>
    <n v="21000"/>
    <s v="Other income"/>
    <m/>
    <s v="Revenue"/>
  </r>
  <r>
    <n v="2023"/>
    <d v="2023-12-31T00:00:00"/>
    <s v="31"/>
    <x v="3"/>
    <s v="Sunday"/>
    <s v="December"/>
    <s v="Sports equipment"/>
    <n v="750000"/>
    <s v="Sales"/>
    <m/>
    <s v="Revenue"/>
  </r>
  <r>
    <n v="2023"/>
    <d v="2023-12-31T00:00:00"/>
    <s v="31"/>
    <x v="3"/>
    <s v="Sunday"/>
    <s v="December"/>
    <s v="Sports equipment"/>
    <n v="27000"/>
    <s v="Other income"/>
    <m/>
    <s v="Revenue"/>
  </r>
  <r>
    <n v="2023"/>
    <d v="2023-01-31T00:00:00"/>
    <s v="31"/>
    <x v="0"/>
    <s v="Tuesday"/>
    <s v="January"/>
    <s v="Sportswear"/>
    <n v="510000"/>
    <s v="Sales"/>
    <m/>
    <s v="Revenue"/>
  </r>
  <r>
    <n v="2023"/>
    <d v="2023-01-31T00:00:00"/>
    <s v="31"/>
    <x v="0"/>
    <s v="Tuesday"/>
    <s v="January"/>
    <s v="Sportswear"/>
    <n v="40000"/>
    <s v="Other income"/>
    <m/>
    <s v="Revenue"/>
  </r>
  <r>
    <n v="2023"/>
    <d v="2023-02-28T00:00:00"/>
    <s v="28"/>
    <x v="0"/>
    <s v="Tuesday"/>
    <s v="February"/>
    <s v="Sportswear"/>
    <n v="459000"/>
    <s v="Sales"/>
    <m/>
    <s v="Revenue"/>
  </r>
  <r>
    <n v="2023"/>
    <d v="2023-02-28T00:00:00"/>
    <s v="28"/>
    <x v="0"/>
    <s v="Tuesday"/>
    <s v="February"/>
    <s v="Sportswear"/>
    <n v="20000"/>
    <s v="Other income"/>
    <m/>
    <s v="Revenue"/>
  </r>
  <r>
    <n v="2023"/>
    <d v="2023-03-31T00:00:00"/>
    <s v="31"/>
    <x v="0"/>
    <s v="Friday"/>
    <s v="March"/>
    <s v="Sportswear"/>
    <n v="382500"/>
    <s v="Sales"/>
    <m/>
    <s v="Revenue"/>
  </r>
  <r>
    <n v="2023"/>
    <d v="2023-03-31T00:00:00"/>
    <s v="31"/>
    <x v="0"/>
    <s v="Friday"/>
    <s v="March"/>
    <s v="Sportswear"/>
    <n v="24000"/>
    <s v="Other income"/>
    <m/>
    <s v="Revenue"/>
  </r>
  <r>
    <n v="2023"/>
    <d v="2023-04-30T00:00:00"/>
    <s v="30"/>
    <x v="1"/>
    <s v="Sunday"/>
    <s v="April"/>
    <s v="Sportswear"/>
    <n v="306000"/>
    <s v="Sales"/>
    <m/>
    <s v="Revenue"/>
  </r>
  <r>
    <n v="2023"/>
    <d v="2023-04-30T00:00:00"/>
    <s v="30"/>
    <x v="1"/>
    <s v="Sunday"/>
    <s v="April"/>
    <s v="Sportswear"/>
    <n v="22000"/>
    <s v="Other income"/>
    <m/>
    <s v="Revenue"/>
  </r>
  <r>
    <n v="2023"/>
    <d v="2023-05-31T00:00:00"/>
    <s v="31"/>
    <x v="1"/>
    <s v="Wednesday"/>
    <s v="May"/>
    <s v="Sportswear"/>
    <n v="459000"/>
    <s v="Sales"/>
    <m/>
    <s v="Revenue"/>
  </r>
  <r>
    <n v="2023"/>
    <d v="2023-05-31T00:00:00"/>
    <s v="31"/>
    <x v="1"/>
    <s v="Wednesday"/>
    <s v="May"/>
    <s v="Sportswear"/>
    <n v="100000"/>
    <s v="Other income"/>
    <m/>
    <s v="Revenue"/>
  </r>
  <r>
    <n v="2023"/>
    <d v="2023-06-30T00:00:00"/>
    <s v="30"/>
    <x v="1"/>
    <s v="Friday"/>
    <s v="June"/>
    <s v="Sportswear"/>
    <n v="561000"/>
    <s v="Sales"/>
    <m/>
    <s v="Revenue"/>
  </r>
  <r>
    <n v="2023"/>
    <d v="2023-06-30T00:00:00"/>
    <s v="30"/>
    <x v="1"/>
    <s v="Friday"/>
    <s v="June"/>
    <s v="Sportswear"/>
    <n v="80000"/>
    <s v="Other income"/>
    <m/>
    <s v="Revenue"/>
  </r>
  <r>
    <n v="2023"/>
    <d v="2023-07-31T00:00:00"/>
    <s v="31"/>
    <x v="2"/>
    <s v="Monday"/>
    <s v="July"/>
    <s v="Sportswear"/>
    <n v="433500"/>
    <s v="Sales"/>
    <m/>
    <s v="Revenue"/>
  </r>
  <r>
    <n v="2023"/>
    <d v="2023-07-31T00:00:00"/>
    <s v="31"/>
    <x v="2"/>
    <s v="Monday"/>
    <s v="July"/>
    <s v="Sportswear"/>
    <n v="40000"/>
    <s v="Other income"/>
    <m/>
    <s v="Revenue"/>
  </r>
  <r>
    <n v="2023"/>
    <d v="2023-08-31T00:00:00"/>
    <s v="31"/>
    <x v="2"/>
    <s v="Thursday"/>
    <s v="August"/>
    <s v="Sportswear"/>
    <n v="382500"/>
    <s v="Sales"/>
    <m/>
    <s v="Revenue"/>
  </r>
  <r>
    <n v="2023"/>
    <d v="2023-08-31T00:00:00"/>
    <s v="31"/>
    <x v="2"/>
    <s v="Thursday"/>
    <s v="August"/>
    <s v="Sportswear"/>
    <n v="20000"/>
    <s v="Other income"/>
    <m/>
    <s v="Revenue"/>
  </r>
  <r>
    <n v="2023"/>
    <d v="2023-01-31T00:00:00"/>
    <s v="31"/>
    <x v="0"/>
    <s v="Tuesday"/>
    <s v="January"/>
    <s v="Sportswear"/>
    <n v="180000"/>
    <s v="Consulting and professional services"/>
    <m/>
    <s v="Revenue"/>
  </r>
  <r>
    <n v="2023"/>
    <d v="2023-02-28T00:00:00"/>
    <s v="28"/>
    <x v="0"/>
    <s v="Tuesday"/>
    <s v="February"/>
    <s v="Sportswear"/>
    <n v="150000"/>
    <s v="Consulting and professional services"/>
    <m/>
    <s v="Revenue"/>
  </r>
  <r>
    <n v="2023"/>
    <d v="2023-09-30T00:00:00"/>
    <s v="30"/>
    <x v="2"/>
    <s v="Saturday"/>
    <s v="September"/>
    <s v="Sportswear"/>
    <n v="408000"/>
    <s v="Sales"/>
    <m/>
    <s v="Revenue"/>
  </r>
  <r>
    <n v="2023"/>
    <d v="2023-03-31T00:00:00"/>
    <s v="31"/>
    <x v="0"/>
    <s v="Friday"/>
    <s v="March"/>
    <s v="Sportswear"/>
    <n v="60000"/>
    <s v="Consulting and professional services"/>
    <m/>
    <s v="Revenue"/>
  </r>
  <r>
    <n v="2023"/>
    <d v="2023-09-30T00:00:00"/>
    <s v="30"/>
    <x v="2"/>
    <s v="Saturday"/>
    <s v="September"/>
    <s v="Sportswear"/>
    <n v="26600"/>
    <s v="Other income"/>
    <m/>
    <s v="Revenue"/>
  </r>
  <r>
    <n v="2023"/>
    <d v="2023-04-30T00:00:00"/>
    <s v="30"/>
    <x v="1"/>
    <s v="Sunday"/>
    <s v="April"/>
    <s v="Sportswear"/>
    <n v="90000"/>
    <s v="Consulting and professional services"/>
    <m/>
    <s v="Revenue"/>
  </r>
  <r>
    <n v="2023"/>
    <d v="2023-05-31T00:00:00"/>
    <s v="31"/>
    <x v="1"/>
    <s v="Wednesday"/>
    <s v="May"/>
    <s v="Sportswear"/>
    <n v="132000"/>
    <s v="Consulting and professional services"/>
    <m/>
    <s v="Revenue"/>
  </r>
  <r>
    <n v="2023"/>
    <d v="2023-10-31T00:00:00"/>
    <s v="31"/>
    <x v="3"/>
    <s v="Tuesday"/>
    <s v="October"/>
    <s v="Sportswear"/>
    <n v="369750"/>
    <s v="Sales"/>
    <m/>
    <s v="Revenue"/>
  </r>
  <r>
    <n v="2023"/>
    <d v="2023-06-30T00:00:00"/>
    <s v="30"/>
    <x v="1"/>
    <s v="Friday"/>
    <s v="June"/>
    <s v="Sportswear"/>
    <n v="108000"/>
    <s v="Consulting and professional services"/>
    <m/>
    <s v="Revenue"/>
  </r>
  <r>
    <n v="2023"/>
    <d v="2023-10-31T00:00:00"/>
    <s v="31"/>
    <x v="3"/>
    <s v="Tuesday"/>
    <s v="October"/>
    <s v="Sportswear"/>
    <n v="60000"/>
    <s v="Other income"/>
    <m/>
    <s v="Revenue"/>
  </r>
  <r>
    <n v="2023"/>
    <d v="2023-07-31T00:00:00"/>
    <s v="31"/>
    <x v="2"/>
    <s v="Monday"/>
    <s v="July"/>
    <s v="Sportswear"/>
    <n v="60000"/>
    <s v="Consulting and professional services"/>
    <m/>
    <s v="Revenue"/>
  </r>
  <r>
    <n v="2023"/>
    <d v="2023-08-31T00:00:00"/>
    <s v="31"/>
    <x v="2"/>
    <s v="Thursday"/>
    <s v="August"/>
    <s v="Sportswear"/>
    <n v="60000"/>
    <s v="Consulting and professional services"/>
    <m/>
    <s v="Revenue"/>
  </r>
  <r>
    <n v="2023"/>
    <d v="2023-11-30T00:00:00"/>
    <s v="30"/>
    <x v="3"/>
    <s v="Thursday"/>
    <s v="November"/>
    <s v="Sportswear"/>
    <n v="362100"/>
    <s v="Sales"/>
    <m/>
    <s v="Revenue"/>
  </r>
  <r>
    <n v="2023"/>
    <d v="2023-09-30T00:00:00"/>
    <s v="30"/>
    <x v="2"/>
    <s v="Saturday"/>
    <s v="September"/>
    <s v="Sportswear"/>
    <n v="60000"/>
    <s v="Consulting and professional services"/>
    <m/>
    <s v="Revenue"/>
  </r>
  <r>
    <n v="2023"/>
    <d v="2023-11-30T00:00:00"/>
    <s v="30"/>
    <x v="3"/>
    <s v="Thursday"/>
    <s v="November"/>
    <s v="Sportswear"/>
    <n v="40000"/>
    <s v="Other income"/>
    <m/>
    <s v="Revenue"/>
  </r>
  <r>
    <n v="2023"/>
    <d v="2023-10-31T00:00:00"/>
    <s v="31"/>
    <x v="3"/>
    <s v="Tuesday"/>
    <s v="October"/>
    <s v="Sportswear"/>
    <n v="72000"/>
    <s v="Consulting and professional services"/>
    <m/>
    <s v="Revenue"/>
  </r>
  <r>
    <n v="2023"/>
    <d v="2023-11-30T00:00:00"/>
    <s v="30"/>
    <x v="3"/>
    <s v="Thursday"/>
    <s v="November"/>
    <s v="Sportswear"/>
    <n v="72000"/>
    <s v="Consulting and professional services"/>
    <m/>
    <s v="Revenue"/>
  </r>
  <r>
    <n v="2023"/>
    <d v="2023-12-31T00:00:00"/>
    <s v="31"/>
    <x v="3"/>
    <s v="Sunday"/>
    <s v="December"/>
    <s v="Sportswear"/>
    <n v="471750"/>
    <s v="Sales"/>
    <m/>
    <s v="Revenue"/>
  </r>
  <r>
    <n v="2023"/>
    <d v="2023-12-31T00:00:00"/>
    <s v="31"/>
    <x v="3"/>
    <s v="Sunday"/>
    <s v="December"/>
    <s v="Sportswear"/>
    <n v="126000"/>
    <s v="Consulting and professional services"/>
    <m/>
    <s v="Revenue"/>
  </r>
  <r>
    <n v="2023"/>
    <d v="2023-12-31T00:00:00"/>
    <s v="31"/>
    <x v="3"/>
    <s v="Sunday"/>
    <s v="December"/>
    <s v="Sportswear"/>
    <n v="60000"/>
    <s v="Other income"/>
    <m/>
    <s v="Revenu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n v="2023"/>
    <d v="2023-01-31T00:00:00"/>
    <s v="31"/>
    <s v="1st Quarter"/>
    <s v="Tuesday"/>
    <s v="January"/>
    <x v="0"/>
    <n v="153000"/>
    <s v="Sales"/>
    <m/>
    <s v="Revenue"/>
  </r>
  <r>
    <n v="2023"/>
    <d v="2023-01-31T00:00:00"/>
    <s v="31"/>
    <s v="1st Quarter"/>
    <s v="Tuesday"/>
    <s v="January"/>
    <x v="0"/>
    <n v="27000"/>
    <s v="Consulting and professional services"/>
    <m/>
    <s v="Revenue"/>
  </r>
  <r>
    <n v="2023"/>
    <d v="2023-01-31T00:00:00"/>
    <s v="31"/>
    <s v="1st Quarter"/>
    <s v="Tuesday"/>
    <s v="January"/>
    <x v="0"/>
    <n v="6000"/>
    <s v="Other income"/>
    <m/>
    <s v="Revenue"/>
  </r>
  <r>
    <n v="2023"/>
    <d v="2023-02-28T00:00:00"/>
    <s v="28"/>
    <s v="1st Quarter"/>
    <s v="Tuesday"/>
    <s v="February"/>
    <x v="0"/>
    <n v="22500"/>
    <s v="Consulting and professional services"/>
    <m/>
    <s v="Revenue"/>
  </r>
  <r>
    <n v="2023"/>
    <d v="2023-03-31T00:00:00"/>
    <s v="31"/>
    <s v="1st Quarter"/>
    <s v="Friday"/>
    <s v="March"/>
    <x v="0"/>
    <n v="9000"/>
    <s v="Consulting and professional services"/>
    <m/>
    <s v="Revenue"/>
  </r>
  <r>
    <n v="2023"/>
    <d v="2023-02-28T00:00:00"/>
    <s v="28"/>
    <s v="1st Quarter"/>
    <s v="Tuesday"/>
    <s v="February"/>
    <x v="0"/>
    <n v="137700"/>
    <s v="Sales"/>
    <m/>
    <s v="Revenue"/>
  </r>
  <r>
    <n v="2023"/>
    <d v="2023-04-30T00:00:00"/>
    <s v="30"/>
    <s v="2nd Quarter"/>
    <s v="Sunday"/>
    <s v="April"/>
    <x v="0"/>
    <n v="13500"/>
    <s v="Consulting and professional services"/>
    <m/>
    <s v="Revenue"/>
  </r>
  <r>
    <n v="2023"/>
    <d v="2023-02-28T00:00:00"/>
    <s v="28"/>
    <s v="1st Quarter"/>
    <s v="Tuesday"/>
    <s v="February"/>
    <x v="0"/>
    <n v="3000"/>
    <s v="Other income"/>
    <m/>
    <s v="Revenue"/>
  </r>
  <r>
    <n v="2023"/>
    <d v="2023-05-31T00:00:00"/>
    <s v="31"/>
    <s v="2nd Quarter"/>
    <s v="Wednesday"/>
    <s v="May"/>
    <x v="0"/>
    <n v="19800"/>
    <s v="Consulting and professional services"/>
    <m/>
    <s v="Revenue"/>
  </r>
  <r>
    <n v="2023"/>
    <d v="2023-06-30T00:00:00"/>
    <s v="30"/>
    <s v="2nd Quarter"/>
    <s v="Friday"/>
    <s v="June"/>
    <x v="0"/>
    <n v="16200"/>
    <s v="Consulting and professional services"/>
    <m/>
    <s v="Revenue"/>
  </r>
  <r>
    <n v="2023"/>
    <d v="2023-03-31T00:00:00"/>
    <s v="31"/>
    <s v="1st Quarter"/>
    <s v="Friday"/>
    <s v="March"/>
    <x v="0"/>
    <n v="114750"/>
    <s v="Sales"/>
    <m/>
    <s v="Revenue"/>
  </r>
  <r>
    <n v="2023"/>
    <d v="2023-07-31T00:00:00"/>
    <s v="31"/>
    <s v="3rd Quarter"/>
    <s v="Monday"/>
    <s v="July"/>
    <x v="0"/>
    <n v="9000"/>
    <s v="Consulting and professional services"/>
    <m/>
    <s v="Revenue"/>
  </r>
  <r>
    <n v="2023"/>
    <d v="2023-03-31T00:00:00"/>
    <s v="31"/>
    <s v="1st Quarter"/>
    <s v="Friday"/>
    <s v="March"/>
    <x v="0"/>
    <n v="3600"/>
    <s v="Other income"/>
    <m/>
    <s v="Revenue"/>
  </r>
  <r>
    <n v="2023"/>
    <d v="2023-08-31T00:00:00"/>
    <s v="31"/>
    <s v="3rd Quarter"/>
    <s v="Thursday"/>
    <s v="August"/>
    <x v="0"/>
    <n v="90000"/>
    <s v="Consulting and professional services"/>
    <m/>
    <s v="Revenue"/>
  </r>
  <r>
    <n v="2023"/>
    <d v="2023-09-30T00:00:00"/>
    <s v="30"/>
    <s v="3rd Quarter"/>
    <s v="Saturday"/>
    <s v="September"/>
    <x v="0"/>
    <n v="9000"/>
    <s v="Consulting and professional services"/>
    <m/>
    <s v="Revenue"/>
  </r>
  <r>
    <n v="2023"/>
    <d v="2023-04-30T00:00:00"/>
    <s v="30"/>
    <s v="2nd Quarter"/>
    <s v="Sunday"/>
    <s v="April"/>
    <x v="0"/>
    <n v="91800"/>
    <s v="Sales"/>
    <m/>
    <s v="Revenue"/>
  </r>
  <r>
    <n v="2023"/>
    <d v="2023-10-31T00:00:00"/>
    <s v="31"/>
    <s v="4th Quarter"/>
    <s v="Tuesday"/>
    <s v="October"/>
    <x v="0"/>
    <n v="10800"/>
    <s v="Consulting and professional services"/>
    <m/>
    <s v="Revenue"/>
  </r>
  <r>
    <n v="2023"/>
    <d v="2023-04-30T00:00:00"/>
    <s v="30"/>
    <s v="2nd Quarter"/>
    <s v="Sunday"/>
    <s v="April"/>
    <x v="0"/>
    <n v="3300"/>
    <s v="Other income"/>
    <m/>
    <s v="Revenue"/>
  </r>
  <r>
    <n v="2023"/>
    <d v="2023-11-30T00:00:00"/>
    <s v="30"/>
    <s v="4th Quarter"/>
    <s v="Thursday"/>
    <s v="November"/>
    <x v="0"/>
    <n v="10800"/>
    <s v="Consulting and professional services"/>
    <m/>
    <s v="Revenue"/>
  </r>
  <r>
    <n v="2023"/>
    <d v="2023-12-31T00:00:00"/>
    <s v="31"/>
    <s v="4th Quarter"/>
    <s v="Sunday"/>
    <s v="December"/>
    <x v="0"/>
    <n v="18900"/>
    <s v="Consulting and professional services"/>
    <m/>
    <s v="Revenue"/>
  </r>
  <r>
    <n v="2023"/>
    <d v="2023-05-31T00:00:00"/>
    <s v="31"/>
    <s v="2nd Quarter"/>
    <s v="Wednesday"/>
    <s v="May"/>
    <x v="0"/>
    <n v="137700"/>
    <s v="Sales"/>
    <m/>
    <s v="Revenue"/>
  </r>
  <r>
    <n v="2023"/>
    <d v="2023-05-31T00:00:00"/>
    <s v="31"/>
    <s v="2nd Quarter"/>
    <s v="Wednesday"/>
    <s v="May"/>
    <x v="0"/>
    <n v="1500"/>
    <s v="Other income"/>
    <m/>
    <s v="Revenue"/>
  </r>
  <r>
    <n v="2023"/>
    <d v="2023-06-30T00:00:00"/>
    <s v="30"/>
    <s v="2nd Quarter"/>
    <s v="Friday"/>
    <s v="June"/>
    <x v="0"/>
    <n v="168300"/>
    <s v="Sales"/>
    <m/>
    <s v="Revenue"/>
  </r>
  <r>
    <n v="2023"/>
    <d v="2023-06-30T00:00:00"/>
    <s v="30"/>
    <s v="2nd Quarter"/>
    <s v="Friday"/>
    <s v="June"/>
    <x v="0"/>
    <n v="1200"/>
    <s v="Other income"/>
    <m/>
    <s v="Revenue"/>
  </r>
  <r>
    <n v="2023"/>
    <d v="2023-07-31T00:00:00"/>
    <s v="31"/>
    <s v="3rd Quarter"/>
    <s v="Monday"/>
    <s v="July"/>
    <x v="0"/>
    <n v="130050"/>
    <s v="Sales"/>
    <m/>
    <s v="Revenue"/>
  </r>
  <r>
    <n v="2023"/>
    <d v="2023-07-31T00:00:00"/>
    <s v="31"/>
    <s v="3rd Quarter"/>
    <s v="Monday"/>
    <s v="July"/>
    <x v="0"/>
    <n v="6000"/>
    <s v="Other income"/>
    <m/>
    <s v="Revenue"/>
  </r>
  <r>
    <n v="2023"/>
    <d v="2023-08-31T00:00:00"/>
    <s v="31"/>
    <s v="3rd Quarter"/>
    <s v="Thursday"/>
    <s v="August"/>
    <x v="0"/>
    <n v="114750"/>
    <s v="Sales"/>
    <m/>
    <s v="Revenue"/>
  </r>
  <r>
    <n v="2023"/>
    <d v="2023-08-31T00:00:00"/>
    <s v="31"/>
    <s v="3rd Quarter"/>
    <s v="Thursday"/>
    <s v="August"/>
    <x v="0"/>
    <n v="3000"/>
    <s v="Other income"/>
    <m/>
    <s v="Revenue"/>
  </r>
  <r>
    <n v="2023"/>
    <d v="2023-09-30T00:00:00"/>
    <s v="30"/>
    <s v="3rd Quarter"/>
    <s v="Saturday"/>
    <s v="September"/>
    <x v="0"/>
    <n v="122400"/>
    <s v="Sales"/>
    <m/>
    <s v="Revenue"/>
  </r>
  <r>
    <n v="2023"/>
    <d v="2023-09-30T00:00:00"/>
    <s v="30"/>
    <s v="3rd Quarter"/>
    <s v="Saturday"/>
    <s v="September"/>
    <x v="0"/>
    <n v="3990"/>
    <s v="Other income"/>
    <m/>
    <s v="Revenue"/>
  </r>
  <r>
    <n v="2023"/>
    <d v="2023-10-31T00:00:00"/>
    <s v="31"/>
    <s v="4th Quarter"/>
    <s v="Tuesday"/>
    <s v="October"/>
    <x v="0"/>
    <n v="110925"/>
    <s v="Sales"/>
    <m/>
    <s v="Revenue"/>
  </r>
  <r>
    <n v="2023"/>
    <d v="2023-10-31T00:00:00"/>
    <s v="31"/>
    <s v="4th Quarter"/>
    <s v="Tuesday"/>
    <s v="October"/>
    <x v="0"/>
    <n v="9000"/>
    <s v="Other income"/>
    <m/>
    <s v="Revenue"/>
  </r>
  <r>
    <n v="2023"/>
    <d v="2023-11-30T00:00:00"/>
    <s v="30"/>
    <s v="4th Quarter"/>
    <s v="Thursday"/>
    <s v="November"/>
    <x v="0"/>
    <n v="108630"/>
    <s v="Sales"/>
    <m/>
    <s v="Revenue"/>
  </r>
  <r>
    <n v="2023"/>
    <d v="2023-11-30T00:00:00"/>
    <s v="30"/>
    <s v="4th Quarter"/>
    <s v="Thursday"/>
    <s v="November"/>
    <x v="0"/>
    <n v="6000"/>
    <s v="Other income"/>
    <m/>
    <s v="Revenue"/>
  </r>
  <r>
    <n v="2023"/>
    <d v="2023-12-31T00:00:00"/>
    <s v="31"/>
    <s v="4th Quarter"/>
    <s v="Sunday"/>
    <s v="December"/>
    <x v="0"/>
    <n v="141525"/>
    <s v="Sales"/>
    <m/>
    <s v="Revenue"/>
  </r>
  <r>
    <n v="2023"/>
    <d v="2023-12-31T00:00:00"/>
    <s v="31"/>
    <s v="4th Quarter"/>
    <s v="Sunday"/>
    <s v="December"/>
    <x v="0"/>
    <n v="9000"/>
    <s v="Other income"/>
    <m/>
    <s v="Revenue"/>
  </r>
  <r>
    <n v="2023"/>
    <d v="2023-01-31T00:00:00"/>
    <s v="31"/>
    <s v="1st Quarter"/>
    <s v="Tuesday"/>
    <s v="January"/>
    <x v="1"/>
    <n v="700000"/>
    <s v="Sales"/>
    <m/>
    <s v="Revenue"/>
  </r>
  <r>
    <n v="2023"/>
    <d v="2023-01-31T00:00:00"/>
    <s v="31"/>
    <s v="1st Quarter"/>
    <s v="Tuesday"/>
    <s v="January"/>
    <x v="1"/>
    <n v="24000"/>
    <s v="Other income"/>
    <m/>
    <s v="Revenue"/>
  </r>
  <r>
    <n v="2023"/>
    <d v="2023-01-31T00:00:00"/>
    <s v="31"/>
    <s v="1st Quarter"/>
    <s v="Tuesday"/>
    <s v="January"/>
    <x v="1"/>
    <n v="21000"/>
    <s v="Other income"/>
    <m/>
    <s v="Revenue"/>
  </r>
  <r>
    <n v="2023"/>
    <d v="2023-02-28T00:00:00"/>
    <s v="28"/>
    <s v="1st Quarter"/>
    <s v="Tuesday"/>
    <s v="February"/>
    <x v="1"/>
    <n v="600000"/>
    <s v="Sales"/>
    <m/>
    <s v="Revenue"/>
  </r>
  <r>
    <n v="2023"/>
    <d v="2023-02-28T00:00:00"/>
    <s v="28"/>
    <s v="1st Quarter"/>
    <s v="Tuesday"/>
    <s v="February"/>
    <x v="1"/>
    <n v="36000"/>
    <s v="Other income"/>
    <m/>
    <s v="Revenue"/>
  </r>
  <r>
    <n v="2023"/>
    <d v="2023-02-28T00:00:00"/>
    <s v="28"/>
    <s v="1st Quarter"/>
    <s v="Tuesday"/>
    <s v="February"/>
    <x v="1"/>
    <n v="19500"/>
    <s v="Other income"/>
    <m/>
    <s v="Revenue"/>
  </r>
  <r>
    <n v="2023"/>
    <d v="2023-03-31T00:00:00"/>
    <s v="31"/>
    <s v="1st Quarter"/>
    <s v="Friday"/>
    <s v="March"/>
    <x v="1"/>
    <n v="550000"/>
    <s v="Sales"/>
    <m/>
    <s v="Revenue"/>
  </r>
  <r>
    <n v="2023"/>
    <d v="2023-03-31T00:00:00"/>
    <s v="31"/>
    <s v="1st Quarter"/>
    <s v="Friday"/>
    <s v="March"/>
    <x v="1"/>
    <n v="24000"/>
    <s v="Other income"/>
    <m/>
    <s v="Revenue"/>
  </r>
  <r>
    <n v="2023"/>
    <d v="2023-03-31T00:00:00"/>
    <s v="31"/>
    <s v="1st Quarter"/>
    <s v="Friday"/>
    <s v="March"/>
    <x v="1"/>
    <n v="19500"/>
    <s v="Other income"/>
    <m/>
    <s v="Revenue"/>
  </r>
  <r>
    <n v="2023"/>
    <d v="2023-04-30T00:00:00"/>
    <s v="30"/>
    <s v="2nd Quarter"/>
    <s v="Sunday"/>
    <s v="April"/>
    <x v="1"/>
    <n v="490000"/>
    <s v="Sales"/>
    <m/>
    <s v="Revenue"/>
  </r>
  <r>
    <n v="2023"/>
    <d v="2023-04-30T00:00:00"/>
    <s v="30"/>
    <s v="2nd Quarter"/>
    <s v="Sunday"/>
    <s v="April"/>
    <x v="1"/>
    <n v="30000"/>
    <s v="Other income"/>
    <m/>
    <s v="Revenue"/>
  </r>
  <r>
    <n v="2023"/>
    <d v="2023-04-30T00:00:00"/>
    <s v="30"/>
    <s v="2nd Quarter"/>
    <s v="Sunday"/>
    <s v="April"/>
    <x v="1"/>
    <n v="19500"/>
    <s v="Other income"/>
    <m/>
    <s v="Revenue"/>
  </r>
  <r>
    <n v="2023"/>
    <d v="2023-01-31T00:00:00"/>
    <s v="31"/>
    <s v="1st Quarter"/>
    <s v="Tuesday"/>
    <s v="January"/>
    <x v="1"/>
    <n v="288000"/>
    <s v="Consulting and professional services"/>
    <m/>
    <s v="Revenue"/>
  </r>
  <r>
    <n v="2023"/>
    <d v="2023-05-31T00:00:00"/>
    <s v="31"/>
    <s v="2nd Quarter"/>
    <s v="Wednesday"/>
    <s v="May"/>
    <x v="1"/>
    <n v="700000"/>
    <s v="Sales"/>
    <m/>
    <s v="Revenue"/>
  </r>
  <r>
    <n v="2023"/>
    <d v="2023-02-28T00:00:00"/>
    <s v="28"/>
    <s v="1st Quarter"/>
    <s v="Tuesday"/>
    <s v="February"/>
    <x v="1"/>
    <n v="120000"/>
    <s v="Consulting and professional services"/>
    <m/>
    <s v="Revenue"/>
  </r>
  <r>
    <n v="2023"/>
    <d v="2023-05-31T00:00:00"/>
    <s v="31"/>
    <s v="2nd Quarter"/>
    <s v="Wednesday"/>
    <s v="May"/>
    <x v="1"/>
    <n v="19500"/>
    <s v="Other income"/>
    <m/>
    <s v="Revenue"/>
  </r>
  <r>
    <n v="2023"/>
    <d v="2023-03-31T00:00:00"/>
    <s v="31"/>
    <s v="1st Quarter"/>
    <s v="Friday"/>
    <s v="March"/>
    <x v="1"/>
    <n v="126000"/>
    <s v="Consulting and professional services"/>
    <m/>
    <s v="Revenue"/>
  </r>
  <r>
    <n v="2023"/>
    <d v="2023-04-30T00:00:00"/>
    <s v="30"/>
    <s v="2nd Quarter"/>
    <s v="Sunday"/>
    <s v="April"/>
    <x v="1"/>
    <n v="90000"/>
    <s v="Consulting and professional services"/>
    <m/>
    <s v="Revenue"/>
  </r>
  <r>
    <n v="2023"/>
    <d v="2023-06-30T00:00:00"/>
    <s v="30"/>
    <s v="2nd Quarter"/>
    <s v="Friday"/>
    <s v="June"/>
    <x v="1"/>
    <n v="600000"/>
    <s v="Sales"/>
    <m/>
    <s v="Revenue"/>
  </r>
  <r>
    <n v="2023"/>
    <d v="2023-05-31T00:00:00"/>
    <s v="31"/>
    <s v="2nd Quarter"/>
    <s v="Wednesday"/>
    <s v="May"/>
    <x v="1"/>
    <n v="129000"/>
    <s v="Consulting and professional services"/>
    <m/>
    <s v="Revenue"/>
  </r>
  <r>
    <n v="2023"/>
    <d v="2023-06-30T00:00:00"/>
    <s v="30"/>
    <s v="2nd Quarter"/>
    <s v="Friday"/>
    <s v="June"/>
    <x v="1"/>
    <n v="19500"/>
    <s v="Other income"/>
    <m/>
    <s v="Revenue"/>
  </r>
  <r>
    <n v="2023"/>
    <d v="2023-06-30T00:00:00"/>
    <s v="30"/>
    <s v="2nd Quarter"/>
    <s v="Friday"/>
    <s v="June"/>
    <x v="1"/>
    <n v="165000"/>
    <s v="Consulting and professional services"/>
    <m/>
    <s v="Revenue"/>
  </r>
  <r>
    <n v="2023"/>
    <d v="2023-07-31T00:00:00"/>
    <s v="31"/>
    <s v="3rd Quarter"/>
    <s v="Monday"/>
    <s v="July"/>
    <x v="1"/>
    <n v="100500"/>
    <s v="Consulting and professional services"/>
    <m/>
    <s v="Revenue"/>
  </r>
  <r>
    <n v="2023"/>
    <d v="2023-07-31T00:00:00"/>
    <s v="31"/>
    <s v="3rd Quarter"/>
    <s v="Monday"/>
    <s v="July"/>
    <x v="1"/>
    <n v="600000"/>
    <s v="Sales"/>
    <m/>
    <s v="Revenue"/>
  </r>
  <r>
    <n v="2023"/>
    <d v="2023-08-31T00:00:00"/>
    <s v="31"/>
    <s v="3rd Quarter"/>
    <s v="Thursday"/>
    <s v="August"/>
    <x v="1"/>
    <n v="60000"/>
    <s v="Consulting and professional services"/>
    <m/>
    <s v="Revenue"/>
  </r>
  <r>
    <n v="2023"/>
    <d v="2023-07-31T00:00:00"/>
    <s v="31"/>
    <s v="3rd Quarter"/>
    <s v="Monday"/>
    <s v="July"/>
    <x v="1"/>
    <n v="21000"/>
    <s v="Other income"/>
    <m/>
    <s v="Revenue"/>
  </r>
  <r>
    <n v="2023"/>
    <d v="2023-09-30T00:00:00"/>
    <s v="30"/>
    <s v="3rd Quarter"/>
    <s v="Saturday"/>
    <s v="September"/>
    <x v="1"/>
    <n v="69000"/>
    <s v="Consulting and professional services"/>
    <m/>
    <s v="Revenue"/>
  </r>
  <r>
    <n v="2023"/>
    <d v="2023-10-31T00:00:00"/>
    <s v="31"/>
    <s v="4th Quarter"/>
    <s v="Tuesday"/>
    <s v="October"/>
    <x v="1"/>
    <n v="60000"/>
    <s v="Consulting and professional services"/>
    <m/>
    <s v="Revenue"/>
  </r>
  <r>
    <n v="2023"/>
    <d v="2023-08-31T00:00:00"/>
    <s v="31"/>
    <s v="3rd Quarter"/>
    <s v="Thursday"/>
    <s v="August"/>
    <x v="1"/>
    <n v="550000"/>
    <s v="Sales"/>
    <m/>
    <s v="Revenue"/>
  </r>
  <r>
    <n v="2023"/>
    <d v="2023-11-30T00:00:00"/>
    <s v="30"/>
    <s v="4th Quarter"/>
    <s v="Thursday"/>
    <s v="November"/>
    <x v="1"/>
    <n v="57000"/>
    <s v="Consulting and professional services"/>
    <m/>
    <s v="Revenue"/>
  </r>
  <r>
    <n v="2023"/>
    <d v="2023-08-31T00:00:00"/>
    <s v="31"/>
    <s v="3rd Quarter"/>
    <s v="Thursday"/>
    <s v="August"/>
    <x v="1"/>
    <n v="24600"/>
    <s v="Other income"/>
    <m/>
    <s v="Revenue"/>
  </r>
  <r>
    <n v="2023"/>
    <d v="2023-12-31T00:00:00"/>
    <s v="31"/>
    <s v="4th Quarter"/>
    <s v="Sunday"/>
    <s v="December"/>
    <x v="1"/>
    <n v="126000"/>
    <s v="Consulting and professional services"/>
    <m/>
    <s v="Revenue"/>
  </r>
  <r>
    <n v="2023"/>
    <d v="2023-09-30T00:00:00"/>
    <s v="30"/>
    <s v="3rd Quarter"/>
    <s v="Saturday"/>
    <s v="September"/>
    <x v="1"/>
    <n v="400000"/>
    <s v="Sales"/>
    <m/>
    <s v="Revenue"/>
  </r>
  <r>
    <n v="2023"/>
    <d v="2023-09-30T00:00:00"/>
    <s v="30"/>
    <s v="3rd Quarter"/>
    <s v="Saturday"/>
    <s v="September"/>
    <x v="1"/>
    <n v="21900"/>
    <s v="Other income"/>
    <m/>
    <s v="Revenue"/>
  </r>
  <r>
    <n v="2023"/>
    <d v="2023-10-31T00:00:00"/>
    <s v="31"/>
    <s v="4th Quarter"/>
    <s v="Tuesday"/>
    <s v="October"/>
    <x v="1"/>
    <n v="600000"/>
    <s v="Sales"/>
    <m/>
    <s v="Revenue"/>
  </r>
  <r>
    <n v="2023"/>
    <d v="2023-10-31T00:00:00"/>
    <s v="31"/>
    <s v="4th Quarter"/>
    <s v="Tuesday"/>
    <s v="October"/>
    <x v="1"/>
    <n v="30000"/>
    <s v="Other income"/>
    <m/>
    <s v="Revenue"/>
  </r>
  <r>
    <n v="2023"/>
    <d v="2023-11-30T00:00:00"/>
    <s v="30"/>
    <s v="4th Quarter"/>
    <s v="Thursday"/>
    <s v="November"/>
    <x v="1"/>
    <n v="600000"/>
    <s v="Sales"/>
    <m/>
    <s v="Revenue"/>
  </r>
  <r>
    <n v="2023"/>
    <d v="2023-11-30T00:00:00"/>
    <s v="30"/>
    <s v="4th Quarter"/>
    <s v="Thursday"/>
    <s v="November"/>
    <x v="1"/>
    <n v="21000"/>
    <s v="Other income"/>
    <m/>
    <s v="Revenue"/>
  </r>
  <r>
    <n v="2023"/>
    <d v="2023-12-31T00:00:00"/>
    <s v="31"/>
    <s v="4th Quarter"/>
    <s v="Sunday"/>
    <s v="December"/>
    <x v="1"/>
    <n v="750000"/>
    <s v="Sales"/>
    <m/>
    <s v="Revenue"/>
  </r>
  <r>
    <n v="2023"/>
    <d v="2023-12-31T00:00:00"/>
    <s v="31"/>
    <s v="4th Quarter"/>
    <s v="Sunday"/>
    <s v="December"/>
    <x v="1"/>
    <n v="27000"/>
    <s v="Other income"/>
    <m/>
    <s v="Revenue"/>
  </r>
  <r>
    <n v="2023"/>
    <d v="2023-01-31T00:00:00"/>
    <s v="31"/>
    <s v="1st Quarter"/>
    <s v="Tuesday"/>
    <s v="January"/>
    <x v="2"/>
    <n v="510000"/>
    <s v="Sales"/>
    <m/>
    <s v="Revenue"/>
  </r>
  <r>
    <n v="2023"/>
    <d v="2023-01-31T00:00:00"/>
    <s v="31"/>
    <s v="1st Quarter"/>
    <s v="Tuesday"/>
    <s v="January"/>
    <x v="2"/>
    <n v="40000"/>
    <s v="Other income"/>
    <m/>
    <s v="Revenue"/>
  </r>
  <r>
    <n v="2023"/>
    <d v="2023-02-28T00:00:00"/>
    <s v="28"/>
    <s v="1st Quarter"/>
    <s v="Tuesday"/>
    <s v="February"/>
    <x v="2"/>
    <n v="459000"/>
    <s v="Sales"/>
    <m/>
    <s v="Revenue"/>
  </r>
  <r>
    <n v="2023"/>
    <d v="2023-02-28T00:00:00"/>
    <s v="28"/>
    <s v="1st Quarter"/>
    <s v="Tuesday"/>
    <s v="February"/>
    <x v="2"/>
    <n v="20000"/>
    <s v="Other income"/>
    <m/>
    <s v="Revenue"/>
  </r>
  <r>
    <n v="2023"/>
    <d v="2023-03-31T00:00:00"/>
    <s v="31"/>
    <s v="1st Quarter"/>
    <s v="Friday"/>
    <s v="March"/>
    <x v="2"/>
    <n v="382500"/>
    <s v="Sales"/>
    <m/>
    <s v="Revenue"/>
  </r>
  <r>
    <n v="2023"/>
    <d v="2023-03-31T00:00:00"/>
    <s v="31"/>
    <s v="1st Quarter"/>
    <s v="Friday"/>
    <s v="March"/>
    <x v="2"/>
    <n v="24000"/>
    <s v="Other income"/>
    <m/>
    <s v="Revenue"/>
  </r>
  <r>
    <n v="2023"/>
    <d v="2023-04-30T00:00:00"/>
    <s v="30"/>
    <s v="2nd Quarter"/>
    <s v="Sunday"/>
    <s v="April"/>
    <x v="2"/>
    <n v="306000"/>
    <s v="Sales"/>
    <m/>
    <s v="Revenue"/>
  </r>
  <r>
    <n v="2023"/>
    <d v="2023-04-30T00:00:00"/>
    <s v="30"/>
    <s v="2nd Quarter"/>
    <s v="Sunday"/>
    <s v="April"/>
    <x v="2"/>
    <n v="22000"/>
    <s v="Other income"/>
    <m/>
    <s v="Revenue"/>
  </r>
  <r>
    <n v="2023"/>
    <d v="2023-05-31T00:00:00"/>
    <s v="31"/>
    <s v="2nd Quarter"/>
    <s v="Wednesday"/>
    <s v="May"/>
    <x v="2"/>
    <n v="459000"/>
    <s v="Sales"/>
    <m/>
    <s v="Revenue"/>
  </r>
  <r>
    <n v="2023"/>
    <d v="2023-05-31T00:00:00"/>
    <s v="31"/>
    <s v="2nd Quarter"/>
    <s v="Wednesday"/>
    <s v="May"/>
    <x v="2"/>
    <n v="100000"/>
    <s v="Other income"/>
    <m/>
    <s v="Revenue"/>
  </r>
  <r>
    <n v="2023"/>
    <d v="2023-06-30T00:00:00"/>
    <s v="30"/>
    <s v="2nd Quarter"/>
    <s v="Friday"/>
    <s v="June"/>
    <x v="2"/>
    <n v="561000"/>
    <s v="Sales"/>
    <m/>
    <s v="Revenue"/>
  </r>
  <r>
    <n v="2023"/>
    <d v="2023-06-30T00:00:00"/>
    <s v="30"/>
    <s v="2nd Quarter"/>
    <s v="Friday"/>
    <s v="June"/>
    <x v="2"/>
    <n v="80000"/>
    <s v="Other income"/>
    <m/>
    <s v="Revenue"/>
  </r>
  <r>
    <n v="2023"/>
    <d v="2023-07-31T00:00:00"/>
    <s v="31"/>
    <s v="3rd Quarter"/>
    <s v="Monday"/>
    <s v="July"/>
    <x v="2"/>
    <n v="433500"/>
    <s v="Sales"/>
    <m/>
    <s v="Revenue"/>
  </r>
  <r>
    <n v="2023"/>
    <d v="2023-07-31T00:00:00"/>
    <s v="31"/>
    <s v="3rd Quarter"/>
    <s v="Monday"/>
    <s v="July"/>
    <x v="2"/>
    <n v="40000"/>
    <s v="Other income"/>
    <m/>
    <s v="Revenue"/>
  </r>
  <r>
    <n v="2023"/>
    <d v="2023-08-31T00:00:00"/>
    <s v="31"/>
    <s v="3rd Quarter"/>
    <s v="Thursday"/>
    <s v="August"/>
    <x v="2"/>
    <n v="382500"/>
    <s v="Sales"/>
    <m/>
    <s v="Revenue"/>
  </r>
  <r>
    <n v="2023"/>
    <d v="2023-08-31T00:00:00"/>
    <s v="31"/>
    <s v="3rd Quarter"/>
    <s v="Thursday"/>
    <s v="August"/>
    <x v="2"/>
    <n v="20000"/>
    <s v="Other income"/>
    <m/>
    <s v="Revenue"/>
  </r>
  <r>
    <n v="2023"/>
    <d v="2023-01-31T00:00:00"/>
    <s v="31"/>
    <s v="1st Quarter"/>
    <s v="Tuesday"/>
    <s v="January"/>
    <x v="2"/>
    <n v="180000"/>
    <s v="Consulting and professional services"/>
    <m/>
    <s v="Revenue"/>
  </r>
  <r>
    <n v="2023"/>
    <d v="2023-02-28T00:00:00"/>
    <s v="28"/>
    <s v="1st Quarter"/>
    <s v="Tuesday"/>
    <s v="February"/>
    <x v="2"/>
    <n v="150000"/>
    <s v="Consulting and professional services"/>
    <m/>
    <s v="Revenue"/>
  </r>
  <r>
    <n v="2023"/>
    <d v="2023-09-30T00:00:00"/>
    <s v="30"/>
    <s v="3rd Quarter"/>
    <s v="Saturday"/>
    <s v="September"/>
    <x v="2"/>
    <n v="408000"/>
    <s v="Sales"/>
    <m/>
    <s v="Revenue"/>
  </r>
  <r>
    <n v="2023"/>
    <d v="2023-03-31T00:00:00"/>
    <s v="31"/>
    <s v="1st Quarter"/>
    <s v="Friday"/>
    <s v="March"/>
    <x v="2"/>
    <n v="60000"/>
    <s v="Consulting and professional services"/>
    <m/>
    <s v="Revenue"/>
  </r>
  <r>
    <n v="2023"/>
    <d v="2023-09-30T00:00:00"/>
    <s v="30"/>
    <s v="3rd Quarter"/>
    <s v="Saturday"/>
    <s v="September"/>
    <x v="2"/>
    <n v="26600"/>
    <s v="Other income"/>
    <m/>
    <s v="Revenue"/>
  </r>
  <r>
    <n v="2023"/>
    <d v="2023-04-30T00:00:00"/>
    <s v="30"/>
    <s v="2nd Quarter"/>
    <s v="Sunday"/>
    <s v="April"/>
    <x v="2"/>
    <n v="90000"/>
    <s v="Consulting and professional services"/>
    <m/>
    <s v="Revenue"/>
  </r>
  <r>
    <n v="2023"/>
    <d v="2023-05-31T00:00:00"/>
    <s v="31"/>
    <s v="2nd Quarter"/>
    <s v="Wednesday"/>
    <s v="May"/>
    <x v="2"/>
    <n v="132000"/>
    <s v="Consulting and professional services"/>
    <m/>
    <s v="Revenue"/>
  </r>
  <r>
    <n v="2023"/>
    <d v="2023-10-31T00:00:00"/>
    <s v="31"/>
    <s v="4th Quarter"/>
    <s v="Tuesday"/>
    <s v="October"/>
    <x v="2"/>
    <n v="369750"/>
    <s v="Sales"/>
    <m/>
    <s v="Revenue"/>
  </r>
  <r>
    <n v="2023"/>
    <d v="2023-06-30T00:00:00"/>
    <s v="30"/>
    <s v="2nd Quarter"/>
    <s v="Friday"/>
    <s v="June"/>
    <x v="2"/>
    <n v="108000"/>
    <s v="Consulting and professional services"/>
    <m/>
    <s v="Revenue"/>
  </r>
  <r>
    <n v="2023"/>
    <d v="2023-10-31T00:00:00"/>
    <s v="31"/>
    <s v="4th Quarter"/>
    <s v="Tuesday"/>
    <s v="October"/>
    <x v="2"/>
    <n v="60000"/>
    <s v="Other income"/>
    <m/>
    <s v="Revenue"/>
  </r>
  <r>
    <n v="2023"/>
    <d v="2023-07-31T00:00:00"/>
    <s v="31"/>
    <s v="3rd Quarter"/>
    <s v="Monday"/>
    <s v="July"/>
    <x v="2"/>
    <n v="60000"/>
    <s v="Consulting and professional services"/>
    <m/>
    <s v="Revenue"/>
  </r>
  <r>
    <n v="2023"/>
    <d v="2023-08-31T00:00:00"/>
    <s v="31"/>
    <s v="3rd Quarter"/>
    <s v="Thursday"/>
    <s v="August"/>
    <x v="2"/>
    <n v="60000"/>
    <s v="Consulting and professional services"/>
    <m/>
    <s v="Revenue"/>
  </r>
  <r>
    <n v="2023"/>
    <d v="2023-11-30T00:00:00"/>
    <s v="30"/>
    <s v="4th Quarter"/>
    <s v="Thursday"/>
    <s v="November"/>
    <x v="2"/>
    <n v="362100"/>
    <s v="Sales"/>
    <m/>
    <s v="Revenue"/>
  </r>
  <r>
    <n v="2023"/>
    <d v="2023-09-30T00:00:00"/>
    <s v="30"/>
    <s v="3rd Quarter"/>
    <s v="Saturday"/>
    <s v="September"/>
    <x v="2"/>
    <n v="60000"/>
    <s v="Consulting and professional services"/>
    <m/>
    <s v="Revenue"/>
  </r>
  <r>
    <n v="2023"/>
    <d v="2023-11-30T00:00:00"/>
    <s v="30"/>
    <s v="4th Quarter"/>
    <s v="Thursday"/>
    <s v="November"/>
    <x v="2"/>
    <n v="40000"/>
    <s v="Other income"/>
    <m/>
    <s v="Revenue"/>
  </r>
  <r>
    <n v="2023"/>
    <d v="2023-10-31T00:00:00"/>
    <s v="31"/>
    <s v="4th Quarter"/>
    <s v="Tuesday"/>
    <s v="October"/>
    <x v="2"/>
    <n v="72000"/>
    <s v="Consulting and professional services"/>
    <m/>
    <s v="Revenue"/>
  </r>
  <r>
    <n v="2023"/>
    <d v="2023-11-30T00:00:00"/>
    <s v="30"/>
    <s v="4th Quarter"/>
    <s v="Thursday"/>
    <s v="November"/>
    <x v="2"/>
    <n v="72000"/>
    <s v="Consulting and professional services"/>
    <m/>
    <s v="Revenue"/>
  </r>
  <r>
    <n v="2023"/>
    <d v="2023-12-31T00:00:00"/>
    <s v="31"/>
    <s v="4th Quarter"/>
    <s v="Sunday"/>
    <s v="December"/>
    <x v="2"/>
    <n v="471750"/>
    <s v="Sales"/>
    <m/>
    <s v="Revenue"/>
  </r>
  <r>
    <n v="2023"/>
    <d v="2023-12-31T00:00:00"/>
    <s v="31"/>
    <s v="4th Quarter"/>
    <s v="Sunday"/>
    <s v="December"/>
    <x v="2"/>
    <n v="126000"/>
    <s v="Consulting and professional services"/>
    <m/>
    <s v="Revenue"/>
  </r>
  <r>
    <n v="2023"/>
    <d v="2023-12-31T00:00:00"/>
    <s v="31"/>
    <s v="4th Quarter"/>
    <s v="Sunday"/>
    <s v="December"/>
    <x v="2"/>
    <n v="60000"/>
    <s v="Other income"/>
    <m/>
    <s v="Revenue"/>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n v="2023"/>
    <d v="2023-01-31T00:00:00"/>
    <s v="31"/>
    <s v="1st Quarter"/>
    <s v="Tuesday"/>
    <s v="January"/>
    <s v="Nutrition and Food Supplements "/>
    <n v="153000"/>
    <x v="0"/>
    <m/>
    <s v="Revenue"/>
  </r>
  <r>
    <n v="2023"/>
    <d v="2023-01-31T00:00:00"/>
    <s v="31"/>
    <s v="1st Quarter"/>
    <s v="Tuesday"/>
    <s v="January"/>
    <s v="Nutrition and Food Supplements "/>
    <n v="27000"/>
    <x v="1"/>
    <m/>
    <s v="Revenue"/>
  </r>
  <r>
    <n v="2023"/>
    <d v="2023-01-31T00:00:00"/>
    <s v="31"/>
    <s v="1st Quarter"/>
    <s v="Tuesday"/>
    <s v="January"/>
    <s v="Nutrition and Food Supplements "/>
    <n v="6000"/>
    <x v="2"/>
    <m/>
    <s v="Revenue"/>
  </r>
  <r>
    <n v="2023"/>
    <d v="2023-02-28T00:00:00"/>
    <s v="28"/>
    <s v="1st Quarter"/>
    <s v="Tuesday"/>
    <s v="February"/>
    <s v="Nutrition and Food Supplements "/>
    <n v="22500"/>
    <x v="1"/>
    <m/>
    <s v="Revenue"/>
  </r>
  <r>
    <n v="2023"/>
    <d v="2023-03-31T00:00:00"/>
    <s v="31"/>
    <s v="1st Quarter"/>
    <s v="Friday"/>
    <s v="March"/>
    <s v="Nutrition and Food Supplements "/>
    <n v="9000"/>
    <x v="1"/>
    <m/>
    <s v="Revenue"/>
  </r>
  <r>
    <n v="2023"/>
    <d v="2023-02-28T00:00:00"/>
    <s v="28"/>
    <s v="1st Quarter"/>
    <s v="Tuesday"/>
    <s v="February"/>
    <s v="Nutrition and Food Supplements "/>
    <n v="137700"/>
    <x v="0"/>
    <m/>
    <s v="Revenue"/>
  </r>
  <r>
    <n v="2023"/>
    <d v="2023-04-30T00:00:00"/>
    <s v="30"/>
    <s v="2nd Quarter"/>
    <s v="Sunday"/>
    <s v="April"/>
    <s v="Nutrition and Food Supplements "/>
    <n v="13500"/>
    <x v="1"/>
    <m/>
    <s v="Revenue"/>
  </r>
  <r>
    <n v="2023"/>
    <d v="2023-02-28T00:00:00"/>
    <s v="28"/>
    <s v="1st Quarter"/>
    <s v="Tuesday"/>
    <s v="February"/>
    <s v="Nutrition and Food Supplements "/>
    <n v="3000"/>
    <x v="2"/>
    <m/>
    <s v="Revenue"/>
  </r>
  <r>
    <n v="2023"/>
    <d v="2023-05-31T00:00:00"/>
    <s v="31"/>
    <s v="2nd Quarter"/>
    <s v="Wednesday"/>
    <s v="May"/>
    <s v="Nutrition and Food Supplements "/>
    <n v="19800"/>
    <x v="1"/>
    <m/>
    <s v="Revenue"/>
  </r>
  <r>
    <n v="2023"/>
    <d v="2023-06-30T00:00:00"/>
    <s v="30"/>
    <s v="2nd Quarter"/>
    <s v="Friday"/>
    <s v="June"/>
    <s v="Nutrition and Food Supplements "/>
    <n v="16200"/>
    <x v="1"/>
    <m/>
    <s v="Revenue"/>
  </r>
  <r>
    <n v="2023"/>
    <d v="2023-03-31T00:00:00"/>
    <s v="31"/>
    <s v="1st Quarter"/>
    <s v="Friday"/>
    <s v="March"/>
    <s v="Nutrition and Food Supplements "/>
    <n v="114750"/>
    <x v="0"/>
    <m/>
    <s v="Revenue"/>
  </r>
  <r>
    <n v="2023"/>
    <d v="2023-07-31T00:00:00"/>
    <s v="31"/>
    <s v="3rd Quarter"/>
    <s v="Monday"/>
    <s v="July"/>
    <s v="Nutrition and Food Supplements "/>
    <n v="9000"/>
    <x v="1"/>
    <m/>
    <s v="Revenue"/>
  </r>
  <r>
    <n v="2023"/>
    <d v="2023-03-31T00:00:00"/>
    <s v="31"/>
    <s v="1st Quarter"/>
    <s v="Friday"/>
    <s v="March"/>
    <s v="Nutrition and Food Supplements "/>
    <n v="3600"/>
    <x v="2"/>
    <m/>
    <s v="Revenue"/>
  </r>
  <r>
    <n v="2023"/>
    <d v="2023-08-31T00:00:00"/>
    <s v="31"/>
    <s v="3rd Quarter"/>
    <s v="Thursday"/>
    <s v="August"/>
    <s v="Nutrition and Food Supplements "/>
    <n v="90000"/>
    <x v="1"/>
    <m/>
    <s v="Revenue"/>
  </r>
  <r>
    <n v="2023"/>
    <d v="2023-09-30T00:00:00"/>
    <s v="30"/>
    <s v="3rd Quarter"/>
    <s v="Saturday"/>
    <s v="September"/>
    <s v="Nutrition and Food Supplements "/>
    <n v="9000"/>
    <x v="1"/>
    <m/>
    <s v="Revenue"/>
  </r>
  <r>
    <n v="2023"/>
    <d v="2023-04-30T00:00:00"/>
    <s v="30"/>
    <s v="2nd Quarter"/>
    <s v="Sunday"/>
    <s v="April"/>
    <s v="Nutrition and Food Supplements "/>
    <n v="91800"/>
    <x v="0"/>
    <m/>
    <s v="Revenue"/>
  </r>
  <r>
    <n v="2023"/>
    <d v="2023-10-31T00:00:00"/>
    <s v="31"/>
    <s v="4th Quarter"/>
    <s v="Tuesday"/>
    <s v="October"/>
    <s v="Nutrition and Food Supplements "/>
    <n v="10800"/>
    <x v="1"/>
    <m/>
    <s v="Revenue"/>
  </r>
  <r>
    <n v="2023"/>
    <d v="2023-04-30T00:00:00"/>
    <s v="30"/>
    <s v="2nd Quarter"/>
    <s v="Sunday"/>
    <s v="April"/>
    <s v="Nutrition and Food Supplements "/>
    <n v="3300"/>
    <x v="2"/>
    <m/>
    <s v="Revenue"/>
  </r>
  <r>
    <n v="2023"/>
    <d v="2023-11-30T00:00:00"/>
    <s v="30"/>
    <s v="4th Quarter"/>
    <s v="Thursday"/>
    <s v="November"/>
    <s v="Nutrition and Food Supplements "/>
    <n v="10800"/>
    <x v="1"/>
    <m/>
    <s v="Revenue"/>
  </r>
  <r>
    <n v="2023"/>
    <d v="2023-12-31T00:00:00"/>
    <s v="31"/>
    <s v="4th Quarter"/>
    <s v="Sunday"/>
    <s v="December"/>
    <s v="Nutrition and Food Supplements "/>
    <n v="18900"/>
    <x v="1"/>
    <m/>
    <s v="Revenue"/>
  </r>
  <r>
    <n v="2023"/>
    <d v="2023-05-31T00:00:00"/>
    <s v="31"/>
    <s v="2nd Quarter"/>
    <s v="Wednesday"/>
    <s v="May"/>
    <s v="Nutrition and Food Supplements "/>
    <n v="137700"/>
    <x v="0"/>
    <m/>
    <s v="Revenue"/>
  </r>
  <r>
    <n v="2023"/>
    <d v="2023-05-31T00:00:00"/>
    <s v="31"/>
    <s v="2nd Quarter"/>
    <s v="Wednesday"/>
    <s v="May"/>
    <s v="Nutrition and Food Supplements "/>
    <n v="1500"/>
    <x v="2"/>
    <m/>
    <s v="Revenue"/>
  </r>
  <r>
    <n v="2023"/>
    <d v="2023-06-30T00:00:00"/>
    <s v="30"/>
    <s v="2nd Quarter"/>
    <s v="Friday"/>
    <s v="June"/>
    <s v="Nutrition and Food Supplements "/>
    <n v="168300"/>
    <x v="0"/>
    <m/>
    <s v="Revenue"/>
  </r>
  <r>
    <n v="2023"/>
    <d v="2023-06-30T00:00:00"/>
    <s v="30"/>
    <s v="2nd Quarter"/>
    <s v="Friday"/>
    <s v="June"/>
    <s v="Nutrition and Food Supplements "/>
    <n v="1200"/>
    <x v="2"/>
    <m/>
    <s v="Revenue"/>
  </r>
  <r>
    <n v="2023"/>
    <d v="2023-07-31T00:00:00"/>
    <s v="31"/>
    <s v="3rd Quarter"/>
    <s v="Monday"/>
    <s v="July"/>
    <s v="Nutrition and Food Supplements "/>
    <n v="130050"/>
    <x v="0"/>
    <m/>
    <s v="Revenue"/>
  </r>
  <r>
    <n v="2023"/>
    <d v="2023-07-31T00:00:00"/>
    <s v="31"/>
    <s v="3rd Quarter"/>
    <s v="Monday"/>
    <s v="July"/>
    <s v="Nutrition and Food Supplements "/>
    <n v="6000"/>
    <x v="2"/>
    <m/>
    <s v="Revenue"/>
  </r>
  <r>
    <n v="2023"/>
    <d v="2023-08-31T00:00:00"/>
    <s v="31"/>
    <s v="3rd Quarter"/>
    <s v="Thursday"/>
    <s v="August"/>
    <s v="Nutrition and Food Supplements "/>
    <n v="114750"/>
    <x v="0"/>
    <m/>
    <s v="Revenue"/>
  </r>
  <r>
    <n v="2023"/>
    <d v="2023-08-31T00:00:00"/>
    <s v="31"/>
    <s v="3rd Quarter"/>
    <s v="Thursday"/>
    <s v="August"/>
    <s v="Nutrition and Food Supplements "/>
    <n v="3000"/>
    <x v="2"/>
    <m/>
    <s v="Revenue"/>
  </r>
  <r>
    <n v="2023"/>
    <d v="2023-09-30T00:00:00"/>
    <s v="30"/>
    <s v="3rd Quarter"/>
    <s v="Saturday"/>
    <s v="September"/>
    <s v="Nutrition and Food Supplements "/>
    <n v="122400"/>
    <x v="0"/>
    <m/>
    <s v="Revenue"/>
  </r>
  <r>
    <n v="2023"/>
    <d v="2023-09-30T00:00:00"/>
    <s v="30"/>
    <s v="3rd Quarter"/>
    <s v="Saturday"/>
    <s v="September"/>
    <s v="Nutrition and Food Supplements "/>
    <n v="3990"/>
    <x v="2"/>
    <m/>
    <s v="Revenue"/>
  </r>
  <r>
    <n v="2023"/>
    <d v="2023-10-31T00:00:00"/>
    <s v="31"/>
    <s v="4th Quarter"/>
    <s v="Tuesday"/>
    <s v="October"/>
    <s v="Nutrition and Food Supplements "/>
    <n v="110925"/>
    <x v="0"/>
    <m/>
    <s v="Revenue"/>
  </r>
  <r>
    <n v="2023"/>
    <d v="2023-10-31T00:00:00"/>
    <s v="31"/>
    <s v="4th Quarter"/>
    <s v="Tuesday"/>
    <s v="October"/>
    <s v="Nutrition and Food Supplements "/>
    <n v="9000"/>
    <x v="2"/>
    <m/>
    <s v="Revenue"/>
  </r>
  <r>
    <n v="2023"/>
    <d v="2023-11-30T00:00:00"/>
    <s v="30"/>
    <s v="4th Quarter"/>
    <s v="Thursday"/>
    <s v="November"/>
    <s v="Nutrition and Food Supplements "/>
    <n v="108630"/>
    <x v="0"/>
    <m/>
    <s v="Revenue"/>
  </r>
  <r>
    <n v="2023"/>
    <d v="2023-11-30T00:00:00"/>
    <s v="30"/>
    <s v="4th Quarter"/>
    <s v="Thursday"/>
    <s v="November"/>
    <s v="Nutrition and Food Supplements "/>
    <n v="6000"/>
    <x v="2"/>
    <m/>
    <s v="Revenue"/>
  </r>
  <r>
    <n v="2023"/>
    <d v="2023-12-31T00:00:00"/>
    <s v="31"/>
    <s v="4th Quarter"/>
    <s v="Sunday"/>
    <s v="December"/>
    <s v="Nutrition and Food Supplements "/>
    <n v="141525"/>
    <x v="0"/>
    <m/>
    <s v="Revenue"/>
  </r>
  <r>
    <n v="2023"/>
    <d v="2023-12-31T00:00:00"/>
    <s v="31"/>
    <s v="4th Quarter"/>
    <s v="Sunday"/>
    <s v="December"/>
    <s v="Nutrition and Food Supplements "/>
    <n v="9000"/>
    <x v="2"/>
    <m/>
    <s v="Revenue"/>
  </r>
  <r>
    <n v="2023"/>
    <d v="2023-01-31T00:00:00"/>
    <s v="31"/>
    <s v="1st Quarter"/>
    <s v="Tuesday"/>
    <s v="January"/>
    <s v="Sports equipment"/>
    <n v="700000"/>
    <x v="0"/>
    <m/>
    <s v="Revenue"/>
  </r>
  <r>
    <n v="2023"/>
    <d v="2023-01-31T00:00:00"/>
    <s v="31"/>
    <s v="1st Quarter"/>
    <s v="Tuesday"/>
    <s v="January"/>
    <s v="Sports equipment"/>
    <n v="24000"/>
    <x v="2"/>
    <m/>
    <s v="Revenue"/>
  </r>
  <r>
    <n v="2023"/>
    <d v="2023-01-31T00:00:00"/>
    <s v="31"/>
    <s v="1st Quarter"/>
    <s v="Tuesday"/>
    <s v="January"/>
    <s v="Sports equipment"/>
    <n v="21000"/>
    <x v="2"/>
    <m/>
    <s v="Revenue"/>
  </r>
  <r>
    <n v="2023"/>
    <d v="2023-02-28T00:00:00"/>
    <s v="28"/>
    <s v="1st Quarter"/>
    <s v="Tuesday"/>
    <s v="February"/>
    <s v="Sports equipment"/>
    <n v="600000"/>
    <x v="0"/>
    <m/>
    <s v="Revenue"/>
  </r>
  <r>
    <n v="2023"/>
    <d v="2023-02-28T00:00:00"/>
    <s v="28"/>
    <s v="1st Quarter"/>
    <s v="Tuesday"/>
    <s v="February"/>
    <s v="Sports equipment"/>
    <n v="36000"/>
    <x v="2"/>
    <m/>
    <s v="Revenue"/>
  </r>
  <r>
    <n v="2023"/>
    <d v="2023-02-28T00:00:00"/>
    <s v="28"/>
    <s v="1st Quarter"/>
    <s v="Tuesday"/>
    <s v="February"/>
    <s v="Sports equipment"/>
    <n v="19500"/>
    <x v="2"/>
    <m/>
    <s v="Revenue"/>
  </r>
  <r>
    <n v="2023"/>
    <d v="2023-03-31T00:00:00"/>
    <s v="31"/>
    <s v="1st Quarter"/>
    <s v="Friday"/>
    <s v="March"/>
    <s v="Sports equipment"/>
    <n v="550000"/>
    <x v="0"/>
    <m/>
    <s v="Revenue"/>
  </r>
  <r>
    <n v="2023"/>
    <d v="2023-03-31T00:00:00"/>
    <s v="31"/>
    <s v="1st Quarter"/>
    <s v="Friday"/>
    <s v="March"/>
    <s v="Sports equipment"/>
    <n v="24000"/>
    <x v="2"/>
    <m/>
    <s v="Revenue"/>
  </r>
  <r>
    <n v="2023"/>
    <d v="2023-03-31T00:00:00"/>
    <s v="31"/>
    <s v="1st Quarter"/>
    <s v="Friday"/>
    <s v="March"/>
    <s v="Sports equipment"/>
    <n v="19500"/>
    <x v="2"/>
    <m/>
    <s v="Revenue"/>
  </r>
  <r>
    <n v="2023"/>
    <d v="2023-04-30T00:00:00"/>
    <s v="30"/>
    <s v="2nd Quarter"/>
    <s v="Sunday"/>
    <s v="April"/>
    <s v="Sports equipment"/>
    <n v="490000"/>
    <x v="0"/>
    <m/>
    <s v="Revenue"/>
  </r>
  <r>
    <n v="2023"/>
    <d v="2023-04-30T00:00:00"/>
    <s v="30"/>
    <s v="2nd Quarter"/>
    <s v="Sunday"/>
    <s v="April"/>
    <s v="Sports equipment"/>
    <n v="30000"/>
    <x v="2"/>
    <m/>
    <s v="Revenue"/>
  </r>
  <r>
    <n v="2023"/>
    <d v="2023-04-30T00:00:00"/>
    <s v="30"/>
    <s v="2nd Quarter"/>
    <s v="Sunday"/>
    <s v="April"/>
    <s v="Sports equipment"/>
    <n v="19500"/>
    <x v="2"/>
    <m/>
    <s v="Revenue"/>
  </r>
  <r>
    <n v="2023"/>
    <d v="2023-01-31T00:00:00"/>
    <s v="31"/>
    <s v="1st Quarter"/>
    <s v="Tuesday"/>
    <s v="January"/>
    <s v="Sports equipment"/>
    <n v="288000"/>
    <x v="1"/>
    <m/>
    <s v="Revenue"/>
  </r>
  <r>
    <n v="2023"/>
    <d v="2023-05-31T00:00:00"/>
    <s v="31"/>
    <s v="2nd Quarter"/>
    <s v="Wednesday"/>
    <s v="May"/>
    <s v="Sports equipment"/>
    <n v="700000"/>
    <x v="0"/>
    <m/>
    <s v="Revenue"/>
  </r>
  <r>
    <n v="2023"/>
    <d v="2023-02-28T00:00:00"/>
    <s v="28"/>
    <s v="1st Quarter"/>
    <s v="Tuesday"/>
    <s v="February"/>
    <s v="Sports equipment"/>
    <n v="120000"/>
    <x v="1"/>
    <m/>
    <s v="Revenue"/>
  </r>
  <r>
    <n v="2023"/>
    <d v="2023-05-31T00:00:00"/>
    <s v="31"/>
    <s v="2nd Quarter"/>
    <s v="Wednesday"/>
    <s v="May"/>
    <s v="Sports equipment"/>
    <n v="19500"/>
    <x v="2"/>
    <m/>
    <s v="Revenue"/>
  </r>
  <r>
    <n v="2023"/>
    <d v="2023-03-31T00:00:00"/>
    <s v="31"/>
    <s v="1st Quarter"/>
    <s v="Friday"/>
    <s v="March"/>
    <s v="Sports equipment"/>
    <n v="126000"/>
    <x v="1"/>
    <m/>
    <s v="Revenue"/>
  </r>
  <r>
    <n v="2023"/>
    <d v="2023-04-30T00:00:00"/>
    <s v="30"/>
    <s v="2nd Quarter"/>
    <s v="Sunday"/>
    <s v="April"/>
    <s v="Sports equipment"/>
    <n v="90000"/>
    <x v="1"/>
    <m/>
    <s v="Revenue"/>
  </r>
  <r>
    <n v="2023"/>
    <d v="2023-06-30T00:00:00"/>
    <s v="30"/>
    <s v="2nd Quarter"/>
    <s v="Friday"/>
    <s v="June"/>
    <s v="Sports equipment"/>
    <n v="600000"/>
    <x v="0"/>
    <m/>
    <s v="Revenue"/>
  </r>
  <r>
    <n v="2023"/>
    <d v="2023-05-31T00:00:00"/>
    <s v="31"/>
    <s v="2nd Quarter"/>
    <s v="Wednesday"/>
    <s v="May"/>
    <s v="Sports equipment"/>
    <n v="129000"/>
    <x v="1"/>
    <m/>
    <s v="Revenue"/>
  </r>
  <r>
    <n v="2023"/>
    <d v="2023-06-30T00:00:00"/>
    <s v="30"/>
    <s v="2nd Quarter"/>
    <s v="Friday"/>
    <s v="June"/>
    <s v="Sports equipment"/>
    <n v="19500"/>
    <x v="2"/>
    <m/>
    <s v="Revenue"/>
  </r>
  <r>
    <n v="2023"/>
    <d v="2023-06-30T00:00:00"/>
    <s v="30"/>
    <s v="2nd Quarter"/>
    <s v="Friday"/>
    <s v="June"/>
    <s v="Sports equipment"/>
    <n v="165000"/>
    <x v="1"/>
    <m/>
    <s v="Revenue"/>
  </r>
  <r>
    <n v="2023"/>
    <d v="2023-07-31T00:00:00"/>
    <s v="31"/>
    <s v="3rd Quarter"/>
    <s v="Monday"/>
    <s v="July"/>
    <s v="Sports equipment"/>
    <n v="100500"/>
    <x v="1"/>
    <m/>
    <s v="Revenue"/>
  </r>
  <r>
    <n v="2023"/>
    <d v="2023-07-31T00:00:00"/>
    <s v="31"/>
    <s v="3rd Quarter"/>
    <s v="Monday"/>
    <s v="July"/>
    <s v="Sports equipment"/>
    <n v="600000"/>
    <x v="0"/>
    <m/>
    <s v="Revenue"/>
  </r>
  <r>
    <n v="2023"/>
    <d v="2023-08-31T00:00:00"/>
    <s v="31"/>
    <s v="3rd Quarter"/>
    <s v="Thursday"/>
    <s v="August"/>
    <s v="Sports equipment"/>
    <n v="60000"/>
    <x v="1"/>
    <m/>
    <s v="Revenue"/>
  </r>
  <r>
    <n v="2023"/>
    <d v="2023-07-31T00:00:00"/>
    <s v="31"/>
    <s v="3rd Quarter"/>
    <s v="Monday"/>
    <s v="July"/>
    <s v="Sports equipment"/>
    <n v="21000"/>
    <x v="2"/>
    <m/>
    <s v="Revenue"/>
  </r>
  <r>
    <n v="2023"/>
    <d v="2023-09-30T00:00:00"/>
    <s v="30"/>
    <s v="3rd Quarter"/>
    <s v="Saturday"/>
    <s v="September"/>
    <s v="Sports equipment"/>
    <n v="69000"/>
    <x v="1"/>
    <m/>
    <s v="Revenue"/>
  </r>
  <r>
    <n v="2023"/>
    <d v="2023-10-31T00:00:00"/>
    <s v="31"/>
    <s v="4th Quarter"/>
    <s v="Tuesday"/>
    <s v="October"/>
    <s v="Sports equipment"/>
    <n v="60000"/>
    <x v="1"/>
    <m/>
    <s v="Revenue"/>
  </r>
  <r>
    <n v="2023"/>
    <d v="2023-08-31T00:00:00"/>
    <s v="31"/>
    <s v="3rd Quarter"/>
    <s v="Thursday"/>
    <s v="August"/>
    <s v="Sports equipment"/>
    <n v="550000"/>
    <x v="0"/>
    <m/>
    <s v="Revenue"/>
  </r>
  <r>
    <n v="2023"/>
    <d v="2023-11-30T00:00:00"/>
    <s v="30"/>
    <s v="4th Quarter"/>
    <s v="Thursday"/>
    <s v="November"/>
    <s v="Sports equipment"/>
    <n v="57000"/>
    <x v="1"/>
    <m/>
    <s v="Revenue"/>
  </r>
  <r>
    <n v="2023"/>
    <d v="2023-08-31T00:00:00"/>
    <s v="31"/>
    <s v="3rd Quarter"/>
    <s v="Thursday"/>
    <s v="August"/>
    <s v="Sports equipment"/>
    <n v="24600"/>
    <x v="2"/>
    <m/>
    <s v="Revenue"/>
  </r>
  <r>
    <n v="2023"/>
    <d v="2023-12-31T00:00:00"/>
    <s v="31"/>
    <s v="4th Quarter"/>
    <s v="Sunday"/>
    <s v="December"/>
    <s v="Sports equipment"/>
    <n v="126000"/>
    <x v="1"/>
    <m/>
    <s v="Revenue"/>
  </r>
  <r>
    <n v="2023"/>
    <d v="2023-09-30T00:00:00"/>
    <s v="30"/>
    <s v="3rd Quarter"/>
    <s v="Saturday"/>
    <s v="September"/>
    <s v="Sports equipment"/>
    <n v="400000"/>
    <x v="0"/>
    <m/>
    <s v="Revenue"/>
  </r>
  <r>
    <n v="2023"/>
    <d v="2023-09-30T00:00:00"/>
    <s v="30"/>
    <s v="3rd Quarter"/>
    <s v="Saturday"/>
    <s v="September"/>
    <s v="Sports equipment"/>
    <n v="21900"/>
    <x v="2"/>
    <m/>
    <s v="Revenue"/>
  </r>
  <r>
    <n v="2023"/>
    <d v="2023-10-31T00:00:00"/>
    <s v="31"/>
    <s v="4th Quarter"/>
    <s v="Tuesday"/>
    <s v="October"/>
    <s v="Sports equipment"/>
    <n v="600000"/>
    <x v="0"/>
    <m/>
    <s v="Revenue"/>
  </r>
  <r>
    <n v="2023"/>
    <d v="2023-10-31T00:00:00"/>
    <s v="31"/>
    <s v="4th Quarter"/>
    <s v="Tuesday"/>
    <s v="October"/>
    <s v="Sports equipment"/>
    <n v="30000"/>
    <x v="2"/>
    <m/>
    <s v="Revenue"/>
  </r>
  <r>
    <n v="2023"/>
    <d v="2023-11-30T00:00:00"/>
    <s v="30"/>
    <s v="4th Quarter"/>
    <s v="Thursday"/>
    <s v="November"/>
    <s v="Sports equipment"/>
    <n v="600000"/>
    <x v="0"/>
    <m/>
    <s v="Revenue"/>
  </r>
  <r>
    <n v="2023"/>
    <d v="2023-11-30T00:00:00"/>
    <s v="30"/>
    <s v="4th Quarter"/>
    <s v="Thursday"/>
    <s v="November"/>
    <s v="Sports equipment"/>
    <n v="21000"/>
    <x v="2"/>
    <m/>
    <s v="Revenue"/>
  </r>
  <r>
    <n v="2023"/>
    <d v="2023-12-31T00:00:00"/>
    <s v="31"/>
    <s v="4th Quarter"/>
    <s v="Sunday"/>
    <s v="December"/>
    <s v="Sports equipment"/>
    <n v="750000"/>
    <x v="0"/>
    <m/>
    <s v="Revenue"/>
  </r>
  <r>
    <n v="2023"/>
    <d v="2023-12-31T00:00:00"/>
    <s v="31"/>
    <s v="4th Quarter"/>
    <s v="Sunday"/>
    <s v="December"/>
    <s v="Sports equipment"/>
    <n v="27000"/>
    <x v="2"/>
    <m/>
    <s v="Revenue"/>
  </r>
  <r>
    <n v="2023"/>
    <d v="2023-01-31T00:00:00"/>
    <s v="31"/>
    <s v="1st Quarter"/>
    <s v="Tuesday"/>
    <s v="January"/>
    <s v="Sportswear"/>
    <n v="510000"/>
    <x v="0"/>
    <m/>
    <s v="Revenue"/>
  </r>
  <r>
    <n v="2023"/>
    <d v="2023-01-31T00:00:00"/>
    <s v="31"/>
    <s v="1st Quarter"/>
    <s v="Tuesday"/>
    <s v="January"/>
    <s v="Sportswear"/>
    <n v="40000"/>
    <x v="2"/>
    <m/>
    <s v="Revenue"/>
  </r>
  <r>
    <n v="2023"/>
    <d v="2023-02-28T00:00:00"/>
    <s v="28"/>
    <s v="1st Quarter"/>
    <s v="Tuesday"/>
    <s v="February"/>
    <s v="Sportswear"/>
    <n v="459000"/>
    <x v="0"/>
    <m/>
    <s v="Revenue"/>
  </r>
  <r>
    <n v="2023"/>
    <d v="2023-02-28T00:00:00"/>
    <s v="28"/>
    <s v="1st Quarter"/>
    <s v="Tuesday"/>
    <s v="February"/>
    <s v="Sportswear"/>
    <n v="20000"/>
    <x v="2"/>
    <m/>
    <s v="Revenue"/>
  </r>
  <r>
    <n v="2023"/>
    <d v="2023-03-31T00:00:00"/>
    <s v="31"/>
    <s v="1st Quarter"/>
    <s v="Friday"/>
    <s v="March"/>
    <s v="Sportswear"/>
    <n v="382500"/>
    <x v="0"/>
    <m/>
    <s v="Revenue"/>
  </r>
  <r>
    <n v="2023"/>
    <d v="2023-03-31T00:00:00"/>
    <s v="31"/>
    <s v="1st Quarter"/>
    <s v="Friday"/>
    <s v="March"/>
    <s v="Sportswear"/>
    <n v="24000"/>
    <x v="2"/>
    <m/>
    <s v="Revenue"/>
  </r>
  <r>
    <n v="2023"/>
    <d v="2023-04-30T00:00:00"/>
    <s v="30"/>
    <s v="2nd Quarter"/>
    <s v="Sunday"/>
    <s v="April"/>
    <s v="Sportswear"/>
    <n v="306000"/>
    <x v="0"/>
    <m/>
    <s v="Revenue"/>
  </r>
  <r>
    <n v="2023"/>
    <d v="2023-04-30T00:00:00"/>
    <s v="30"/>
    <s v="2nd Quarter"/>
    <s v="Sunday"/>
    <s v="April"/>
    <s v="Sportswear"/>
    <n v="22000"/>
    <x v="2"/>
    <m/>
    <s v="Revenue"/>
  </r>
  <r>
    <n v="2023"/>
    <d v="2023-05-31T00:00:00"/>
    <s v="31"/>
    <s v="2nd Quarter"/>
    <s v="Wednesday"/>
    <s v="May"/>
    <s v="Sportswear"/>
    <n v="459000"/>
    <x v="0"/>
    <m/>
    <s v="Revenue"/>
  </r>
  <r>
    <n v="2023"/>
    <d v="2023-05-31T00:00:00"/>
    <s v="31"/>
    <s v="2nd Quarter"/>
    <s v="Wednesday"/>
    <s v="May"/>
    <s v="Sportswear"/>
    <n v="100000"/>
    <x v="2"/>
    <m/>
    <s v="Revenue"/>
  </r>
  <r>
    <n v="2023"/>
    <d v="2023-06-30T00:00:00"/>
    <s v="30"/>
    <s v="2nd Quarter"/>
    <s v="Friday"/>
    <s v="June"/>
    <s v="Sportswear"/>
    <n v="561000"/>
    <x v="0"/>
    <m/>
    <s v="Revenue"/>
  </r>
  <r>
    <n v="2023"/>
    <d v="2023-06-30T00:00:00"/>
    <s v="30"/>
    <s v="2nd Quarter"/>
    <s v="Friday"/>
    <s v="June"/>
    <s v="Sportswear"/>
    <n v="80000"/>
    <x v="2"/>
    <m/>
    <s v="Revenue"/>
  </r>
  <r>
    <n v="2023"/>
    <d v="2023-07-31T00:00:00"/>
    <s v="31"/>
    <s v="3rd Quarter"/>
    <s v="Monday"/>
    <s v="July"/>
    <s v="Sportswear"/>
    <n v="433500"/>
    <x v="0"/>
    <m/>
    <s v="Revenue"/>
  </r>
  <r>
    <n v="2023"/>
    <d v="2023-07-31T00:00:00"/>
    <s v="31"/>
    <s v="3rd Quarter"/>
    <s v="Monday"/>
    <s v="July"/>
    <s v="Sportswear"/>
    <n v="40000"/>
    <x v="2"/>
    <m/>
    <s v="Revenue"/>
  </r>
  <r>
    <n v="2023"/>
    <d v="2023-08-31T00:00:00"/>
    <s v="31"/>
    <s v="3rd Quarter"/>
    <s v="Thursday"/>
    <s v="August"/>
    <s v="Sportswear"/>
    <n v="382500"/>
    <x v="0"/>
    <m/>
    <s v="Revenue"/>
  </r>
  <r>
    <n v="2023"/>
    <d v="2023-08-31T00:00:00"/>
    <s v="31"/>
    <s v="3rd Quarter"/>
    <s v="Thursday"/>
    <s v="August"/>
    <s v="Sportswear"/>
    <n v="20000"/>
    <x v="2"/>
    <m/>
    <s v="Revenue"/>
  </r>
  <r>
    <n v="2023"/>
    <d v="2023-01-31T00:00:00"/>
    <s v="31"/>
    <s v="1st Quarter"/>
    <s v="Tuesday"/>
    <s v="January"/>
    <s v="Sportswear"/>
    <n v="180000"/>
    <x v="1"/>
    <m/>
    <s v="Revenue"/>
  </r>
  <r>
    <n v="2023"/>
    <d v="2023-02-28T00:00:00"/>
    <s v="28"/>
    <s v="1st Quarter"/>
    <s v="Tuesday"/>
    <s v="February"/>
    <s v="Sportswear"/>
    <n v="150000"/>
    <x v="1"/>
    <m/>
    <s v="Revenue"/>
  </r>
  <r>
    <n v="2023"/>
    <d v="2023-09-30T00:00:00"/>
    <s v="30"/>
    <s v="3rd Quarter"/>
    <s v="Saturday"/>
    <s v="September"/>
    <s v="Sportswear"/>
    <n v="408000"/>
    <x v="0"/>
    <m/>
    <s v="Revenue"/>
  </r>
  <r>
    <n v="2023"/>
    <d v="2023-03-31T00:00:00"/>
    <s v="31"/>
    <s v="1st Quarter"/>
    <s v="Friday"/>
    <s v="March"/>
    <s v="Sportswear"/>
    <n v="60000"/>
    <x v="1"/>
    <m/>
    <s v="Revenue"/>
  </r>
  <r>
    <n v="2023"/>
    <d v="2023-09-30T00:00:00"/>
    <s v="30"/>
    <s v="3rd Quarter"/>
    <s v="Saturday"/>
    <s v="September"/>
    <s v="Sportswear"/>
    <n v="26600"/>
    <x v="2"/>
    <m/>
    <s v="Revenue"/>
  </r>
  <r>
    <n v="2023"/>
    <d v="2023-04-30T00:00:00"/>
    <s v="30"/>
    <s v="2nd Quarter"/>
    <s v="Sunday"/>
    <s v="April"/>
    <s v="Sportswear"/>
    <n v="90000"/>
    <x v="1"/>
    <m/>
    <s v="Revenue"/>
  </r>
  <r>
    <n v="2023"/>
    <d v="2023-05-31T00:00:00"/>
    <s v="31"/>
    <s v="2nd Quarter"/>
    <s v="Wednesday"/>
    <s v="May"/>
    <s v="Sportswear"/>
    <n v="132000"/>
    <x v="1"/>
    <m/>
    <s v="Revenue"/>
  </r>
  <r>
    <n v="2023"/>
    <d v="2023-10-31T00:00:00"/>
    <s v="31"/>
    <s v="4th Quarter"/>
    <s v="Tuesday"/>
    <s v="October"/>
    <s v="Sportswear"/>
    <n v="369750"/>
    <x v="0"/>
    <m/>
    <s v="Revenue"/>
  </r>
  <r>
    <n v="2023"/>
    <d v="2023-06-30T00:00:00"/>
    <s v="30"/>
    <s v="2nd Quarter"/>
    <s v="Friday"/>
    <s v="June"/>
    <s v="Sportswear"/>
    <n v="108000"/>
    <x v="1"/>
    <m/>
    <s v="Revenue"/>
  </r>
  <r>
    <n v="2023"/>
    <d v="2023-10-31T00:00:00"/>
    <s v="31"/>
    <s v="4th Quarter"/>
    <s v="Tuesday"/>
    <s v="October"/>
    <s v="Sportswear"/>
    <n v="60000"/>
    <x v="2"/>
    <m/>
    <s v="Revenue"/>
  </r>
  <r>
    <n v="2023"/>
    <d v="2023-07-31T00:00:00"/>
    <s v="31"/>
    <s v="3rd Quarter"/>
    <s v="Monday"/>
    <s v="July"/>
    <s v="Sportswear"/>
    <n v="60000"/>
    <x v="1"/>
    <m/>
    <s v="Revenue"/>
  </r>
  <r>
    <n v="2023"/>
    <d v="2023-08-31T00:00:00"/>
    <s v="31"/>
    <s v="3rd Quarter"/>
    <s v="Thursday"/>
    <s v="August"/>
    <s v="Sportswear"/>
    <n v="60000"/>
    <x v="1"/>
    <m/>
    <s v="Revenue"/>
  </r>
  <r>
    <n v="2023"/>
    <d v="2023-11-30T00:00:00"/>
    <s v="30"/>
    <s v="4th Quarter"/>
    <s v="Thursday"/>
    <s v="November"/>
    <s v="Sportswear"/>
    <n v="362100"/>
    <x v="0"/>
    <m/>
    <s v="Revenue"/>
  </r>
  <r>
    <n v="2023"/>
    <d v="2023-09-30T00:00:00"/>
    <s v="30"/>
    <s v="3rd Quarter"/>
    <s v="Saturday"/>
    <s v="September"/>
    <s v="Sportswear"/>
    <n v="60000"/>
    <x v="1"/>
    <m/>
    <s v="Revenue"/>
  </r>
  <r>
    <n v="2023"/>
    <d v="2023-11-30T00:00:00"/>
    <s v="30"/>
    <s v="4th Quarter"/>
    <s v="Thursday"/>
    <s v="November"/>
    <s v="Sportswear"/>
    <n v="40000"/>
    <x v="2"/>
    <m/>
    <s v="Revenue"/>
  </r>
  <r>
    <n v="2023"/>
    <d v="2023-10-31T00:00:00"/>
    <s v="31"/>
    <s v="4th Quarter"/>
    <s v="Tuesday"/>
    <s v="October"/>
    <s v="Sportswear"/>
    <n v="72000"/>
    <x v="1"/>
    <m/>
    <s v="Revenue"/>
  </r>
  <r>
    <n v="2023"/>
    <d v="2023-11-30T00:00:00"/>
    <s v="30"/>
    <s v="4th Quarter"/>
    <s v="Thursday"/>
    <s v="November"/>
    <s v="Sportswear"/>
    <n v="72000"/>
    <x v="1"/>
    <m/>
    <s v="Revenue"/>
  </r>
  <r>
    <n v="2023"/>
    <d v="2023-12-31T00:00:00"/>
    <s v="31"/>
    <s v="4th Quarter"/>
    <s v="Sunday"/>
    <s v="December"/>
    <s v="Sportswear"/>
    <n v="471750"/>
    <x v="0"/>
    <m/>
    <s v="Revenue"/>
  </r>
  <r>
    <n v="2023"/>
    <d v="2023-12-31T00:00:00"/>
    <s v="31"/>
    <s v="4th Quarter"/>
    <s v="Sunday"/>
    <s v="December"/>
    <s v="Sportswear"/>
    <n v="126000"/>
    <x v="1"/>
    <m/>
    <s v="Revenue"/>
  </r>
  <r>
    <n v="2023"/>
    <d v="2023-12-31T00:00:00"/>
    <s v="31"/>
    <s v="4th Quarter"/>
    <s v="Sunday"/>
    <s v="December"/>
    <s v="Sportswear"/>
    <n v="60000"/>
    <x v="2"/>
    <m/>
    <s v="Revenue"/>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n v="2023"/>
    <d v="2023-01-31T00:00:00"/>
    <s v="31"/>
    <x v="0"/>
    <s v="Tuesday"/>
    <s v="January"/>
    <s v="Nutrition and Food Supplements "/>
    <n v="-15000"/>
    <s v="Opex"/>
    <s v="Rent"/>
    <s v="Expense"/>
  </r>
  <r>
    <n v="2023"/>
    <d v="2023-01-31T00:00:00"/>
    <s v="31"/>
    <x v="0"/>
    <s v="Tuesday"/>
    <s v="January"/>
    <s v="Nutrition and Food Supplements "/>
    <n v="-9000"/>
    <s v="Opex"/>
    <s v="Equipment"/>
    <s v="Expense"/>
  </r>
  <r>
    <n v="2023"/>
    <d v="2023-01-31T00:00:00"/>
    <s v="31"/>
    <x v="0"/>
    <s v="Tuesday"/>
    <s v="January"/>
    <s v="Nutrition and Food Supplements "/>
    <n v="-30000"/>
    <s v="Opex"/>
    <s v="Marketing"/>
    <s v="Expense"/>
  </r>
  <r>
    <n v="2023"/>
    <d v="2023-01-31T00:00:00"/>
    <s v="31"/>
    <x v="0"/>
    <s v="Tuesday"/>
    <s v="January"/>
    <s v="Nutrition and Food Supplements "/>
    <n v="-40000"/>
    <s v="Opex"/>
    <s v="Payroll"/>
    <s v="Expense"/>
  </r>
  <r>
    <n v="2023"/>
    <d v="2023-01-31T00:00:00"/>
    <s v="31"/>
    <x v="0"/>
    <s v="Tuesday"/>
    <s v="January"/>
    <s v="Nutrition and Food Supplements "/>
    <n v="-30000"/>
    <s v="Opex"/>
    <s v="R&amp;D"/>
    <s v="Expense"/>
  </r>
  <r>
    <n v="2023"/>
    <d v="2023-01-31T00:00:00"/>
    <s v="31"/>
    <x v="0"/>
    <s v="Tuesday"/>
    <s v="January"/>
    <s v="Nutrition and Food Supplements "/>
    <n v="-1500"/>
    <s v="Opex"/>
    <s v="Other"/>
    <s v="Expense"/>
  </r>
  <r>
    <n v="2023"/>
    <d v="2023-01-31T00:00:00"/>
    <s v="31"/>
    <x v="0"/>
    <s v="Tuesday"/>
    <s v="January"/>
    <s v="Nutrition and Food Supplements "/>
    <n v="-20000"/>
    <s v="COGS"/>
    <s v="Materials"/>
    <s v="Expense"/>
  </r>
  <r>
    <n v="2023"/>
    <d v="2023-01-31T00:00:00"/>
    <s v="31"/>
    <x v="0"/>
    <s v="Tuesday"/>
    <s v="January"/>
    <s v="Nutrition and Food Supplements "/>
    <n v="-1200"/>
    <s v="COGS"/>
    <s v="Packaging"/>
    <s v="Expense"/>
  </r>
  <r>
    <n v="2023"/>
    <d v="2023-01-31T00:00:00"/>
    <s v="31"/>
    <x v="0"/>
    <s v="Tuesday"/>
    <s v="January"/>
    <s v="Nutrition and Food Supplements "/>
    <n v="-2700"/>
    <s v="COGS"/>
    <s v="Shipping"/>
    <s v="Expense"/>
  </r>
  <r>
    <n v="2023"/>
    <d v="2023-01-31T00:00:00"/>
    <s v="31"/>
    <x v="0"/>
    <s v="Tuesday"/>
    <s v="January"/>
    <s v="Nutrition and Food Supplements "/>
    <n v="-3000"/>
    <s v="COGS"/>
    <s v="Sales"/>
    <s v="Expense"/>
  </r>
  <r>
    <n v="2023"/>
    <d v="2023-01-31T00:00:00"/>
    <s v="31"/>
    <x v="0"/>
    <s v="Tuesday"/>
    <s v="January"/>
    <s v="Nutrition and Food Supplements "/>
    <n v="-65000"/>
    <s v="COGS"/>
    <s v="Labor"/>
    <s v="Expense"/>
  </r>
  <r>
    <n v="2023"/>
    <d v="2023-01-31T00:00:00"/>
    <s v="31"/>
    <x v="0"/>
    <s v="Tuesday"/>
    <s v="January"/>
    <s v="Nutrition and Food Supplements "/>
    <n v="-2100"/>
    <s v="COGS"/>
    <s v="Other"/>
    <s v="Expense"/>
  </r>
  <r>
    <n v="2023"/>
    <d v="2023-01-31T00:00:00"/>
    <s v="31"/>
    <x v="0"/>
    <s v="Tuesday"/>
    <s v="January"/>
    <s v="Nutrition and Food Supplements "/>
    <n v="-12000"/>
    <s v="Interest and tax"/>
    <s v="Interest and tax"/>
    <s v="Expense"/>
  </r>
  <r>
    <n v="2023"/>
    <d v="2023-02-28T00:00:00"/>
    <s v="28"/>
    <x v="0"/>
    <s v="Tuesday"/>
    <s v="February"/>
    <s v="Nutrition and Food Supplements "/>
    <n v="-15000"/>
    <s v="Opex"/>
    <s v="Rent"/>
    <s v="Expense"/>
  </r>
  <r>
    <n v="2023"/>
    <d v="2023-02-28T00:00:00"/>
    <s v="28"/>
    <x v="0"/>
    <s v="Tuesday"/>
    <s v="February"/>
    <s v="Nutrition and Food Supplements "/>
    <n v="-9000"/>
    <s v="Opex"/>
    <s v="Equipment"/>
    <s v="Expense"/>
  </r>
  <r>
    <n v="2023"/>
    <d v="2023-02-28T00:00:00"/>
    <s v="28"/>
    <x v="0"/>
    <s v="Tuesday"/>
    <s v="February"/>
    <s v="Nutrition and Food Supplements "/>
    <n v="-30000"/>
    <s v="Opex"/>
    <s v="Marketing"/>
    <s v="Expense"/>
  </r>
  <r>
    <n v="2023"/>
    <d v="2023-02-28T00:00:00"/>
    <s v="28"/>
    <x v="0"/>
    <s v="Tuesday"/>
    <s v="February"/>
    <s v="Nutrition and Food Supplements "/>
    <n v="-40000"/>
    <s v="Opex"/>
    <s v="Payroll"/>
    <s v="Expense"/>
  </r>
  <r>
    <n v="2023"/>
    <d v="2023-02-28T00:00:00"/>
    <s v="28"/>
    <x v="0"/>
    <s v="Tuesday"/>
    <s v="February"/>
    <s v="Nutrition and Food Supplements "/>
    <n v="-30000"/>
    <s v="Opex"/>
    <s v="R&amp;D"/>
    <s v="Expense"/>
  </r>
  <r>
    <n v="2023"/>
    <d v="2023-02-28T00:00:00"/>
    <s v="28"/>
    <x v="0"/>
    <s v="Tuesday"/>
    <s v="February"/>
    <s v="Nutrition and Food Supplements "/>
    <n v="-1500"/>
    <s v="Opex"/>
    <s v="Other"/>
    <s v="Expense"/>
  </r>
  <r>
    <n v="2023"/>
    <d v="2023-02-28T00:00:00"/>
    <s v="28"/>
    <x v="0"/>
    <s v="Tuesday"/>
    <s v="February"/>
    <s v="Nutrition and Food Supplements "/>
    <n v="-20000"/>
    <s v="COGS"/>
    <s v="Materials"/>
    <s v="Expense"/>
  </r>
  <r>
    <n v="2023"/>
    <d v="2023-02-28T00:00:00"/>
    <s v="28"/>
    <x v="0"/>
    <s v="Tuesday"/>
    <s v="February"/>
    <s v="Nutrition and Food Supplements "/>
    <n v="-1200"/>
    <s v="COGS"/>
    <s v="Packaging"/>
    <s v="Expense"/>
  </r>
  <r>
    <n v="2023"/>
    <d v="2023-02-28T00:00:00"/>
    <s v="28"/>
    <x v="0"/>
    <s v="Tuesday"/>
    <s v="February"/>
    <s v="Nutrition and Food Supplements "/>
    <n v="-2400"/>
    <s v="COGS"/>
    <s v="Shipping"/>
    <s v="Expense"/>
  </r>
  <r>
    <n v="2023"/>
    <d v="2023-02-28T00:00:00"/>
    <s v="28"/>
    <x v="0"/>
    <s v="Tuesday"/>
    <s v="February"/>
    <s v="Nutrition and Food Supplements "/>
    <n v="-3000"/>
    <s v="COGS"/>
    <s v="Sales"/>
    <s v="Expense"/>
  </r>
  <r>
    <n v="2023"/>
    <d v="2023-02-28T00:00:00"/>
    <s v="28"/>
    <x v="0"/>
    <s v="Tuesday"/>
    <s v="February"/>
    <s v="Nutrition and Food Supplements "/>
    <n v="-65000"/>
    <s v="COGS"/>
    <s v="Labor"/>
    <s v="Expense"/>
  </r>
  <r>
    <n v="2023"/>
    <d v="2023-02-28T00:00:00"/>
    <s v="28"/>
    <x v="0"/>
    <s v="Tuesday"/>
    <s v="February"/>
    <s v="Nutrition and Food Supplements "/>
    <n v="-1800"/>
    <s v="COGS"/>
    <s v="Other"/>
    <s v="Expense"/>
  </r>
  <r>
    <n v="2023"/>
    <d v="2023-02-28T00:00:00"/>
    <s v="28"/>
    <x v="0"/>
    <s v="Tuesday"/>
    <s v="February"/>
    <s v="Nutrition and Food Supplements "/>
    <n v="-12000"/>
    <s v="Interest and tax"/>
    <s v="Interest and tax"/>
    <s v="Expense"/>
  </r>
  <r>
    <n v="2023"/>
    <d v="2023-03-31T00:00:00"/>
    <s v="31"/>
    <x v="0"/>
    <s v="Friday"/>
    <s v="March"/>
    <s v="Nutrition and Food Supplements "/>
    <n v="-15000"/>
    <s v="Opex"/>
    <s v="Rent"/>
    <s v="Expense"/>
  </r>
  <r>
    <n v="2023"/>
    <d v="2023-03-31T00:00:00"/>
    <s v="31"/>
    <x v="0"/>
    <s v="Friday"/>
    <s v="March"/>
    <s v="Nutrition and Food Supplements "/>
    <n v="-9000"/>
    <s v="Opex"/>
    <s v="Equipment"/>
    <s v="Expense"/>
  </r>
  <r>
    <n v="2023"/>
    <d v="2023-03-31T00:00:00"/>
    <s v="31"/>
    <x v="0"/>
    <s v="Friday"/>
    <s v="March"/>
    <s v="Nutrition and Food Supplements "/>
    <n v="-15000"/>
    <s v="Opex"/>
    <s v="Marketing"/>
    <s v="Expense"/>
  </r>
  <r>
    <n v="2023"/>
    <d v="2023-03-31T00:00:00"/>
    <s v="31"/>
    <x v="0"/>
    <s v="Friday"/>
    <s v="March"/>
    <s v="Nutrition and Food Supplements "/>
    <n v="-40000"/>
    <s v="Opex"/>
    <s v="Payroll"/>
    <s v="Expense"/>
  </r>
  <r>
    <n v="2023"/>
    <d v="2023-03-31T00:00:00"/>
    <s v="31"/>
    <x v="0"/>
    <s v="Friday"/>
    <s v="March"/>
    <s v="Nutrition and Food Supplements "/>
    <n v="-30000"/>
    <s v="Opex"/>
    <s v="R&amp;D"/>
    <s v="Expense"/>
  </r>
  <r>
    <n v="2023"/>
    <d v="2023-03-31T00:00:00"/>
    <s v="31"/>
    <x v="0"/>
    <s v="Friday"/>
    <s v="March"/>
    <s v="Nutrition and Food Supplements "/>
    <n v="-900"/>
    <s v="Opex"/>
    <s v="Other"/>
    <s v="Expense"/>
  </r>
  <r>
    <n v="2023"/>
    <d v="2023-03-31T00:00:00"/>
    <s v="31"/>
    <x v="0"/>
    <s v="Friday"/>
    <s v="March"/>
    <s v="Nutrition and Food Supplements "/>
    <n v="-20000"/>
    <s v="COGS"/>
    <s v="Materials"/>
    <s v="Expense"/>
  </r>
  <r>
    <n v="2023"/>
    <d v="2023-03-31T00:00:00"/>
    <s v="31"/>
    <x v="0"/>
    <s v="Friday"/>
    <s v="March"/>
    <s v="Nutrition and Food Supplements "/>
    <n v="-600"/>
    <s v="COGS"/>
    <s v="Packaging"/>
    <s v="Expense"/>
  </r>
  <r>
    <n v="2023"/>
    <d v="2023-03-31T00:00:00"/>
    <s v="31"/>
    <x v="0"/>
    <s v="Friday"/>
    <s v="March"/>
    <s v="Nutrition and Food Supplements "/>
    <n v="-1500"/>
    <s v="COGS"/>
    <s v="Shipping"/>
    <s v="Expense"/>
  </r>
  <r>
    <n v="2023"/>
    <d v="2023-03-31T00:00:00"/>
    <s v="31"/>
    <x v="0"/>
    <s v="Friday"/>
    <s v="March"/>
    <s v="Nutrition and Food Supplements "/>
    <n v="-2100"/>
    <s v="COGS"/>
    <s v="Sales"/>
    <s v="Expense"/>
  </r>
  <r>
    <n v="2023"/>
    <d v="2023-03-31T00:00:00"/>
    <s v="31"/>
    <x v="0"/>
    <s v="Friday"/>
    <s v="March"/>
    <s v="Nutrition and Food Supplements "/>
    <n v="-65000"/>
    <s v="COGS"/>
    <s v="Labor"/>
    <s v="Expense"/>
  </r>
  <r>
    <n v="2023"/>
    <d v="2023-03-31T00:00:00"/>
    <s v="31"/>
    <x v="0"/>
    <s v="Friday"/>
    <s v="March"/>
    <s v="Nutrition and Food Supplements "/>
    <n v="-1500"/>
    <s v="COGS"/>
    <s v="Other"/>
    <s v="Expense"/>
  </r>
  <r>
    <n v="2023"/>
    <d v="2023-03-31T00:00:00"/>
    <s v="31"/>
    <x v="0"/>
    <s v="Friday"/>
    <s v="March"/>
    <s v="Nutrition and Food Supplements "/>
    <n v="-12000"/>
    <s v="Interest and tax"/>
    <s v="Interest and tax"/>
    <s v="Expense"/>
  </r>
  <r>
    <n v="2023"/>
    <d v="2023-04-30T00:00:00"/>
    <s v="30"/>
    <x v="1"/>
    <s v="Sunday"/>
    <s v="April"/>
    <s v="Nutrition and Food Supplements "/>
    <n v="-15000"/>
    <s v="Opex"/>
    <s v="Rent"/>
    <s v="Expense"/>
  </r>
  <r>
    <n v="2023"/>
    <d v="2023-04-30T00:00:00"/>
    <s v="30"/>
    <x v="1"/>
    <s v="Sunday"/>
    <s v="April"/>
    <s v="Nutrition and Food Supplements "/>
    <n v="-9000"/>
    <s v="Opex"/>
    <s v="Equipment"/>
    <s v="Expense"/>
  </r>
  <r>
    <n v="2023"/>
    <d v="2023-04-30T00:00:00"/>
    <s v="30"/>
    <x v="1"/>
    <s v="Sunday"/>
    <s v="April"/>
    <s v="Nutrition and Food Supplements "/>
    <n v="-15000"/>
    <s v="Opex"/>
    <s v="Marketing"/>
    <s v="Expense"/>
  </r>
  <r>
    <n v="2023"/>
    <d v="2023-04-30T00:00:00"/>
    <s v="30"/>
    <x v="1"/>
    <s v="Sunday"/>
    <s v="April"/>
    <s v="Nutrition and Food Supplements "/>
    <n v="-40000"/>
    <s v="Opex"/>
    <s v="Payroll"/>
    <s v="Expense"/>
  </r>
  <r>
    <n v="2023"/>
    <d v="2023-04-30T00:00:00"/>
    <s v="30"/>
    <x v="1"/>
    <s v="Sunday"/>
    <s v="April"/>
    <s v="Nutrition and Food Supplements "/>
    <n v="-30000"/>
    <s v="Opex"/>
    <s v="R&amp;D"/>
    <s v="Expense"/>
  </r>
  <r>
    <n v="2023"/>
    <d v="2023-04-30T00:00:00"/>
    <s v="30"/>
    <x v="1"/>
    <s v="Sunday"/>
    <s v="April"/>
    <s v="Nutrition and Food Supplements "/>
    <n v="-900"/>
    <s v="Opex"/>
    <s v="Other"/>
    <s v="Expense"/>
  </r>
  <r>
    <n v="2023"/>
    <d v="2023-04-30T00:00:00"/>
    <s v="30"/>
    <x v="1"/>
    <s v="Sunday"/>
    <s v="April"/>
    <s v="Nutrition and Food Supplements "/>
    <n v="-20000"/>
    <s v="COGS"/>
    <s v="Materials"/>
    <s v="Expense"/>
  </r>
  <r>
    <n v="2023"/>
    <d v="2023-04-30T00:00:00"/>
    <s v="30"/>
    <x v="1"/>
    <s v="Sunday"/>
    <s v="April"/>
    <s v="Nutrition and Food Supplements "/>
    <n v="-600"/>
    <s v="COGS"/>
    <s v="Packaging"/>
    <s v="Expense"/>
  </r>
  <r>
    <n v="2023"/>
    <d v="2023-04-30T00:00:00"/>
    <s v="30"/>
    <x v="1"/>
    <s v="Sunday"/>
    <s v="April"/>
    <s v="Nutrition and Food Supplements "/>
    <n v="-1500"/>
    <s v="COGS"/>
    <s v="Shipping"/>
    <s v="Expense"/>
  </r>
  <r>
    <n v="2023"/>
    <d v="2023-04-30T00:00:00"/>
    <s v="30"/>
    <x v="1"/>
    <s v="Sunday"/>
    <s v="April"/>
    <s v="Nutrition and Food Supplements "/>
    <n v="-1800"/>
    <s v="COGS"/>
    <s v="Sales"/>
    <s v="Expense"/>
  </r>
  <r>
    <n v="2023"/>
    <d v="2023-04-30T00:00:00"/>
    <s v="30"/>
    <x v="1"/>
    <s v="Sunday"/>
    <s v="April"/>
    <s v="Nutrition and Food Supplements "/>
    <n v="-65000"/>
    <s v="COGS"/>
    <s v="Labor"/>
    <s v="Expense"/>
  </r>
  <r>
    <n v="2023"/>
    <d v="2023-04-30T00:00:00"/>
    <s v="30"/>
    <x v="1"/>
    <s v="Sunday"/>
    <s v="April"/>
    <s v="Nutrition and Food Supplements "/>
    <n v="-3000"/>
    <s v="COGS"/>
    <s v="Other"/>
    <s v="Expense"/>
  </r>
  <r>
    <n v="2023"/>
    <d v="2023-04-30T00:00:00"/>
    <s v="30"/>
    <x v="1"/>
    <s v="Sunday"/>
    <s v="April"/>
    <s v="Nutrition and Food Supplements "/>
    <n v="-12000"/>
    <s v="Interest and tax"/>
    <s v="Interest and tax"/>
    <s v="Expense"/>
  </r>
  <r>
    <n v="2023"/>
    <d v="2023-05-31T00:00:00"/>
    <s v="31"/>
    <x v="1"/>
    <s v="Wednesday"/>
    <s v="May"/>
    <s v="Nutrition and Food Supplements "/>
    <n v="-12000"/>
    <s v="Interest and tax"/>
    <s v="Interest and tax"/>
    <s v="Expense"/>
  </r>
  <r>
    <n v="2023"/>
    <d v="2023-05-31T00:00:00"/>
    <s v="31"/>
    <x v="1"/>
    <s v="Wednesday"/>
    <s v="May"/>
    <s v="Nutrition and Food Supplements "/>
    <n v="-15000"/>
    <s v="Opex"/>
    <s v="Rent"/>
    <s v="Expense"/>
  </r>
  <r>
    <n v="2023"/>
    <d v="2023-05-31T00:00:00"/>
    <s v="31"/>
    <x v="1"/>
    <s v="Wednesday"/>
    <s v="May"/>
    <s v="Nutrition and Food Supplements "/>
    <n v="-11400"/>
    <s v="Opex"/>
    <s v="Equipment"/>
    <s v="Expense"/>
  </r>
  <r>
    <n v="2023"/>
    <d v="2023-05-31T00:00:00"/>
    <s v="31"/>
    <x v="1"/>
    <s v="Wednesday"/>
    <s v="May"/>
    <s v="Nutrition and Food Supplements "/>
    <n v="-30000"/>
    <s v="Opex"/>
    <s v="Marketing"/>
    <s v="Expense"/>
  </r>
  <r>
    <n v="2023"/>
    <d v="2023-05-31T00:00:00"/>
    <s v="31"/>
    <x v="1"/>
    <s v="Wednesday"/>
    <s v="May"/>
    <s v="Nutrition and Food Supplements "/>
    <n v="-40000"/>
    <s v="Opex"/>
    <s v="Payroll"/>
    <s v="Expense"/>
  </r>
  <r>
    <n v="2023"/>
    <d v="2023-05-31T00:00:00"/>
    <s v="31"/>
    <x v="1"/>
    <s v="Wednesday"/>
    <s v="May"/>
    <s v="Nutrition and Food Supplements "/>
    <n v="-30000"/>
    <s v="Opex"/>
    <s v="R&amp;D"/>
    <s v="Expense"/>
  </r>
  <r>
    <n v="2023"/>
    <d v="2023-05-31T00:00:00"/>
    <s v="31"/>
    <x v="1"/>
    <s v="Wednesday"/>
    <s v="May"/>
    <s v="Nutrition and Food Supplements "/>
    <n v="-1200"/>
    <s v="Opex"/>
    <s v="Other"/>
    <s v="Expense"/>
  </r>
  <r>
    <n v="2023"/>
    <d v="2023-05-31T00:00:00"/>
    <s v="31"/>
    <x v="1"/>
    <s v="Wednesday"/>
    <s v="May"/>
    <s v="Nutrition and Food Supplements "/>
    <n v="-20000"/>
    <s v="COGS"/>
    <s v="Materials"/>
    <s v="Expense"/>
  </r>
  <r>
    <n v="2023"/>
    <d v="2023-05-31T00:00:00"/>
    <s v="31"/>
    <x v="1"/>
    <s v="Wednesday"/>
    <s v="May"/>
    <s v="Nutrition and Food Supplements "/>
    <n v="-1200"/>
    <s v="COGS"/>
    <s v="Packaging"/>
    <s v="Expense"/>
  </r>
  <r>
    <n v="2023"/>
    <d v="2023-05-31T00:00:00"/>
    <s v="31"/>
    <x v="1"/>
    <s v="Wednesday"/>
    <s v="May"/>
    <s v="Nutrition and Food Supplements "/>
    <n v="-2400"/>
    <s v="COGS"/>
    <s v="Shipping"/>
    <s v="Expense"/>
  </r>
  <r>
    <n v="2023"/>
    <d v="2023-05-31T00:00:00"/>
    <s v="31"/>
    <x v="1"/>
    <s v="Wednesday"/>
    <s v="May"/>
    <s v="Nutrition and Food Supplements "/>
    <n v="-2700"/>
    <s v="COGS"/>
    <s v="Sales"/>
    <s v="Expense"/>
  </r>
  <r>
    <n v="2023"/>
    <d v="2023-05-31T00:00:00"/>
    <s v="31"/>
    <x v="1"/>
    <s v="Wednesday"/>
    <s v="May"/>
    <s v="Nutrition and Food Supplements "/>
    <n v="-65000"/>
    <s v="COGS"/>
    <s v="Labor"/>
    <s v="Expense"/>
  </r>
  <r>
    <n v="2023"/>
    <d v="2023-05-31T00:00:00"/>
    <s v="31"/>
    <x v="1"/>
    <s v="Wednesday"/>
    <s v="May"/>
    <s v="Nutrition and Food Supplements "/>
    <n v="-3000"/>
    <s v="COGS"/>
    <s v="Other"/>
    <s v="Expense"/>
  </r>
  <r>
    <n v="2023"/>
    <d v="2023-06-30T00:00:00"/>
    <s v="30"/>
    <x v="1"/>
    <s v="Friday"/>
    <s v="June"/>
    <s v="Nutrition and Food Supplements "/>
    <n v="-12000"/>
    <s v="Interest and tax"/>
    <s v="Interest and tax"/>
    <s v="Expense"/>
  </r>
  <r>
    <n v="2023"/>
    <d v="2023-06-30T00:00:00"/>
    <s v="30"/>
    <x v="1"/>
    <s v="Friday"/>
    <s v="June"/>
    <s v="Nutrition and Food Supplements "/>
    <n v="-15000"/>
    <s v="Opex"/>
    <s v="Rent"/>
    <s v="Expense"/>
  </r>
  <r>
    <n v="2023"/>
    <d v="2023-06-30T00:00:00"/>
    <s v="30"/>
    <x v="1"/>
    <s v="Friday"/>
    <s v="June"/>
    <s v="Nutrition and Food Supplements "/>
    <n v="-11400"/>
    <s v="Opex"/>
    <s v="Equipment"/>
    <s v="Expense"/>
  </r>
  <r>
    <n v="2023"/>
    <d v="2023-06-30T00:00:00"/>
    <s v="30"/>
    <x v="1"/>
    <s v="Friday"/>
    <s v="June"/>
    <s v="Nutrition and Food Supplements "/>
    <n v="-30000"/>
    <s v="Opex"/>
    <s v="Marketing"/>
    <s v="Expense"/>
  </r>
  <r>
    <n v="2023"/>
    <d v="2023-06-30T00:00:00"/>
    <s v="30"/>
    <x v="1"/>
    <s v="Friday"/>
    <s v="June"/>
    <s v="Nutrition and Food Supplements "/>
    <n v="-40000"/>
    <s v="Opex"/>
    <s v="Payroll"/>
    <s v="Expense"/>
  </r>
  <r>
    <n v="2023"/>
    <d v="2023-06-30T00:00:00"/>
    <s v="30"/>
    <x v="1"/>
    <s v="Friday"/>
    <s v="June"/>
    <s v="Nutrition and Food Supplements "/>
    <n v="-30000"/>
    <s v="Opex"/>
    <s v="R&amp;D"/>
    <s v="Expense"/>
  </r>
  <r>
    <n v="2023"/>
    <d v="2023-06-30T00:00:00"/>
    <s v="30"/>
    <x v="1"/>
    <s v="Friday"/>
    <s v="June"/>
    <s v="Nutrition and Food Supplements "/>
    <n v="-900"/>
    <s v="Opex"/>
    <s v="Other"/>
    <s v="Expense"/>
  </r>
  <r>
    <n v="2023"/>
    <d v="2023-06-30T00:00:00"/>
    <s v="30"/>
    <x v="1"/>
    <s v="Friday"/>
    <s v="June"/>
    <s v="Nutrition and Food Supplements "/>
    <n v="-20000"/>
    <s v="COGS"/>
    <s v="Materials"/>
    <s v="Expense"/>
  </r>
  <r>
    <n v="2023"/>
    <d v="2023-06-30T00:00:00"/>
    <s v="30"/>
    <x v="1"/>
    <s v="Friday"/>
    <s v="June"/>
    <s v="Nutrition and Food Supplements "/>
    <n v="-900"/>
    <s v="COGS"/>
    <s v="Packaging"/>
    <s v="Expense"/>
  </r>
  <r>
    <n v="2023"/>
    <d v="2023-06-30T00:00:00"/>
    <s v="30"/>
    <x v="1"/>
    <s v="Friday"/>
    <s v="June"/>
    <s v="Nutrition and Food Supplements "/>
    <n v="-2700"/>
    <s v="COGS"/>
    <s v="Shipping"/>
    <s v="Expense"/>
  </r>
  <r>
    <n v="2023"/>
    <d v="2023-06-30T00:00:00"/>
    <s v="30"/>
    <x v="1"/>
    <s v="Friday"/>
    <s v="June"/>
    <s v="Nutrition and Food Supplements "/>
    <n v="-2400"/>
    <s v="COGS"/>
    <s v="Sales"/>
    <s v="Expense"/>
  </r>
  <r>
    <n v="2023"/>
    <d v="2023-06-30T00:00:00"/>
    <s v="30"/>
    <x v="1"/>
    <s v="Friday"/>
    <s v="June"/>
    <s v="Nutrition and Food Supplements "/>
    <n v="-65000"/>
    <s v="COGS"/>
    <s v="Labor"/>
    <s v="Expense"/>
  </r>
  <r>
    <n v="2023"/>
    <d v="2023-06-30T00:00:00"/>
    <s v="30"/>
    <x v="1"/>
    <s v="Friday"/>
    <s v="June"/>
    <s v="Nutrition and Food Supplements "/>
    <n v="-3000"/>
    <s v="COGS"/>
    <s v="Other"/>
    <s v="Expense"/>
  </r>
  <r>
    <n v="2023"/>
    <d v="2023-07-31T00:00:00"/>
    <s v="31"/>
    <x v="2"/>
    <s v="Monday"/>
    <s v="July"/>
    <s v="Nutrition and Food Supplements "/>
    <n v="-12000"/>
    <s v="Interest and tax"/>
    <s v="Interest and tax"/>
    <s v="Expense"/>
  </r>
  <r>
    <n v="2023"/>
    <d v="2023-07-31T00:00:00"/>
    <s v="31"/>
    <x v="2"/>
    <s v="Monday"/>
    <s v="July"/>
    <s v="Nutrition and Food Supplements "/>
    <n v="-15000"/>
    <s v="Opex"/>
    <s v="Rent"/>
    <s v="Expense"/>
  </r>
  <r>
    <n v="2023"/>
    <d v="2023-07-31T00:00:00"/>
    <s v="31"/>
    <x v="2"/>
    <s v="Monday"/>
    <s v="July"/>
    <s v="Nutrition and Food Supplements "/>
    <n v="-11400"/>
    <s v="Opex"/>
    <s v="Equipment"/>
    <s v="Expense"/>
  </r>
  <r>
    <n v="2023"/>
    <d v="2023-07-31T00:00:00"/>
    <s v="31"/>
    <x v="2"/>
    <s v="Monday"/>
    <s v="July"/>
    <s v="Nutrition and Food Supplements "/>
    <n v="-20000"/>
    <s v="Opex"/>
    <s v="Marketing"/>
    <s v="Expense"/>
  </r>
  <r>
    <n v="2023"/>
    <d v="2023-07-31T00:00:00"/>
    <s v="31"/>
    <x v="2"/>
    <s v="Monday"/>
    <s v="July"/>
    <s v="Nutrition and Food Supplements "/>
    <n v="-40000"/>
    <s v="Opex"/>
    <s v="Payroll"/>
    <s v="Expense"/>
  </r>
  <r>
    <n v="2023"/>
    <d v="2023-07-31T00:00:00"/>
    <s v="31"/>
    <x v="2"/>
    <s v="Monday"/>
    <s v="July"/>
    <s v="Nutrition and Food Supplements "/>
    <n v="-30000"/>
    <s v="Opex"/>
    <s v="R&amp;D"/>
    <s v="Expense"/>
  </r>
  <r>
    <n v="2023"/>
    <d v="2023-07-31T00:00:00"/>
    <s v="31"/>
    <x v="2"/>
    <s v="Monday"/>
    <s v="July"/>
    <s v="Nutrition and Food Supplements "/>
    <n v="-600"/>
    <s v="Opex"/>
    <s v="Other"/>
    <s v="Expense"/>
  </r>
  <r>
    <n v="2023"/>
    <d v="2023-07-31T00:00:00"/>
    <s v="31"/>
    <x v="2"/>
    <s v="Monday"/>
    <s v="July"/>
    <s v="Nutrition and Food Supplements "/>
    <n v="-20000"/>
    <s v="COGS"/>
    <s v="Materials"/>
    <s v="Expense"/>
  </r>
  <r>
    <n v="2023"/>
    <d v="2023-07-31T00:00:00"/>
    <s v="31"/>
    <x v="2"/>
    <s v="Monday"/>
    <s v="July"/>
    <s v="Nutrition and Food Supplements "/>
    <n v="-600"/>
    <s v="COGS"/>
    <s v="Packaging"/>
    <s v="Expense"/>
  </r>
  <r>
    <n v="2023"/>
    <d v="2023-07-31T00:00:00"/>
    <s v="31"/>
    <x v="2"/>
    <s v="Monday"/>
    <s v="July"/>
    <s v="Nutrition and Food Supplements "/>
    <n v="-1500"/>
    <s v="COGS"/>
    <s v="Shipping"/>
    <s v="Expense"/>
  </r>
  <r>
    <n v="2023"/>
    <d v="2023-07-31T00:00:00"/>
    <s v="31"/>
    <x v="2"/>
    <s v="Monday"/>
    <s v="July"/>
    <s v="Nutrition and Food Supplements "/>
    <n v="-1800"/>
    <s v="COGS"/>
    <s v="Sales"/>
    <s v="Expense"/>
  </r>
  <r>
    <n v="2023"/>
    <d v="2023-07-31T00:00:00"/>
    <s v="31"/>
    <x v="2"/>
    <s v="Monday"/>
    <s v="July"/>
    <s v="Nutrition and Food Supplements "/>
    <n v="-50000"/>
    <s v="COGS"/>
    <s v="Labor"/>
    <s v="Expense"/>
  </r>
  <r>
    <n v="2023"/>
    <d v="2023-07-31T00:00:00"/>
    <s v="31"/>
    <x v="2"/>
    <s v="Monday"/>
    <s v="July"/>
    <s v="Nutrition and Food Supplements "/>
    <n v="-3000"/>
    <s v="COGS"/>
    <s v="Other"/>
    <s v="Expense"/>
  </r>
  <r>
    <n v="2023"/>
    <d v="2023-08-31T00:00:00"/>
    <s v="31"/>
    <x v="2"/>
    <s v="Thursday"/>
    <s v="August"/>
    <s v="Nutrition and Food Supplements "/>
    <n v="-12000"/>
    <s v="Interest and tax"/>
    <s v="Interest and tax"/>
    <s v="Expense"/>
  </r>
  <r>
    <n v="2023"/>
    <d v="2023-08-31T00:00:00"/>
    <s v="31"/>
    <x v="2"/>
    <s v="Thursday"/>
    <s v="August"/>
    <s v="Nutrition and Food Supplements "/>
    <n v="-15000"/>
    <s v="Opex"/>
    <s v="Rent"/>
    <s v="Expense"/>
  </r>
  <r>
    <n v="2023"/>
    <d v="2023-08-31T00:00:00"/>
    <s v="31"/>
    <x v="2"/>
    <s v="Thursday"/>
    <s v="August"/>
    <s v="Nutrition and Food Supplements "/>
    <n v="-11400"/>
    <s v="Opex"/>
    <s v="Equipment"/>
    <s v="Expense"/>
  </r>
  <r>
    <n v="2023"/>
    <d v="2023-08-31T00:00:00"/>
    <s v="31"/>
    <x v="2"/>
    <s v="Thursday"/>
    <s v="August"/>
    <s v="Nutrition and Food Supplements "/>
    <n v="-15000"/>
    <s v="Opex"/>
    <s v="Marketing"/>
    <s v="Expense"/>
  </r>
  <r>
    <n v="2023"/>
    <d v="2023-08-31T00:00:00"/>
    <s v="31"/>
    <x v="2"/>
    <s v="Thursday"/>
    <s v="August"/>
    <s v="Nutrition and Food Supplements "/>
    <n v="-40000"/>
    <s v="Opex"/>
    <s v="Payroll"/>
    <s v="Expense"/>
  </r>
  <r>
    <n v="2023"/>
    <d v="2023-08-31T00:00:00"/>
    <s v="31"/>
    <x v="2"/>
    <s v="Thursday"/>
    <s v="August"/>
    <s v="Nutrition and Food Supplements "/>
    <n v="-30000"/>
    <s v="Opex"/>
    <s v="R&amp;D"/>
    <s v="Expense"/>
  </r>
  <r>
    <n v="2023"/>
    <d v="2023-08-31T00:00:00"/>
    <s v="31"/>
    <x v="2"/>
    <s v="Thursday"/>
    <s v="August"/>
    <s v="Nutrition and Food Supplements "/>
    <n v="-600"/>
    <s v="Opex"/>
    <s v="Other"/>
    <s v="Expense"/>
  </r>
  <r>
    <n v="2023"/>
    <d v="2023-08-31T00:00:00"/>
    <s v="31"/>
    <x v="2"/>
    <s v="Thursday"/>
    <s v="August"/>
    <s v="Nutrition and Food Supplements "/>
    <n v="-20000"/>
    <s v="COGS"/>
    <s v="Materials"/>
    <s v="Expense"/>
  </r>
  <r>
    <n v="2023"/>
    <d v="2023-08-31T00:00:00"/>
    <s v="31"/>
    <x v="2"/>
    <s v="Thursday"/>
    <s v="August"/>
    <s v="Nutrition and Food Supplements "/>
    <n v="-600"/>
    <s v="COGS"/>
    <s v="Packaging"/>
    <s v="Expense"/>
  </r>
  <r>
    <n v="2023"/>
    <d v="2023-08-31T00:00:00"/>
    <s v="31"/>
    <x v="2"/>
    <s v="Thursday"/>
    <s v="August"/>
    <s v="Nutrition and Food Supplements "/>
    <n v="-1500"/>
    <s v="COGS"/>
    <s v="Shipping"/>
    <s v="Expense"/>
  </r>
  <r>
    <n v="2023"/>
    <d v="2023-08-31T00:00:00"/>
    <s v="31"/>
    <x v="2"/>
    <s v="Thursday"/>
    <s v="August"/>
    <s v="Nutrition and Food Supplements "/>
    <n v="-1800"/>
    <s v="COGS"/>
    <s v="Sales"/>
    <s v="Expense"/>
  </r>
  <r>
    <n v="2023"/>
    <d v="2023-08-31T00:00:00"/>
    <s v="31"/>
    <x v="2"/>
    <s v="Thursday"/>
    <s v="August"/>
    <s v="Nutrition and Food Supplements "/>
    <n v="-50000"/>
    <s v="COGS"/>
    <s v="Labor"/>
    <s v="Expense"/>
  </r>
  <r>
    <n v="2023"/>
    <d v="2023-08-31T00:00:00"/>
    <s v="31"/>
    <x v="2"/>
    <s v="Thursday"/>
    <s v="August"/>
    <s v="Nutrition and Food Supplements "/>
    <n v="-3000"/>
    <s v="COGS"/>
    <s v="Other"/>
    <s v="Expense"/>
  </r>
  <r>
    <n v="2023"/>
    <d v="2023-09-30T00:00:00"/>
    <s v="30"/>
    <x v="2"/>
    <s v="Saturday"/>
    <s v="September"/>
    <s v="Nutrition and Food Supplements "/>
    <n v="-12000"/>
    <s v="Interest and tax"/>
    <s v="Interest and tax"/>
    <s v="Expense"/>
  </r>
  <r>
    <n v="2023"/>
    <d v="2023-09-30T00:00:00"/>
    <s v="30"/>
    <x v="2"/>
    <s v="Saturday"/>
    <s v="September"/>
    <s v="Nutrition and Food Supplements "/>
    <n v="-15000"/>
    <s v="Opex"/>
    <s v="Rent"/>
    <s v="Expense"/>
  </r>
  <r>
    <n v="2023"/>
    <d v="2023-09-30T00:00:00"/>
    <s v="30"/>
    <x v="2"/>
    <s v="Saturday"/>
    <s v="September"/>
    <s v="Nutrition and Food Supplements "/>
    <n v="-11400"/>
    <s v="Opex"/>
    <s v="Equipment"/>
    <s v="Expense"/>
  </r>
  <r>
    <n v="2023"/>
    <d v="2023-09-30T00:00:00"/>
    <s v="30"/>
    <x v="2"/>
    <s v="Saturday"/>
    <s v="September"/>
    <s v="Nutrition and Food Supplements "/>
    <n v="-15000"/>
    <s v="Opex"/>
    <s v="Marketing"/>
    <s v="Expense"/>
  </r>
  <r>
    <n v="2023"/>
    <d v="2023-09-30T00:00:00"/>
    <s v="30"/>
    <x v="2"/>
    <s v="Saturday"/>
    <s v="September"/>
    <s v="Nutrition and Food Supplements "/>
    <n v="-32000"/>
    <s v="Opex"/>
    <s v="Payroll"/>
    <s v="Expense"/>
  </r>
  <r>
    <n v="2023"/>
    <d v="2023-09-30T00:00:00"/>
    <s v="30"/>
    <x v="2"/>
    <s v="Saturday"/>
    <s v="September"/>
    <s v="Nutrition and Food Supplements "/>
    <n v="-30000"/>
    <s v="Opex"/>
    <s v="R&amp;D"/>
    <s v="Expense"/>
  </r>
  <r>
    <n v="2023"/>
    <d v="2023-09-30T00:00:00"/>
    <s v="30"/>
    <x v="2"/>
    <s v="Saturday"/>
    <s v="September"/>
    <s v="Nutrition and Food Supplements "/>
    <n v="-900"/>
    <s v="Opex"/>
    <s v="Other"/>
    <s v="Expense"/>
  </r>
  <r>
    <n v="2023"/>
    <d v="2023-09-30T00:00:00"/>
    <s v="30"/>
    <x v="2"/>
    <s v="Saturday"/>
    <s v="September"/>
    <s v="Nutrition and Food Supplements "/>
    <n v="-20000"/>
    <s v="COGS"/>
    <s v="Materials"/>
    <s v="Expense"/>
  </r>
  <r>
    <n v="2023"/>
    <d v="2023-09-30T00:00:00"/>
    <s v="30"/>
    <x v="2"/>
    <s v="Saturday"/>
    <s v="September"/>
    <s v="Nutrition and Food Supplements "/>
    <n v="-600"/>
    <s v="COGS"/>
    <s v="Packaging"/>
    <s v="Expense"/>
  </r>
  <r>
    <n v="2023"/>
    <d v="2023-09-30T00:00:00"/>
    <s v="30"/>
    <x v="2"/>
    <s v="Saturday"/>
    <s v="September"/>
    <s v="Nutrition and Food Supplements "/>
    <n v="-1200"/>
    <s v="COGS"/>
    <s v="Shipping"/>
    <s v="Expense"/>
  </r>
  <r>
    <n v="2023"/>
    <d v="2023-09-30T00:00:00"/>
    <s v="30"/>
    <x v="2"/>
    <s v="Saturday"/>
    <s v="September"/>
    <s v="Nutrition and Food Supplements "/>
    <n v="-1800"/>
    <s v="COGS"/>
    <s v="Sales"/>
    <s v="Expense"/>
  </r>
  <r>
    <n v="2023"/>
    <d v="2023-09-30T00:00:00"/>
    <s v="30"/>
    <x v="2"/>
    <s v="Saturday"/>
    <s v="September"/>
    <s v="Nutrition and Food Supplements "/>
    <n v="-50000"/>
    <s v="COGS"/>
    <s v="Labor"/>
    <s v="Expense"/>
  </r>
  <r>
    <n v="2023"/>
    <d v="2023-09-30T00:00:00"/>
    <s v="30"/>
    <x v="2"/>
    <s v="Saturday"/>
    <s v="September"/>
    <s v="Nutrition and Food Supplements "/>
    <n v="-2100"/>
    <s v="COGS"/>
    <s v="Other"/>
    <s v="Expense"/>
  </r>
  <r>
    <n v="2023"/>
    <d v="2023-10-31T00:00:00"/>
    <s v="31"/>
    <x v="3"/>
    <s v="Tuesday"/>
    <s v="October"/>
    <s v="Nutrition and Food Supplements "/>
    <n v="-12000"/>
    <s v="Interest and tax"/>
    <s v="Interest and tax"/>
    <s v="Expense"/>
  </r>
  <r>
    <n v="2023"/>
    <d v="2023-10-31T00:00:00"/>
    <s v="31"/>
    <x v="3"/>
    <s v="Tuesday"/>
    <s v="October"/>
    <s v="Nutrition and Food Supplements "/>
    <n v="-15000"/>
    <s v="Opex"/>
    <s v="Rent"/>
    <s v="Expense"/>
  </r>
  <r>
    <n v="2023"/>
    <d v="2023-10-31T00:00:00"/>
    <s v="31"/>
    <x v="3"/>
    <s v="Tuesday"/>
    <s v="October"/>
    <s v="Nutrition and Food Supplements "/>
    <n v="-12000"/>
    <s v="Opex"/>
    <s v="Equipment"/>
    <s v="Expense"/>
  </r>
  <r>
    <n v="2023"/>
    <d v="2023-10-31T00:00:00"/>
    <s v="31"/>
    <x v="3"/>
    <s v="Tuesday"/>
    <s v="October"/>
    <s v="Nutrition and Food Supplements "/>
    <n v="-15000"/>
    <s v="Opex"/>
    <s v="Marketing"/>
    <s v="Expense"/>
  </r>
  <r>
    <n v="2023"/>
    <d v="2023-10-31T00:00:00"/>
    <s v="31"/>
    <x v="3"/>
    <s v="Tuesday"/>
    <s v="October"/>
    <s v="Nutrition and Food Supplements "/>
    <n v="-32000"/>
    <s v="Opex"/>
    <s v="Payroll"/>
    <s v="Expense"/>
  </r>
  <r>
    <n v="2023"/>
    <d v="2023-10-31T00:00:00"/>
    <s v="31"/>
    <x v="3"/>
    <s v="Tuesday"/>
    <s v="October"/>
    <s v="Nutrition and Food Supplements "/>
    <n v="-30000"/>
    <s v="Opex"/>
    <s v="R&amp;D"/>
    <s v="Expense"/>
  </r>
  <r>
    <n v="2023"/>
    <d v="2023-10-31T00:00:00"/>
    <s v="31"/>
    <x v="3"/>
    <s v="Tuesday"/>
    <s v="October"/>
    <s v="Nutrition and Food Supplements "/>
    <n v="-600"/>
    <s v="Opex"/>
    <s v="Other"/>
    <s v="Expense"/>
  </r>
  <r>
    <n v="2023"/>
    <d v="2023-10-31T00:00:00"/>
    <s v="31"/>
    <x v="3"/>
    <s v="Tuesday"/>
    <s v="October"/>
    <s v="Nutrition and Food Supplements "/>
    <n v="-20000"/>
    <s v="COGS"/>
    <s v="Materials"/>
    <s v="Expense"/>
  </r>
  <r>
    <n v="2023"/>
    <d v="2023-10-31T00:00:00"/>
    <s v="31"/>
    <x v="3"/>
    <s v="Tuesday"/>
    <s v="October"/>
    <s v="Nutrition and Food Supplements "/>
    <n v="-600"/>
    <s v="COGS"/>
    <s v="Packaging"/>
    <s v="Expense"/>
  </r>
  <r>
    <n v="2023"/>
    <d v="2023-10-31T00:00:00"/>
    <s v="31"/>
    <x v="3"/>
    <s v="Tuesday"/>
    <s v="October"/>
    <s v="Nutrition and Food Supplements "/>
    <n v="-1200"/>
    <s v="COGS"/>
    <s v="Shipping"/>
    <s v="Expense"/>
  </r>
  <r>
    <n v="2023"/>
    <d v="2023-10-31T00:00:00"/>
    <s v="31"/>
    <x v="3"/>
    <s v="Tuesday"/>
    <s v="October"/>
    <s v="Nutrition and Food Supplements "/>
    <n v="-1800"/>
    <s v="COGS"/>
    <s v="Sales"/>
    <s v="Expense"/>
  </r>
  <r>
    <n v="2023"/>
    <d v="2023-10-31T00:00:00"/>
    <s v="31"/>
    <x v="3"/>
    <s v="Tuesday"/>
    <s v="October"/>
    <s v="Nutrition and Food Supplements "/>
    <n v="-50000"/>
    <s v="COGS"/>
    <s v="Labor"/>
    <s v="Expense"/>
  </r>
  <r>
    <n v="2023"/>
    <d v="2023-10-31T00:00:00"/>
    <s v="31"/>
    <x v="3"/>
    <s v="Tuesday"/>
    <s v="October"/>
    <s v="Nutrition and Food Supplements "/>
    <n v="-2100"/>
    <s v="COGS"/>
    <s v="Other"/>
    <s v="Expense"/>
  </r>
  <r>
    <n v="2023"/>
    <d v="2023-11-30T00:00:00"/>
    <s v="30"/>
    <x v="3"/>
    <s v="Thursday"/>
    <s v="November"/>
    <s v="Nutrition and Food Supplements "/>
    <n v="-12000"/>
    <s v="Interest and tax"/>
    <s v="Interest and tax"/>
    <s v="Expense"/>
  </r>
  <r>
    <n v="2023"/>
    <d v="2023-11-30T00:00:00"/>
    <s v="30"/>
    <x v="3"/>
    <s v="Thursday"/>
    <s v="November"/>
    <s v="Nutrition and Food Supplements "/>
    <n v="-15000"/>
    <s v="Opex"/>
    <s v="Rent"/>
    <s v="Expense"/>
  </r>
  <r>
    <n v="2023"/>
    <d v="2023-11-30T00:00:00"/>
    <s v="30"/>
    <x v="3"/>
    <s v="Thursday"/>
    <s v="November"/>
    <s v="Nutrition and Food Supplements "/>
    <n v="-12000"/>
    <s v="Opex"/>
    <s v="Equipment"/>
    <s v="Expense"/>
  </r>
  <r>
    <n v="2023"/>
    <d v="2023-11-30T00:00:00"/>
    <s v="30"/>
    <x v="3"/>
    <s v="Thursday"/>
    <s v="November"/>
    <s v="Nutrition and Food Supplements "/>
    <n v="-20000"/>
    <s v="Opex"/>
    <s v="Marketing"/>
    <s v="Expense"/>
  </r>
  <r>
    <n v="2023"/>
    <d v="2023-11-30T00:00:00"/>
    <s v="30"/>
    <x v="3"/>
    <s v="Thursday"/>
    <s v="November"/>
    <s v="Nutrition and Food Supplements "/>
    <n v="-32000"/>
    <s v="Opex"/>
    <s v="Payroll"/>
    <s v="Expense"/>
  </r>
  <r>
    <n v="2023"/>
    <d v="2023-11-30T00:00:00"/>
    <s v="30"/>
    <x v="3"/>
    <s v="Thursday"/>
    <s v="November"/>
    <s v="Nutrition and Food Supplements "/>
    <n v="-30000"/>
    <s v="Opex"/>
    <s v="R&amp;D"/>
    <s v="Expense"/>
  </r>
  <r>
    <n v="2023"/>
    <d v="2023-11-30T00:00:00"/>
    <s v="30"/>
    <x v="3"/>
    <s v="Thursday"/>
    <s v="November"/>
    <s v="Nutrition and Food Supplements "/>
    <n v="-1200"/>
    <s v="Opex"/>
    <s v="Other"/>
    <s v="Expense"/>
  </r>
  <r>
    <n v="2023"/>
    <d v="2023-11-30T00:00:00"/>
    <s v="30"/>
    <x v="3"/>
    <s v="Thursday"/>
    <s v="November"/>
    <s v="Nutrition and Food Supplements "/>
    <n v="-20000"/>
    <s v="COGS"/>
    <s v="Materials"/>
    <s v="Expense"/>
  </r>
  <r>
    <n v="2023"/>
    <d v="2023-11-30T00:00:00"/>
    <s v="30"/>
    <x v="3"/>
    <s v="Thursday"/>
    <s v="November"/>
    <s v="Nutrition and Food Supplements "/>
    <n v="-900"/>
    <s v="COGS"/>
    <s v="Packaging"/>
    <s v="Expense"/>
  </r>
  <r>
    <n v="2023"/>
    <d v="2023-11-30T00:00:00"/>
    <s v="30"/>
    <x v="3"/>
    <s v="Thursday"/>
    <s v="November"/>
    <s v="Nutrition and Food Supplements "/>
    <n v="-900"/>
    <s v="COGS"/>
    <s v="Shipping"/>
    <s v="Expense"/>
  </r>
  <r>
    <n v="2023"/>
    <d v="2023-11-30T00:00:00"/>
    <s v="30"/>
    <x v="3"/>
    <s v="Thursday"/>
    <s v="November"/>
    <s v="Nutrition and Food Supplements "/>
    <n v="-2100"/>
    <s v="COGS"/>
    <s v="Sales"/>
    <s v="Expense"/>
  </r>
  <r>
    <n v="2023"/>
    <d v="2023-11-30T00:00:00"/>
    <s v="30"/>
    <x v="3"/>
    <s v="Thursday"/>
    <s v="November"/>
    <s v="Nutrition and Food Supplements "/>
    <n v="-50000"/>
    <s v="COGS"/>
    <s v="Labor"/>
    <s v="Expense"/>
  </r>
  <r>
    <n v="2023"/>
    <d v="2023-11-30T00:00:00"/>
    <s v="30"/>
    <x v="3"/>
    <s v="Thursday"/>
    <s v="November"/>
    <s v="Nutrition and Food Supplements "/>
    <n v="-1800"/>
    <s v="COGS"/>
    <s v="Other"/>
    <s v="Expense"/>
  </r>
  <r>
    <n v="2023"/>
    <d v="2023-12-31T00:00:00"/>
    <s v="31"/>
    <x v="3"/>
    <s v="Sunday"/>
    <s v="December"/>
    <s v="Nutrition and Food Supplements "/>
    <n v="-12000"/>
    <s v="Interest and tax"/>
    <s v="Interest and tax"/>
    <s v="Expense"/>
  </r>
  <r>
    <n v="2023"/>
    <d v="2023-12-31T00:00:00"/>
    <s v="31"/>
    <x v="3"/>
    <s v="Sunday"/>
    <s v="December"/>
    <s v="Nutrition and Food Supplements "/>
    <n v="-15000"/>
    <s v="Opex"/>
    <s v="Rent"/>
    <s v="Expense"/>
  </r>
  <r>
    <n v="2023"/>
    <d v="2023-12-31T00:00:00"/>
    <s v="31"/>
    <x v="3"/>
    <s v="Sunday"/>
    <s v="December"/>
    <s v="Nutrition and Food Supplements "/>
    <n v="-12000"/>
    <s v="Opex"/>
    <s v="Equipment"/>
    <s v="Expense"/>
  </r>
  <r>
    <n v="2023"/>
    <d v="2023-12-31T00:00:00"/>
    <s v="31"/>
    <x v="3"/>
    <s v="Sunday"/>
    <s v="December"/>
    <s v="Nutrition and Food Supplements "/>
    <n v="-30000"/>
    <s v="Opex"/>
    <s v="Marketing"/>
    <s v="Expense"/>
  </r>
  <r>
    <n v="2023"/>
    <d v="2023-12-31T00:00:00"/>
    <s v="31"/>
    <x v="3"/>
    <s v="Sunday"/>
    <s v="December"/>
    <s v="Nutrition and Food Supplements "/>
    <n v="-32000"/>
    <s v="Opex"/>
    <s v="Payroll"/>
    <s v="Expense"/>
  </r>
  <r>
    <n v="2023"/>
    <d v="2023-12-31T00:00:00"/>
    <s v="31"/>
    <x v="3"/>
    <s v="Sunday"/>
    <s v="December"/>
    <s v="Nutrition and Food Supplements "/>
    <n v="-30000"/>
    <s v="Opex"/>
    <s v="R&amp;D"/>
    <s v="Expense"/>
  </r>
  <r>
    <n v="2023"/>
    <d v="2023-12-31T00:00:00"/>
    <s v="31"/>
    <x v="3"/>
    <s v="Sunday"/>
    <s v="December"/>
    <s v="Nutrition and Food Supplements "/>
    <n v="-2400"/>
    <s v="Opex"/>
    <s v="Other"/>
    <s v="Expense"/>
  </r>
  <r>
    <n v="2023"/>
    <d v="2023-12-31T00:00:00"/>
    <s v="31"/>
    <x v="3"/>
    <s v="Sunday"/>
    <s v="December"/>
    <s v="Nutrition and Food Supplements "/>
    <n v="-20000"/>
    <s v="COGS"/>
    <s v="Materials"/>
    <s v="Expense"/>
  </r>
  <r>
    <n v="2023"/>
    <d v="2023-12-31T00:00:00"/>
    <s v="31"/>
    <x v="3"/>
    <s v="Sunday"/>
    <s v="December"/>
    <s v="Nutrition and Food Supplements "/>
    <n v="-1200"/>
    <s v="COGS"/>
    <s v="Packaging"/>
    <s v="Expense"/>
  </r>
  <r>
    <n v="2023"/>
    <d v="2023-12-31T00:00:00"/>
    <s v="31"/>
    <x v="3"/>
    <s v="Sunday"/>
    <s v="December"/>
    <s v="Nutrition and Food Supplements "/>
    <n v="-2100"/>
    <s v="COGS"/>
    <s v="Shipping"/>
    <s v="Expense"/>
  </r>
  <r>
    <n v="2023"/>
    <d v="2023-12-31T00:00:00"/>
    <s v="31"/>
    <x v="3"/>
    <s v="Sunday"/>
    <s v="December"/>
    <s v="Nutrition and Food Supplements "/>
    <n v="-2700"/>
    <s v="COGS"/>
    <s v="Sales"/>
    <s v="Expense"/>
  </r>
  <r>
    <n v="2023"/>
    <d v="2023-12-31T00:00:00"/>
    <s v="31"/>
    <x v="3"/>
    <s v="Sunday"/>
    <s v="December"/>
    <s v="Nutrition and Food Supplements "/>
    <n v="-50000"/>
    <s v="COGS"/>
    <s v="Labor"/>
    <s v="Expense"/>
  </r>
  <r>
    <n v="2023"/>
    <d v="2023-12-31T00:00:00"/>
    <s v="31"/>
    <x v="3"/>
    <s v="Sunday"/>
    <s v="December"/>
    <s v="Nutrition and Food Supplements "/>
    <n v="-2100"/>
    <s v="COGS"/>
    <s v="Other"/>
    <s v="Expense"/>
  </r>
  <r>
    <n v="2023"/>
    <d v="2023-01-31T00:00:00"/>
    <s v="31"/>
    <x v="0"/>
    <s v="Tuesday"/>
    <s v="January"/>
    <s v="Sports equipment"/>
    <n v="-18000"/>
    <s v="Opex"/>
    <s v="Rent"/>
    <s v="Expense"/>
  </r>
  <r>
    <n v="2023"/>
    <d v="2023-01-31T00:00:00"/>
    <s v="31"/>
    <x v="0"/>
    <s v="Tuesday"/>
    <s v="January"/>
    <s v="Sports equipment"/>
    <n v="-54000"/>
    <s v="Opex"/>
    <s v="Equipment"/>
    <s v="Expense"/>
  </r>
  <r>
    <n v="2023"/>
    <d v="2023-01-31T00:00:00"/>
    <s v="31"/>
    <x v="0"/>
    <s v="Tuesday"/>
    <s v="January"/>
    <s v="Sports equipment"/>
    <n v="-50000"/>
    <s v="Opex"/>
    <s v="Marketing"/>
    <s v="Expense"/>
  </r>
  <r>
    <n v="2023"/>
    <d v="2023-01-31T00:00:00"/>
    <s v="31"/>
    <x v="0"/>
    <s v="Tuesday"/>
    <s v="January"/>
    <s v="Sports equipment"/>
    <n v="-60000"/>
    <s v="Opex"/>
    <s v="Payroll"/>
    <s v="Expense"/>
  </r>
  <r>
    <n v="2023"/>
    <d v="2023-01-31T00:00:00"/>
    <s v="31"/>
    <x v="0"/>
    <s v="Tuesday"/>
    <s v="January"/>
    <s v="Sports equipment"/>
    <n v="-10000"/>
    <s v="Opex"/>
    <s v="R&amp;D"/>
    <s v="Expense"/>
  </r>
  <r>
    <n v="2023"/>
    <d v="2023-01-31T00:00:00"/>
    <s v="31"/>
    <x v="0"/>
    <s v="Tuesday"/>
    <s v="January"/>
    <s v="Sports equipment"/>
    <n v="-14400"/>
    <s v="Opex"/>
    <s v="Other"/>
    <s v="Expense"/>
  </r>
  <r>
    <n v="2023"/>
    <d v="2023-01-31T00:00:00"/>
    <s v="31"/>
    <x v="0"/>
    <s v="Tuesday"/>
    <s v="January"/>
    <s v="Sports equipment"/>
    <n v="-50000"/>
    <s v="COGS"/>
    <s v="Materials"/>
    <s v="Expense"/>
  </r>
  <r>
    <n v="2023"/>
    <d v="2023-01-31T00:00:00"/>
    <s v="31"/>
    <x v="0"/>
    <s v="Tuesday"/>
    <s v="January"/>
    <s v="Sports equipment"/>
    <n v="-6000"/>
    <s v="COGS"/>
    <s v="Packaging"/>
    <s v="Expense"/>
  </r>
  <r>
    <n v="2023"/>
    <d v="2023-01-31T00:00:00"/>
    <s v="31"/>
    <x v="0"/>
    <s v="Tuesday"/>
    <s v="January"/>
    <s v="Sports equipment"/>
    <n v="-130000"/>
    <s v="COGS"/>
    <s v="Shipping"/>
    <s v="Expense"/>
  </r>
  <r>
    <n v="2023"/>
    <d v="2023-01-31T00:00:00"/>
    <s v="31"/>
    <x v="0"/>
    <s v="Tuesday"/>
    <s v="January"/>
    <s v="Sports equipment"/>
    <n v="-30000"/>
    <s v="COGS"/>
    <s v="Sales"/>
    <s v="Expense"/>
  </r>
  <r>
    <n v="2023"/>
    <d v="2023-01-31T00:00:00"/>
    <s v="31"/>
    <x v="0"/>
    <s v="Tuesday"/>
    <s v="January"/>
    <s v="Sports equipment"/>
    <n v="-180000"/>
    <s v="COGS"/>
    <s v="Labor"/>
    <s v="Expense"/>
  </r>
  <r>
    <n v="2023"/>
    <d v="2023-01-31T00:00:00"/>
    <s v="31"/>
    <x v="0"/>
    <s v="Tuesday"/>
    <s v="January"/>
    <s v="Sports equipment"/>
    <n v="-12600"/>
    <s v="COGS"/>
    <s v="Other"/>
    <s v="Expense"/>
  </r>
  <r>
    <n v="2023"/>
    <d v="2023-01-31T00:00:00"/>
    <s v="31"/>
    <x v="0"/>
    <s v="Tuesday"/>
    <s v="January"/>
    <s v="Sports equipment"/>
    <n v="-49000"/>
    <s v="Interest and tax"/>
    <s v="Interest and tax"/>
    <s v="Expense"/>
  </r>
  <r>
    <n v="2023"/>
    <d v="2023-02-28T00:00:00"/>
    <s v="28"/>
    <x v="0"/>
    <s v="Tuesday"/>
    <s v="February"/>
    <s v="Sports equipment"/>
    <n v="-27000"/>
    <s v="Opex"/>
    <s v="Rent"/>
    <s v="Expense"/>
  </r>
  <r>
    <n v="2023"/>
    <d v="2023-02-28T00:00:00"/>
    <s v="28"/>
    <x v="0"/>
    <s v="Tuesday"/>
    <s v="February"/>
    <s v="Sports equipment"/>
    <n v="-54000"/>
    <s v="Opex"/>
    <s v="Equipment"/>
    <s v="Expense"/>
  </r>
  <r>
    <n v="2023"/>
    <d v="2023-02-28T00:00:00"/>
    <s v="28"/>
    <x v="0"/>
    <s v="Tuesday"/>
    <s v="February"/>
    <s v="Sports equipment"/>
    <n v="-50000"/>
    <s v="Opex"/>
    <s v="Marketing"/>
    <s v="Expense"/>
  </r>
  <r>
    <n v="2023"/>
    <d v="2023-02-28T00:00:00"/>
    <s v="28"/>
    <x v="0"/>
    <s v="Tuesday"/>
    <s v="February"/>
    <s v="Sports equipment"/>
    <n v="-60000"/>
    <s v="Opex"/>
    <s v="Payroll"/>
    <s v="Expense"/>
  </r>
  <r>
    <n v="2023"/>
    <d v="2023-02-28T00:00:00"/>
    <s v="28"/>
    <x v="0"/>
    <s v="Tuesday"/>
    <s v="February"/>
    <s v="Sports equipment"/>
    <n v="-10000"/>
    <s v="Opex"/>
    <s v="R&amp;D"/>
    <s v="Expense"/>
  </r>
  <r>
    <n v="2023"/>
    <d v="2023-02-28T00:00:00"/>
    <s v="28"/>
    <x v="0"/>
    <s v="Tuesday"/>
    <s v="February"/>
    <s v="Sports equipment"/>
    <n v="-9000"/>
    <s v="Opex"/>
    <s v="Other"/>
    <s v="Expense"/>
  </r>
  <r>
    <n v="2023"/>
    <d v="2023-02-28T00:00:00"/>
    <s v="28"/>
    <x v="0"/>
    <s v="Tuesday"/>
    <s v="February"/>
    <s v="Sports equipment"/>
    <n v="-20000"/>
    <s v="COGS"/>
    <s v="Materials"/>
    <s v="Expense"/>
  </r>
  <r>
    <n v="2023"/>
    <d v="2023-02-28T00:00:00"/>
    <s v="28"/>
    <x v="0"/>
    <s v="Tuesday"/>
    <s v="February"/>
    <s v="Sports equipment"/>
    <n v="-5000"/>
    <s v="COGS"/>
    <s v="Packaging"/>
    <s v="Expense"/>
  </r>
  <r>
    <n v="2023"/>
    <d v="2023-02-28T00:00:00"/>
    <s v="28"/>
    <x v="0"/>
    <s v="Tuesday"/>
    <s v="February"/>
    <s v="Sports equipment"/>
    <n v="-12000"/>
    <s v="COGS"/>
    <s v="Shipping"/>
    <s v="Expense"/>
  </r>
  <r>
    <n v="2023"/>
    <d v="2023-02-28T00:00:00"/>
    <s v="28"/>
    <x v="0"/>
    <s v="Tuesday"/>
    <s v="February"/>
    <s v="Sports equipment"/>
    <n v="-25000"/>
    <s v="COGS"/>
    <s v="Sales"/>
    <s v="Expense"/>
  </r>
  <r>
    <n v="2023"/>
    <d v="2023-02-28T00:00:00"/>
    <s v="28"/>
    <x v="0"/>
    <s v="Tuesday"/>
    <s v="February"/>
    <s v="Sports equipment"/>
    <n v="-180000"/>
    <s v="COGS"/>
    <s v="Labor"/>
    <s v="Expense"/>
  </r>
  <r>
    <n v="2023"/>
    <d v="2023-02-28T00:00:00"/>
    <s v="28"/>
    <x v="0"/>
    <s v="Tuesday"/>
    <s v="February"/>
    <s v="Sports equipment"/>
    <n v="-12600"/>
    <s v="COGS"/>
    <s v="Other"/>
    <s v="Expense"/>
  </r>
  <r>
    <n v="2023"/>
    <d v="2023-02-28T00:00:00"/>
    <s v="28"/>
    <x v="0"/>
    <s v="Tuesday"/>
    <s v="February"/>
    <s v="Sports equipment"/>
    <n v="-48500"/>
    <s v="Interest and tax"/>
    <s v="Interest and tax"/>
    <s v="Expense"/>
  </r>
  <r>
    <n v="2023"/>
    <d v="2023-03-31T00:00:00"/>
    <s v="31"/>
    <x v="0"/>
    <s v="Friday"/>
    <s v="March"/>
    <s v="Sports equipment"/>
    <n v="-27000"/>
    <s v="Opex"/>
    <s v="Rent"/>
    <s v="Expense"/>
  </r>
  <r>
    <n v="2023"/>
    <d v="2023-03-31T00:00:00"/>
    <s v="31"/>
    <x v="0"/>
    <s v="Friday"/>
    <s v="March"/>
    <s v="Sports equipment"/>
    <n v="-54000"/>
    <s v="Opex"/>
    <s v="Equipment"/>
    <s v="Expense"/>
  </r>
  <r>
    <n v="2023"/>
    <d v="2023-03-31T00:00:00"/>
    <s v="31"/>
    <x v="0"/>
    <s v="Friday"/>
    <s v="March"/>
    <s v="Sports equipment"/>
    <n v="-30000"/>
    <s v="Opex"/>
    <s v="Marketing"/>
    <s v="Expense"/>
  </r>
  <r>
    <n v="2023"/>
    <d v="2023-03-31T00:00:00"/>
    <s v="31"/>
    <x v="0"/>
    <s v="Friday"/>
    <s v="March"/>
    <s v="Sports equipment"/>
    <n v="-60000"/>
    <s v="Opex"/>
    <s v="Payroll"/>
    <s v="Expense"/>
  </r>
  <r>
    <n v="2023"/>
    <d v="2023-03-31T00:00:00"/>
    <s v="31"/>
    <x v="0"/>
    <s v="Friday"/>
    <s v="March"/>
    <s v="Sports equipment"/>
    <n v="-10000"/>
    <s v="Opex"/>
    <s v="R&amp;D"/>
    <s v="Expense"/>
  </r>
  <r>
    <n v="2023"/>
    <d v="2023-03-31T00:00:00"/>
    <s v="31"/>
    <x v="0"/>
    <s v="Friday"/>
    <s v="March"/>
    <s v="Sports equipment"/>
    <n v="-5400"/>
    <s v="Opex"/>
    <s v="Other"/>
    <s v="Expense"/>
  </r>
  <r>
    <n v="2023"/>
    <d v="2023-03-31T00:00:00"/>
    <s v="31"/>
    <x v="0"/>
    <s v="Friday"/>
    <s v="March"/>
    <s v="Sports equipment"/>
    <n v="-54000"/>
    <s v="COGS"/>
    <s v="Materials"/>
    <s v="Expense"/>
  </r>
  <r>
    <n v="2023"/>
    <d v="2023-03-31T00:00:00"/>
    <s v="31"/>
    <x v="0"/>
    <s v="Friday"/>
    <s v="March"/>
    <s v="Sports equipment"/>
    <n v="-3600"/>
    <s v="COGS"/>
    <s v="Packaging"/>
    <s v="Expense"/>
  </r>
  <r>
    <n v="2023"/>
    <d v="2023-03-31T00:00:00"/>
    <s v="31"/>
    <x v="0"/>
    <s v="Friday"/>
    <s v="March"/>
    <s v="Sports equipment"/>
    <n v="-9000"/>
    <s v="COGS"/>
    <s v="Shipping"/>
    <s v="Expense"/>
  </r>
  <r>
    <n v="2023"/>
    <d v="2023-03-31T00:00:00"/>
    <s v="31"/>
    <x v="0"/>
    <s v="Friday"/>
    <s v="March"/>
    <s v="Sports equipment"/>
    <n v="-12600"/>
    <s v="COGS"/>
    <s v="Sales"/>
    <s v="Expense"/>
  </r>
  <r>
    <n v="2023"/>
    <d v="2023-03-31T00:00:00"/>
    <s v="31"/>
    <x v="0"/>
    <s v="Friday"/>
    <s v="March"/>
    <s v="Sports equipment"/>
    <n v="-180000"/>
    <s v="COGS"/>
    <s v="Labor"/>
    <s v="Expense"/>
  </r>
  <r>
    <n v="2023"/>
    <d v="2023-03-31T00:00:00"/>
    <s v="31"/>
    <x v="0"/>
    <s v="Friday"/>
    <s v="March"/>
    <s v="Sports equipment"/>
    <n v="-12600"/>
    <s v="COGS"/>
    <s v="Other"/>
    <s v="Expense"/>
  </r>
  <r>
    <n v="2023"/>
    <d v="2023-03-31T00:00:00"/>
    <s v="31"/>
    <x v="0"/>
    <s v="Friday"/>
    <s v="March"/>
    <s v="Sports equipment"/>
    <n v="-37000"/>
    <s v="Interest and tax"/>
    <s v="Interest and tax"/>
    <s v="Expense"/>
  </r>
  <r>
    <n v="2023"/>
    <d v="2023-04-30T00:00:00"/>
    <s v="30"/>
    <x v="1"/>
    <s v="Sunday"/>
    <s v="April"/>
    <s v="Sports equipment"/>
    <n v="-27000"/>
    <s v="Opex"/>
    <s v="Rent"/>
    <s v="Expense"/>
  </r>
  <r>
    <n v="2023"/>
    <d v="2023-04-30T00:00:00"/>
    <s v="30"/>
    <x v="1"/>
    <s v="Sunday"/>
    <s v="April"/>
    <s v="Sports equipment"/>
    <n v="-54000"/>
    <s v="Opex"/>
    <s v="Equipment"/>
    <s v="Expense"/>
  </r>
  <r>
    <n v="2023"/>
    <d v="2023-04-30T00:00:00"/>
    <s v="30"/>
    <x v="1"/>
    <s v="Sunday"/>
    <s v="April"/>
    <s v="Sports equipment"/>
    <n v="-30000"/>
    <s v="Opex"/>
    <s v="Marketing"/>
    <s v="Expense"/>
  </r>
  <r>
    <n v="2023"/>
    <d v="2023-04-30T00:00:00"/>
    <s v="30"/>
    <x v="1"/>
    <s v="Sunday"/>
    <s v="April"/>
    <s v="Sports equipment"/>
    <n v="-60000"/>
    <s v="Opex"/>
    <s v="Payroll"/>
    <s v="Expense"/>
  </r>
  <r>
    <n v="2023"/>
    <d v="2023-04-30T00:00:00"/>
    <s v="30"/>
    <x v="1"/>
    <s v="Sunday"/>
    <s v="April"/>
    <s v="Sports equipment"/>
    <n v="-10000"/>
    <s v="Opex"/>
    <s v="R&amp;D"/>
    <s v="Expense"/>
  </r>
  <r>
    <n v="2023"/>
    <d v="2023-04-30T00:00:00"/>
    <s v="30"/>
    <x v="1"/>
    <s v="Sunday"/>
    <s v="April"/>
    <s v="Sports equipment"/>
    <n v="-5400"/>
    <s v="Opex"/>
    <s v="Other"/>
    <s v="Expense"/>
  </r>
  <r>
    <n v="2023"/>
    <d v="2023-04-30T00:00:00"/>
    <s v="30"/>
    <x v="1"/>
    <s v="Sunday"/>
    <s v="April"/>
    <s v="Sports equipment"/>
    <n v="-25000"/>
    <s v="COGS"/>
    <s v="Materials"/>
    <s v="Expense"/>
  </r>
  <r>
    <n v="2023"/>
    <d v="2023-04-30T00:00:00"/>
    <s v="30"/>
    <x v="1"/>
    <s v="Sunday"/>
    <s v="April"/>
    <s v="Sports equipment"/>
    <n v="-3600"/>
    <s v="COGS"/>
    <s v="Packaging"/>
    <s v="Expense"/>
  </r>
  <r>
    <n v="2023"/>
    <d v="2023-04-30T00:00:00"/>
    <s v="30"/>
    <x v="1"/>
    <s v="Sunday"/>
    <s v="April"/>
    <s v="Sports equipment"/>
    <n v="-9000"/>
    <s v="COGS"/>
    <s v="Shipping"/>
    <s v="Expense"/>
  </r>
  <r>
    <n v="2023"/>
    <d v="2023-04-30T00:00:00"/>
    <s v="30"/>
    <x v="1"/>
    <s v="Sunday"/>
    <s v="April"/>
    <s v="Sports equipment"/>
    <n v="-10800"/>
    <s v="COGS"/>
    <s v="Sales"/>
    <s v="Expense"/>
  </r>
  <r>
    <n v="2023"/>
    <d v="2023-04-30T00:00:00"/>
    <s v="30"/>
    <x v="1"/>
    <s v="Sunday"/>
    <s v="April"/>
    <s v="Sports equipment"/>
    <n v="-180000"/>
    <s v="COGS"/>
    <s v="Labor"/>
    <s v="Expense"/>
  </r>
  <r>
    <n v="2023"/>
    <d v="2023-04-30T00:00:00"/>
    <s v="30"/>
    <x v="1"/>
    <s v="Sunday"/>
    <s v="April"/>
    <s v="Sports equipment"/>
    <n v="-12600"/>
    <s v="COGS"/>
    <s v="Other"/>
    <s v="Expense"/>
  </r>
  <r>
    <n v="2023"/>
    <d v="2023-04-30T00:00:00"/>
    <s v="30"/>
    <x v="1"/>
    <s v="Sunday"/>
    <s v="April"/>
    <s v="Sports equipment"/>
    <n v="-27200"/>
    <s v="Interest and tax"/>
    <s v="Interest and tax"/>
    <s v="Expense"/>
  </r>
  <r>
    <n v="2023"/>
    <d v="2023-05-31T00:00:00"/>
    <s v="31"/>
    <x v="1"/>
    <s v="Wednesday"/>
    <s v="May"/>
    <s v="Sports equipment"/>
    <n v="-27000"/>
    <s v="Opex"/>
    <s v="Rent"/>
    <s v="Expense"/>
  </r>
  <r>
    <n v="2023"/>
    <d v="2023-05-31T00:00:00"/>
    <s v="31"/>
    <x v="1"/>
    <s v="Wednesday"/>
    <s v="May"/>
    <s v="Sports equipment"/>
    <n v="-68400"/>
    <s v="Opex"/>
    <s v="Equipment"/>
    <s v="Expense"/>
  </r>
  <r>
    <n v="2023"/>
    <d v="2023-05-31T00:00:00"/>
    <s v="31"/>
    <x v="1"/>
    <s v="Wednesday"/>
    <s v="May"/>
    <s v="Sports equipment"/>
    <n v="-50000"/>
    <s v="Opex"/>
    <s v="Marketing"/>
    <s v="Expense"/>
  </r>
  <r>
    <n v="2023"/>
    <d v="2023-05-31T00:00:00"/>
    <s v="31"/>
    <x v="1"/>
    <s v="Wednesday"/>
    <s v="May"/>
    <s v="Sports equipment"/>
    <n v="-60000"/>
    <s v="Opex"/>
    <s v="Payroll"/>
    <s v="Expense"/>
  </r>
  <r>
    <n v="2023"/>
    <d v="2023-05-31T00:00:00"/>
    <s v="31"/>
    <x v="1"/>
    <s v="Wednesday"/>
    <s v="May"/>
    <s v="Sports equipment"/>
    <n v="-10000"/>
    <s v="Opex"/>
    <s v="R&amp;D"/>
    <s v="Expense"/>
  </r>
  <r>
    <n v="2023"/>
    <d v="2023-05-31T00:00:00"/>
    <s v="31"/>
    <x v="1"/>
    <s v="Wednesday"/>
    <s v="May"/>
    <s v="Sports equipment"/>
    <n v="-7200"/>
    <s v="Opex"/>
    <s v="Other"/>
    <s v="Expense"/>
  </r>
  <r>
    <n v="2023"/>
    <d v="2023-05-31T00:00:00"/>
    <s v="31"/>
    <x v="1"/>
    <s v="Wednesday"/>
    <s v="May"/>
    <s v="Sports equipment"/>
    <n v="-54000"/>
    <s v="COGS"/>
    <s v="Materials"/>
    <s v="Expense"/>
  </r>
  <r>
    <n v="2023"/>
    <d v="2023-05-31T00:00:00"/>
    <s v="31"/>
    <x v="1"/>
    <s v="Wednesday"/>
    <s v="May"/>
    <s v="Sports equipment"/>
    <n v="-5000"/>
    <s v="COGS"/>
    <s v="Packaging"/>
    <s v="Expense"/>
  </r>
  <r>
    <n v="2023"/>
    <d v="2023-05-31T00:00:00"/>
    <s v="31"/>
    <x v="1"/>
    <s v="Wednesday"/>
    <s v="May"/>
    <s v="Sports equipment"/>
    <n v="-14000"/>
    <s v="COGS"/>
    <s v="Shipping"/>
    <s v="Expense"/>
  </r>
  <r>
    <n v="2023"/>
    <d v="2023-05-31T00:00:00"/>
    <s v="31"/>
    <x v="1"/>
    <s v="Wednesday"/>
    <s v="May"/>
    <s v="Sports equipment"/>
    <n v="-40000"/>
    <s v="COGS"/>
    <s v="Sales"/>
    <s v="Expense"/>
  </r>
  <r>
    <n v="2023"/>
    <d v="2023-05-31T00:00:00"/>
    <s v="31"/>
    <x v="1"/>
    <s v="Wednesday"/>
    <s v="May"/>
    <s v="Sports equipment"/>
    <n v="-234000"/>
    <s v="COGS"/>
    <s v="Labor"/>
    <s v="Expense"/>
  </r>
  <r>
    <n v="2023"/>
    <d v="2023-05-31T00:00:00"/>
    <s v="31"/>
    <x v="1"/>
    <s v="Wednesday"/>
    <s v="May"/>
    <s v="Sports equipment"/>
    <n v="-12600"/>
    <s v="COGS"/>
    <s v="Other"/>
    <s v="Expense"/>
  </r>
  <r>
    <n v="2023"/>
    <d v="2023-05-31T00:00:00"/>
    <s v="31"/>
    <x v="1"/>
    <s v="Wednesday"/>
    <s v="May"/>
    <s v="Sports equipment"/>
    <n v="-41800"/>
    <s v="Interest and tax"/>
    <s v="Interest and tax"/>
    <s v="Expense"/>
  </r>
  <r>
    <n v="2023"/>
    <d v="2023-06-30T00:00:00"/>
    <s v="30"/>
    <x v="1"/>
    <s v="Friday"/>
    <s v="June"/>
    <s v="Sports equipment"/>
    <n v="-27000"/>
    <s v="Opex"/>
    <s v="Rent"/>
    <s v="Expense"/>
  </r>
  <r>
    <n v="2023"/>
    <d v="2023-06-30T00:00:00"/>
    <s v="30"/>
    <x v="1"/>
    <s v="Friday"/>
    <s v="June"/>
    <s v="Sports equipment"/>
    <n v="-68400"/>
    <s v="Opex"/>
    <s v="Equipment"/>
    <s v="Expense"/>
  </r>
  <r>
    <n v="2023"/>
    <d v="2023-06-30T00:00:00"/>
    <s v="30"/>
    <x v="1"/>
    <s v="Friday"/>
    <s v="June"/>
    <s v="Sports equipment"/>
    <n v="-50000"/>
    <s v="Opex"/>
    <s v="Marketing"/>
    <s v="Expense"/>
  </r>
  <r>
    <n v="2023"/>
    <d v="2023-06-30T00:00:00"/>
    <s v="30"/>
    <x v="1"/>
    <s v="Friday"/>
    <s v="June"/>
    <s v="Sports equipment"/>
    <n v="-60000"/>
    <s v="Opex"/>
    <s v="Payroll"/>
    <s v="Expense"/>
  </r>
  <r>
    <n v="2023"/>
    <d v="2023-06-30T00:00:00"/>
    <s v="30"/>
    <x v="1"/>
    <s v="Friday"/>
    <s v="June"/>
    <s v="Sports equipment"/>
    <n v="-10000"/>
    <s v="Opex"/>
    <s v="R&amp;D"/>
    <s v="Expense"/>
  </r>
  <r>
    <n v="2023"/>
    <d v="2023-06-30T00:00:00"/>
    <s v="30"/>
    <x v="1"/>
    <s v="Friday"/>
    <s v="June"/>
    <s v="Sports equipment"/>
    <n v="-5400"/>
    <s v="Opex"/>
    <s v="Other"/>
    <s v="Expense"/>
  </r>
  <r>
    <n v="2023"/>
    <d v="2023-06-30T00:00:00"/>
    <s v="30"/>
    <x v="1"/>
    <s v="Friday"/>
    <s v="June"/>
    <s v="Sports equipment"/>
    <n v="-54000"/>
    <s v="COGS"/>
    <s v="Materials"/>
    <s v="Expense"/>
  </r>
  <r>
    <n v="2023"/>
    <d v="2023-06-30T00:00:00"/>
    <s v="30"/>
    <x v="1"/>
    <s v="Friday"/>
    <s v="June"/>
    <s v="Sports equipment"/>
    <n v="-5000"/>
    <s v="COGS"/>
    <s v="Packaging"/>
    <s v="Expense"/>
  </r>
  <r>
    <n v="2023"/>
    <d v="2023-06-30T00:00:00"/>
    <s v="30"/>
    <x v="1"/>
    <s v="Friday"/>
    <s v="June"/>
    <s v="Sports equipment"/>
    <n v="-13000"/>
    <s v="COGS"/>
    <s v="Shipping"/>
    <s v="Expense"/>
  </r>
  <r>
    <n v="2023"/>
    <d v="2023-06-30T00:00:00"/>
    <s v="30"/>
    <x v="1"/>
    <s v="Friday"/>
    <s v="June"/>
    <s v="Sports equipment"/>
    <n v="-35000"/>
    <s v="COGS"/>
    <s v="Sales"/>
    <s v="Expense"/>
  </r>
  <r>
    <n v="2023"/>
    <d v="2023-06-30T00:00:00"/>
    <s v="30"/>
    <x v="1"/>
    <s v="Friday"/>
    <s v="June"/>
    <s v="Sports equipment"/>
    <n v="-234000"/>
    <s v="COGS"/>
    <s v="Labor"/>
    <s v="Expense"/>
  </r>
  <r>
    <n v="2023"/>
    <d v="2023-06-30T00:00:00"/>
    <s v="30"/>
    <x v="1"/>
    <s v="Friday"/>
    <s v="June"/>
    <s v="Sports equipment"/>
    <n v="-12600"/>
    <s v="COGS"/>
    <s v="Other"/>
    <s v="Expense"/>
  </r>
  <r>
    <n v="2023"/>
    <d v="2023-06-30T00:00:00"/>
    <s v="30"/>
    <x v="1"/>
    <s v="Friday"/>
    <s v="June"/>
    <s v="Sports equipment"/>
    <n v="-21700"/>
    <s v="Interest and tax"/>
    <s v="Interest and tax"/>
    <s v="Expense"/>
  </r>
  <r>
    <n v="2023"/>
    <d v="2023-07-31T00:00:00"/>
    <s v="31"/>
    <x v="2"/>
    <s v="Monday"/>
    <s v="July"/>
    <s v="Sports equipment"/>
    <n v="-27000"/>
    <s v="Opex"/>
    <s v="Rent"/>
    <s v="Expense"/>
  </r>
  <r>
    <n v="2023"/>
    <d v="2023-07-31T00:00:00"/>
    <s v="31"/>
    <x v="2"/>
    <s v="Monday"/>
    <s v="July"/>
    <s v="Sports equipment"/>
    <n v="-68400"/>
    <s v="Opex"/>
    <s v="Equipment"/>
    <s v="Expense"/>
  </r>
  <r>
    <n v="2023"/>
    <d v="2023-07-31T00:00:00"/>
    <s v="31"/>
    <x v="2"/>
    <s v="Monday"/>
    <s v="July"/>
    <s v="Sports equipment"/>
    <n v="-40000"/>
    <s v="Opex"/>
    <s v="Marketing"/>
    <s v="Expense"/>
  </r>
  <r>
    <n v="2023"/>
    <d v="2023-07-31T00:00:00"/>
    <s v="31"/>
    <x v="2"/>
    <s v="Monday"/>
    <s v="July"/>
    <s v="Sports equipment"/>
    <n v="-60000"/>
    <s v="Opex"/>
    <s v="Payroll"/>
    <s v="Expense"/>
  </r>
  <r>
    <n v="2023"/>
    <d v="2023-07-31T00:00:00"/>
    <s v="31"/>
    <x v="2"/>
    <s v="Monday"/>
    <s v="July"/>
    <s v="Sports equipment"/>
    <n v="-10000"/>
    <s v="Opex"/>
    <s v="R&amp;D"/>
    <s v="Expense"/>
  </r>
  <r>
    <n v="2023"/>
    <d v="2023-07-31T00:00:00"/>
    <s v="31"/>
    <x v="2"/>
    <s v="Monday"/>
    <s v="July"/>
    <s v="Sports equipment"/>
    <n v="-3600"/>
    <s v="Opex"/>
    <s v="Other"/>
    <s v="Expense"/>
  </r>
  <r>
    <n v="2023"/>
    <d v="2023-07-31T00:00:00"/>
    <s v="31"/>
    <x v="2"/>
    <s v="Monday"/>
    <s v="July"/>
    <s v="Sports equipment"/>
    <n v="-54000"/>
    <s v="COGS"/>
    <s v="Materials"/>
    <s v="Expense"/>
  </r>
  <r>
    <n v="2023"/>
    <d v="2023-07-31T00:00:00"/>
    <s v="31"/>
    <x v="2"/>
    <s v="Monday"/>
    <s v="July"/>
    <s v="Sports equipment"/>
    <n v="-3600"/>
    <s v="COGS"/>
    <s v="Packaging"/>
    <s v="Expense"/>
  </r>
  <r>
    <n v="2023"/>
    <d v="2023-07-31T00:00:00"/>
    <s v="31"/>
    <x v="2"/>
    <s v="Monday"/>
    <s v="July"/>
    <s v="Sports equipment"/>
    <n v="-9000"/>
    <s v="COGS"/>
    <s v="Shipping"/>
    <s v="Expense"/>
  </r>
  <r>
    <n v="2023"/>
    <d v="2023-07-31T00:00:00"/>
    <s v="31"/>
    <x v="2"/>
    <s v="Monday"/>
    <s v="July"/>
    <s v="Sports equipment"/>
    <n v="-10800"/>
    <s v="COGS"/>
    <s v="Sales"/>
    <s v="Expense"/>
  </r>
  <r>
    <n v="2023"/>
    <d v="2023-07-31T00:00:00"/>
    <s v="31"/>
    <x v="2"/>
    <s v="Monday"/>
    <s v="July"/>
    <s v="Sports equipment"/>
    <n v="-234000"/>
    <s v="COGS"/>
    <s v="Labor"/>
    <s v="Expense"/>
  </r>
  <r>
    <n v="2023"/>
    <d v="2023-07-31T00:00:00"/>
    <s v="31"/>
    <x v="2"/>
    <s v="Monday"/>
    <s v="July"/>
    <s v="Sports equipment"/>
    <n v="-12600"/>
    <s v="COGS"/>
    <s v="Other"/>
    <s v="Expense"/>
  </r>
  <r>
    <n v="2023"/>
    <d v="2023-07-31T00:00:00"/>
    <s v="31"/>
    <x v="2"/>
    <s v="Monday"/>
    <s v="July"/>
    <s v="Sports equipment"/>
    <n v="-27000"/>
    <s v="Interest and tax"/>
    <s v="Interest and tax"/>
    <s v="Expense"/>
  </r>
  <r>
    <n v="2023"/>
    <d v="2023-08-31T00:00:00"/>
    <s v="31"/>
    <x v="2"/>
    <s v="Thursday"/>
    <s v="August"/>
    <s v="Sports equipment"/>
    <n v="-36000"/>
    <s v="Opex"/>
    <s v="Rent"/>
    <s v="Expense"/>
  </r>
  <r>
    <n v="2023"/>
    <d v="2023-08-31T00:00:00"/>
    <s v="31"/>
    <x v="2"/>
    <s v="Thursday"/>
    <s v="August"/>
    <s v="Sports equipment"/>
    <n v="-68400"/>
    <s v="Opex"/>
    <s v="Equipment"/>
    <s v="Expense"/>
  </r>
  <r>
    <n v="2023"/>
    <d v="2023-08-31T00:00:00"/>
    <s v="31"/>
    <x v="2"/>
    <s v="Thursday"/>
    <s v="August"/>
    <s v="Sports equipment"/>
    <n v="-20000"/>
    <s v="Opex"/>
    <s v="Marketing"/>
    <s v="Expense"/>
  </r>
  <r>
    <n v="2023"/>
    <d v="2023-08-31T00:00:00"/>
    <s v="31"/>
    <x v="2"/>
    <s v="Thursday"/>
    <s v="August"/>
    <s v="Sports equipment"/>
    <n v="-55000"/>
    <s v="Opex"/>
    <s v="Payroll"/>
    <s v="Expense"/>
  </r>
  <r>
    <n v="2023"/>
    <d v="2023-08-31T00:00:00"/>
    <s v="31"/>
    <x v="2"/>
    <s v="Thursday"/>
    <s v="August"/>
    <s v="Sports equipment"/>
    <n v="-10000"/>
    <s v="Opex"/>
    <s v="R&amp;D"/>
    <s v="Expense"/>
  </r>
  <r>
    <n v="2023"/>
    <d v="2023-08-31T00:00:00"/>
    <s v="31"/>
    <x v="2"/>
    <s v="Thursday"/>
    <s v="August"/>
    <s v="Sports equipment"/>
    <n v="-3600"/>
    <s v="Opex"/>
    <s v="Other"/>
    <s v="Expense"/>
  </r>
  <r>
    <n v="2023"/>
    <d v="2023-08-31T00:00:00"/>
    <s v="31"/>
    <x v="2"/>
    <s v="Thursday"/>
    <s v="August"/>
    <s v="Sports equipment"/>
    <n v="-54000"/>
    <s v="COGS"/>
    <s v="Materials"/>
    <s v="Expense"/>
  </r>
  <r>
    <n v="2023"/>
    <d v="2023-08-31T00:00:00"/>
    <s v="31"/>
    <x v="2"/>
    <s v="Thursday"/>
    <s v="August"/>
    <s v="Sports equipment"/>
    <n v="-3600"/>
    <s v="COGS"/>
    <s v="Packaging"/>
    <s v="Expense"/>
  </r>
  <r>
    <n v="2023"/>
    <d v="2023-08-31T00:00:00"/>
    <s v="31"/>
    <x v="2"/>
    <s v="Thursday"/>
    <s v="August"/>
    <s v="Sports equipment"/>
    <n v="-9000"/>
    <s v="COGS"/>
    <s v="Shipping"/>
    <s v="Expense"/>
  </r>
  <r>
    <n v="2023"/>
    <d v="2023-08-31T00:00:00"/>
    <s v="31"/>
    <x v="2"/>
    <s v="Thursday"/>
    <s v="August"/>
    <s v="Sports equipment"/>
    <n v="-10800"/>
    <s v="COGS"/>
    <s v="Sales"/>
    <s v="Expense"/>
  </r>
  <r>
    <n v="2023"/>
    <d v="2023-08-31T00:00:00"/>
    <s v="31"/>
    <x v="2"/>
    <s v="Thursday"/>
    <s v="August"/>
    <s v="Sports equipment"/>
    <n v="-200000"/>
    <s v="COGS"/>
    <s v="Labor"/>
    <s v="Expense"/>
  </r>
  <r>
    <n v="2023"/>
    <d v="2023-08-31T00:00:00"/>
    <s v="31"/>
    <x v="2"/>
    <s v="Thursday"/>
    <s v="August"/>
    <s v="Sports equipment"/>
    <n v="-12600"/>
    <s v="COGS"/>
    <s v="Other"/>
    <s v="Expense"/>
  </r>
  <r>
    <n v="2023"/>
    <d v="2023-08-31T00:00:00"/>
    <s v="31"/>
    <x v="2"/>
    <s v="Thursday"/>
    <s v="August"/>
    <s v="Sports equipment"/>
    <n v="-23800"/>
    <s v="Interest and tax"/>
    <s v="Interest and tax"/>
    <s v="Expense"/>
  </r>
  <r>
    <n v="2023"/>
    <d v="2023-09-30T00:00:00"/>
    <s v="30"/>
    <x v="2"/>
    <s v="Saturday"/>
    <s v="September"/>
    <s v="Sports equipment"/>
    <n v="-36000"/>
    <s v="Opex"/>
    <s v="Rent"/>
    <s v="Expense"/>
  </r>
  <r>
    <n v="2023"/>
    <d v="2023-09-30T00:00:00"/>
    <s v="30"/>
    <x v="2"/>
    <s v="Saturday"/>
    <s v="September"/>
    <s v="Sports equipment"/>
    <n v="-68400"/>
    <s v="Opex"/>
    <s v="Equipment"/>
    <s v="Expense"/>
  </r>
  <r>
    <n v="2023"/>
    <d v="2023-09-30T00:00:00"/>
    <s v="30"/>
    <x v="2"/>
    <s v="Saturday"/>
    <s v="September"/>
    <s v="Sports equipment"/>
    <n v="-20000"/>
    <s v="Opex"/>
    <s v="Marketing"/>
    <s v="Expense"/>
  </r>
  <r>
    <n v="2023"/>
    <d v="2023-09-30T00:00:00"/>
    <s v="30"/>
    <x v="2"/>
    <s v="Saturday"/>
    <s v="September"/>
    <s v="Sports equipment"/>
    <n v="-70000"/>
    <s v="Opex"/>
    <s v="Payroll"/>
    <s v="Expense"/>
  </r>
  <r>
    <n v="2023"/>
    <d v="2023-09-30T00:00:00"/>
    <s v="30"/>
    <x v="2"/>
    <s v="Saturday"/>
    <s v="September"/>
    <s v="Sports equipment"/>
    <n v="-10000"/>
    <s v="Opex"/>
    <s v="R&amp;D"/>
    <s v="Expense"/>
  </r>
  <r>
    <n v="2023"/>
    <d v="2023-09-30T00:00:00"/>
    <s v="30"/>
    <x v="2"/>
    <s v="Saturday"/>
    <s v="September"/>
    <s v="Sports equipment"/>
    <n v="-5400"/>
    <s v="Opex"/>
    <s v="Other"/>
    <s v="Expense"/>
  </r>
  <r>
    <n v="2023"/>
    <d v="2023-09-30T00:00:00"/>
    <s v="30"/>
    <x v="2"/>
    <s v="Saturday"/>
    <s v="September"/>
    <s v="Sports equipment"/>
    <n v="-25000"/>
    <s v="COGS"/>
    <s v="Materials"/>
    <s v="Expense"/>
  </r>
  <r>
    <n v="2023"/>
    <d v="2023-09-30T00:00:00"/>
    <s v="30"/>
    <x v="2"/>
    <s v="Saturday"/>
    <s v="September"/>
    <s v="Sports equipment"/>
    <n v="-3600"/>
    <s v="COGS"/>
    <s v="Packaging"/>
    <s v="Expense"/>
  </r>
  <r>
    <n v="2023"/>
    <d v="2023-09-30T00:00:00"/>
    <s v="30"/>
    <x v="2"/>
    <s v="Saturday"/>
    <s v="September"/>
    <s v="Sports equipment"/>
    <n v="-10000"/>
    <s v="COGS"/>
    <s v="Shipping"/>
    <s v="Expense"/>
  </r>
  <r>
    <n v="2023"/>
    <d v="2023-09-30T00:00:00"/>
    <s v="30"/>
    <x v="2"/>
    <s v="Saturday"/>
    <s v="September"/>
    <s v="Sports equipment"/>
    <n v="-30000"/>
    <s v="COGS"/>
    <s v="Sales"/>
    <s v="Expense"/>
  </r>
  <r>
    <n v="2023"/>
    <d v="2023-09-30T00:00:00"/>
    <s v="30"/>
    <x v="2"/>
    <s v="Saturday"/>
    <s v="September"/>
    <s v="Sports equipment"/>
    <n v="-200000"/>
    <s v="COGS"/>
    <s v="Labor"/>
    <s v="Expense"/>
  </r>
  <r>
    <n v="2023"/>
    <d v="2023-09-30T00:00:00"/>
    <s v="30"/>
    <x v="2"/>
    <s v="Saturday"/>
    <s v="September"/>
    <s v="Sports equipment"/>
    <n v="-12600"/>
    <s v="COGS"/>
    <s v="Other"/>
    <s v="Expense"/>
  </r>
  <r>
    <n v="2023"/>
    <d v="2023-09-30T00:00:00"/>
    <s v="30"/>
    <x v="2"/>
    <s v="Saturday"/>
    <s v="September"/>
    <s v="Sports equipment"/>
    <n v="-15000"/>
    <s v="Interest and tax"/>
    <s v="Interest and tax"/>
    <s v="Expense"/>
  </r>
  <r>
    <n v="2023"/>
    <d v="2023-10-31T00:00:00"/>
    <s v="31"/>
    <x v="3"/>
    <s v="Tuesday"/>
    <s v="October"/>
    <s v="Sports equipment"/>
    <n v="-36000"/>
    <s v="Opex"/>
    <s v="Rent"/>
    <s v="Expense"/>
  </r>
  <r>
    <n v="2023"/>
    <d v="2023-10-31T00:00:00"/>
    <s v="31"/>
    <x v="3"/>
    <s v="Tuesday"/>
    <s v="October"/>
    <s v="Sports equipment"/>
    <n v="-72000"/>
    <s v="Opex"/>
    <s v="Equipment"/>
    <s v="Expense"/>
  </r>
  <r>
    <n v="2023"/>
    <d v="2023-10-31T00:00:00"/>
    <s v="31"/>
    <x v="3"/>
    <s v="Tuesday"/>
    <s v="October"/>
    <s v="Sports equipment"/>
    <n v="-20000"/>
    <s v="Opex"/>
    <s v="Marketing"/>
    <s v="Expense"/>
  </r>
  <r>
    <n v="2023"/>
    <d v="2023-10-31T00:00:00"/>
    <s v="31"/>
    <x v="3"/>
    <s v="Tuesday"/>
    <s v="October"/>
    <s v="Sports equipment"/>
    <n v="-70000"/>
    <s v="Opex"/>
    <s v="Payroll"/>
    <s v="Expense"/>
  </r>
  <r>
    <n v="2023"/>
    <d v="2023-10-31T00:00:00"/>
    <s v="31"/>
    <x v="3"/>
    <s v="Tuesday"/>
    <s v="October"/>
    <s v="Sports equipment"/>
    <n v="-10000"/>
    <s v="Opex"/>
    <s v="R&amp;D"/>
    <s v="Expense"/>
  </r>
  <r>
    <n v="2023"/>
    <d v="2023-10-31T00:00:00"/>
    <s v="31"/>
    <x v="3"/>
    <s v="Tuesday"/>
    <s v="October"/>
    <s v="Sports equipment"/>
    <n v="-3600"/>
    <s v="Opex"/>
    <s v="Other"/>
    <s v="Expense"/>
  </r>
  <r>
    <n v="2023"/>
    <d v="2023-10-31T00:00:00"/>
    <s v="31"/>
    <x v="3"/>
    <s v="Tuesday"/>
    <s v="October"/>
    <s v="Sports equipment"/>
    <n v="-25000"/>
    <s v="COGS"/>
    <s v="Materials"/>
    <s v="Expense"/>
  </r>
  <r>
    <n v="2023"/>
    <d v="2023-10-31T00:00:00"/>
    <s v="31"/>
    <x v="3"/>
    <s v="Tuesday"/>
    <s v="October"/>
    <s v="Sports equipment"/>
    <n v="-3600"/>
    <s v="COGS"/>
    <s v="Packaging"/>
    <s v="Expense"/>
  </r>
  <r>
    <n v="2023"/>
    <d v="2023-10-31T00:00:00"/>
    <s v="31"/>
    <x v="3"/>
    <s v="Tuesday"/>
    <s v="October"/>
    <s v="Sports equipment"/>
    <n v="-10000"/>
    <s v="COGS"/>
    <s v="Shipping"/>
    <s v="Expense"/>
  </r>
  <r>
    <n v="2023"/>
    <d v="2023-10-31T00:00:00"/>
    <s v="31"/>
    <x v="3"/>
    <s v="Tuesday"/>
    <s v="October"/>
    <s v="Sports equipment"/>
    <n v="-30000"/>
    <s v="COGS"/>
    <s v="Sales"/>
    <s v="Expense"/>
  </r>
  <r>
    <n v="2023"/>
    <d v="2023-10-31T00:00:00"/>
    <s v="31"/>
    <x v="3"/>
    <s v="Tuesday"/>
    <s v="October"/>
    <s v="Sports equipment"/>
    <n v="-200000"/>
    <s v="COGS"/>
    <s v="Labor"/>
    <s v="Expense"/>
  </r>
  <r>
    <n v="2023"/>
    <d v="2023-10-31T00:00:00"/>
    <s v="31"/>
    <x v="3"/>
    <s v="Tuesday"/>
    <s v="October"/>
    <s v="Sports equipment"/>
    <n v="-12600"/>
    <s v="COGS"/>
    <s v="Other"/>
    <s v="Expense"/>
  </r>
  <r>
    <n v="2023"/>
    <d v="2023-10-31T00:00:00"/>
    <s v="31"/>
    <x v="3"/>
    <s v="Tuesday"/>
    <s v="October"/>
    <s v="Sports equipment"/>
    <n v="-34300"/>
    <s v="Interest and tax"/>
    <s v="Interest and tax"/>
    <s v="Expense"/>
  </r>
  <r>
    <n v="2023"/>
    <d v="2023-11-30T00:00:00"/>
    <s v="30"/>
    <x v="3"/>
    <s v="Thursday"/>
    <s v="November"/>
    <s v="Sports equipment"/>
    <n v="-36000"/>
    <s v="Opex"/>
    <s v="Rent"/>
    <s v="Expense"/>
  </r>
  <r>
    <n v="2023"/>
    <d v="2023-11-30T00:00:00"/>
    <s v="30"/>
    <x v="3"/>
    <s v="Thursday"/>
    <s v="November"/>
    <s v="Sports equipment"/>
    <n v="-72000"/>
    <s v="Opex"/>
    <s v="Equipment"/>
    <s v="Expense"/>
  </r>
  <r>
    <n v="2023"/>
    <d v="2023-11-30T00:00:00"/>
    <s v="30"/>
    <x v="3"/>
    <s v="Thursday"/>
    <s v="November"/>
    <s v="Sports equipment"/>
    <n v="-30000"/>
    <s v="Opex"/>
    <s v="Marketing"/>
    <s v="Expense"/>
  </r>
  <r>
    <n v="2023"/>
    <d v="2023-11-30T00:00:00"/>
    <s v="30"/>
    <x v="3"/>
    <s v="Thursday"/>
    <s v="November"/>
    <s v="Sports equipment"/>
    <n v="-70000"/>
    <s v="Opex"/>
    <s v="Payroll"/>
    <s v="Expense"/>
  </r>
  <r>
    <n v="2023"/>
    <d v="2023-11-30T00:00:00"/>
    <s v="30"/>
    <x v="3"/>
    <s v="Thursday"/>
    <s v="November"/>
    <s v="Sports equipment"/>
    <n v="-10000"/>
    <s v="Opex"/>
    <s v="R&amp;D"/>
    <s v="Expense"/>
  </r>
  <r>
    <n v="2023"/>
    <d v="2023-11-30T00:00:00"/>
    <s v="30"/>
    <x v="3"/>
    <s v="Thursday"/>
    <s v="November"/>
    <s v="Sports equipment"/>
    <n v="-7200"/>
    <s v="Opex"/>
    <s v="Other"/>
    <s v="Expense"/>
  </r>
  <r>
    <n v="2023"/>
    <d v="2023-11-30T00:00:00"/>
    <s v="30"/>
    <x v="3"/>
    <s v="Thursday"/>
    <s v="November"/>
    <s v="Sports equipment"/>
    <n v="-25000"/>
    <s v="COGS"/>
    <s v="Materials"/>
    <s v="Expense"/>
  </r>
  <r>
    <n v="2023"/>
    <d v="2023-11-30T00:00:00"/>
    <s v="30"/>
    <x v="3"/>
    <s v="Thursday"/>
    <s v="November"/>
    <s v="Sports equipment"/>
    <n v="-5400"/>
    <s v="COGS"/>
    <s v="Packaging"/>
    <s v="Expense"/>
  </r>
  <r>
    <n v="2023"/>
    <d v="2023-11-30T00:00:00"/>
    <s v="30"/>
    <x v="3"/>
    <s v="Thursday"/>
    <s v="November"/>
    <s v="Sports equipment"/>
    <n v="-12000"/>
    <s v="COGS"/>
    <s v="Shipping"/>
    <s v="Expense"/>
  </r>
  <r>
    <n v="2023"/>
    <d v="2023-11-30T00:00:00"/>
    <s v="30"/>
    <x v="3"/>
    <s v="Thursday"/>
    <s v="November"/>
    <s v="Sports equipment"/>
    <n v="-45000"/>
    <s v="COGS"/>
    <s v="Sales"/>
    <s v="Expense"/>
  </r>
  <r>
    <n v="2023"/>
    <d v="2023-11-30T00:00:00"/>
    <s v="30"/>
    <x v="3"/>
    <s v="Thursday"/>
    <s v="November"/>
    <s v="Sports equipment"/>
    <n v="-200000"/>
    <s v="COGS"/>
    <s v="Labor"/>
    <s v="Expense"/>
  </r>
  <r>
    <n v="2023"/>
    <d v="2023-11-30T00:00:00"/>
    <s v="30"/>
    <x v="3"/>
    <s v="Thursday"/>
    <s v="November"/>
    <s v="Sports equipment"/>
    <n v="-12600"/>
    <s v="COGS"/>
    <s v="Other"/>
    <s v="Expense"/>
  </r>
  <r>
    <n v="2023"/>
    <d v="2023-11-30T00:00:00"/>
    <s v="30"/>
    <x v="3"/>
    <s v="Thursday"/>
    <s v="November"/>
    <s v="Sports equipment"/>
    <n v="-25200"/>
    <s v="Interest and tax"/>
    <s v="Interest and tax"/>
    <s v="Expense"/>
  </r>
  <r>
    <n v="2023"/>
    <d v="2023-12-31T00:00:00"/>
    <s v="31"/>
    <x v="3"/>
    <s v="Sunday"/>
    <s v="December"/>
    <s v="Sports equipment"/>
    <n v="-36000"/>
    <s v="Opex"/>
    <s v="Rent"/>
    <s v="Expense"/>
  </r>
  <r>
    <n v="2023"/>
    <d v="2023-12-31T00:00:00"/>
    <s v="31"/>
    <x v="3"/>
    <s v="Sunday"/>
    <s v="December"/>
    <s v="Sports equipment"/>
    <n v="-72000"/>
    <s v="Opex"/>
    <s v="Equipment"/>
    <s v="Expense"/>
  </r>
  <r>
    <n v="2023"/>
    <d v="2023-12-31T00:00:00"/>
    <s v="31"/>
    <x v="3"/>
    <s v="Sunday"/>
    <s v="December"/>
    <s v="Sports equipment"/>
    <n v="-50000"/>
    <s v="Opex"/>
    <s v="Marketing"/>
    <s v="Expense"/>
  </r>
  <r>
    <n v="2023"/>
    <d v="2023-12-31T00:00:00"/>
    <s v="31"/>
    <x v="3"/>
    <s v="Sunday"/>
    <s v="December"/>
    <s v="Sports equipment"/>
    <n v="-70000"/>
    <s v="Opex"/>
    <s v="Payroll"/>
    <s v="Expense"/>
  </r>
  <r>
    <n v="2023"/>
    <d v="2023-12-31T00:00:00"/>
    <s v="31"/>
    <x v="3"/>
    <s v="Sunday"/>
    <s v="December"/>
    <s v="Sports equipment"/>
    <n v="-10000"/>
    <s v="Opex"/>
    <s v="R&amp;D"/>
    <s v="Expense"/>
  </r>
  <r>
    <n v="2023"/>
    <d v="2023-12-31T00:00:00"/>
    <s v="31"/>
    <x v="3"/>
    <s v="Sunday"/>
    <s v="December"/>
    <s v="Sports equipment"/>
    <n v="-14400"/>
    <s v="Opex"/>
    <s v="Other"/>
    <s v="Expense"/>
  </r>
  <r>
    <n v="2023"/>
    <d v="2023-12-31T00:00:00"/>
    <s v="31"/>
    <x v="3"/>
    <s v="Sunday"/>
    <s v="December"/>
    <s v="Sports equipment"/>
    <n v="-25000"/>
    <s v="COGS"/>
    <s v="Materials"/>
    <s v="Expense"/>
  </r>
  <r>
    <n v="2023"/>
    <d v="2023-12-31T00:00:00"/>
    <s v="31"/>
    <x v="3"/>
    <s v="Sunday"/>
    <s v="December"/>
    <s v="Sports equipment"/>
    <n v="-6000"/>
    <s v="COGS"/>
    <s v="Packaging"/>
    <s v="Expense"/>
  </r>
  <r>
    <n v="2023"/>
    <d v="2023-12-31T00:00:00"/>
    <s v="31"/>
    <x v="3"/>
    <s v="Sunday"/>
    <s v="December"/>
    <s v="Sports equipment"/>
    <n v="-15000"/>
    <s v="COGS"/>
    <s v="Shipping"/>
    <s v="Expense"/>
  </r>
  <r>
    <n v="2023"/>
    <d v="2023-12-31T00:00:00"/>
    <s v="31"/>
    <x v="3"/>
    <s v="Sunday"/>
    <s v="December"/>
    <s v="Sports equipment"/>
    <n v="-50000"/>
    <s v="COGS"/>
    <s v="Sales"/>
    <s v="Expense"/>
  </r>
  <r>
    <n v="2023"/>
    <d v="2023-12-31T00:00:00"/>
    <s v="31"/>
    <x v="3"/>
    <s v="Sunday"/>
    <s v="December"/>
    <s v="Sports equipment"/>
    <n v="-200000"/>
    <s v="COGS"/>
    <s v="Labor"/>
    <s v="Expense"/>
  </r>
  <r>
    <n v="2023"/>
    <d v="2023-12-31T00:00:00"/>
    <s v="31"/>
    <x v="3"/>
    <s v="Sunday"/>
    <s v="December"/>
    <s v="Sports equipment"/>
    <n v="-12600"/>
    <s v="COGS"/>
    <s v="Other"/>
    <s v="Expense"/>
  </r>
  <r>
    <n v="2023"/>
    <d v="2023-12-31T00:00:00"/>
    <s v="31"/>
    <x v="3"/>
    <s v="Sunday"/>
    <s v="December"/>
    <s v="Sports equipment"/>
    <n v="-60000"/>
    <s v="Interest and tax"/>
    <s v="Interest and tax"/>
    <s v="Expense"/>
  </r>
  <r>
    <n v="2023"/>
    <d v="2023-01-31T00:00:00"/>
    <s v="31"/>
    <x v="0"/>
    <s v="Tuesday"/>
    <s v="January"/>
    <s v="Sportswear"/>
    <n v="-15000"/>
    <s v="Opex"/>
    <s v="Rent"/>
    <s v="Expense"/>
  </r>
  <r>
    <n v="2023"/>
    <d v="2023-01-31T00:00:00"/>
    <s v="31"/>
    <x v="0"/>
    <s v="Tuesday"/>
    <s v="January"/>
    <s v="Sportswear"/>
    <n v="-30000"/>
    <s v="Opex"/>
    <s v="Equipment"/>
    <s v="Expense"/>
  </r>
  <r>
    <n v="2023"/>
    <d v="2023-01-31T00:00:00"/>
    <s v="31"/>
    <x v="0"/>
    <s v="Tuesday"/>
    <s v="January"/>
    <s v="Sportswear"/>
    <n v="-40000"/>
    <s v="Opex"/>
    <s v="Marketing"/>
    <s v="Expense"/>
  </r>
  <r>
    <n v="2023"/>
    <d v="2023-01-31T00:00:00"/>
    <s v="31"/>
    <x v="0"/>
    <s v="Tuesday"/>
    <s v="January"/>
    <s v="Sportswear"/>
    <n v="-52000"/>
    <s v="Opex"/>
    <s v="Payroll"/>
    <s v="Expense"/>
  </r>
  <r>
    <n v="2023"/>
    <d v="2023-01-31T00:00:00"/>
    <s v="31"/>
    <x v="0"/>
    <s v="Tuesday"/>
    <s v="January"/>
    <s v="Sportswear"/>
    <n v="-5000"/>
    <s v="Opex"/>
    <s v="R&amp;D"/>
    <s v="Expense"/>
  </r>
  <r>
    <n v="2023"/>
    <d v="2023-01-31T00:00:00"/>
    <s v="31"/>
    <x v="0"/>
    <s v="Tuesday"/>
    <s v="January"/>
    <s v="Sportswear"/>
    <n v="-5000"/>
    <s v="Opex"/>
    <s v="Other"/>
    <s v="Expense"/>
  </r>
  <r>
    <n v="2023"/>
    <d v="2023-01-31T00:00:00"/>
    <s v="31"/>
    <x v="0"/>
    <s v="Tuesday"/>
    <s v="January"/>
    <s v="Sportswear"/>
    <n v="-30000"/>
    <s v="COGS"/>
    <s v="Materials"/>
    <s v="Expense"/>
  </r>
  <r>
    <n v="2023"/>
    <d v="2023-01-31T00:00:00"/>
    <s v="31"/>
    <x v="0"/>
    <s v="Tuesday"/>
    <s v="January"/>
    <s v="Sportswear"/>
    <n v="-4000"/>
    <s v="COGS"/>
    <s v="Packaging"/>
    <s v="Expense"/>
  </r>
  <r>
    <n v="2023"/>
    <d v="2023-01-31T00:00:00"/>
    <s v="31"/>
    <x v="0"/>
    <s v="Tuesday"/>
    <s v="January"/>
    <s v="Sportswear"/>
    <n v="-9000"/>
    <s v="COGS"/>
    <s v="Shipping"/>
    <s v="Expense"/>
  </r>
  <r>
    <n v="2023"/>
    <d v="2023-01-31T00:00:00"/>
    <s v="31"/>
    <x v="0"/>
    <s v="Tuesday"/>
    <s v="January"/>
    <s v="Sportswear"/>
    <n v="-10000"/>
    <s v="COGS"/>
    <s v="Sales"/>
    <s v="Expense"/>
  </r>
  <r>
    <n v="2023"/>
    <d v="2023-01-31T00:00:00"/>
    <s v="31"/>
    <x v="0"/>
    <s v="Tuesday"/>
    <s v="January"/>
    <s v="Sportswear"/>
    <n v="-100000"/>
    <s v="COGS"/>
    <s v="Labor"/>
    <s v="Expense"/>
  </r>
  <r>
    <n v="2023"/>
    <d v="2023-01-31T00:00:00"/>
    <s v="31"/>
    <x v="0"/>
    <s v="Tuesday"/>
    <s v="January"/>
    <s v="Sportswear"/>
    <n v="-7000"/>
    <s v="COGS"/>
    <s v="Other"/>
    <s v="Expense"/>
  </r>
  <r>
    <n v="2023"/>
    <d v="2023-01-31T00:00:00"/>
    <s v="31"/>
    <x v="0"/>
    <s v="Tuesday"/>
    <s v="January"/>
    <s v="Sportswear"/>
    <n v="-52000"/>
    <s v="Interest and tax"/>
    <s v="Interest and tax"/>
    <s v="Expense"/>
  </r>
  <r>
    <n v="2023"/>
    <d v="2023-02-28T00:00:00"/>
    <s v="28"/>
    <x v="0"/>
    <s v="Tuesday"/>
    <s v="February"/>
    <s v="Sportswear"/>
    <n v="-39000"/>
    <s v="Interest and tax"/>
    <s v="Interest and tax"/>
    <s v="Expense"/>
  </r>
  <r>
    <n v="2023"/>
    <d v="2023-02-28T00:00:00"/>
    <s v="28"/>
    <x v="0"/>
    <s v="Tuesday"/>
    <s v="February"/>
    <s v="Sportswear"/>
    <n v="-15000"/>
    <s v="Opex"/>
    <s v="Rent"/>
    <s v="Expense"/>
  </r>
  <r>
    <n v="2023"/>
    <d v="2023-02-28T00:00:00"/>
    <s v="28"/>
    <x v="0"/>
    <s v="Tuesday"/>
    <s v="February"/>
    <s v="Sportswear"/>
    <n v="-30000"/>
    <s v="Opex"/>
    <s v="Equipment"/>
    <s v="Expense"/>
  </r>
  <r>
    <n v="2023"/>
    <d v="2023-02-28T00:00:00"/>
    <s v="28"/>
    <x v="0"/>
    <s v="Tuesday"/>
    <s v="February"/>
    <s v="Sportswear"/>
    <n v="-40000"/>
    <s v="Opex"/>
    <s v="Marketing"/>
    <s v="Expense"/>
  </r>
  <r>
    <n v="2023"/>
    <d v="2023-02-28T00:00:00"/>
    <s v="28"/>
    <x v="0"/>
    <s v="Tuesday"/>
    <s v="February"/>
    <s v="Sportswear"/>
    <n v="-52000"/>
    <s v="Opex"/>
    <s v="Payroll"/>
    <s v="Expense"/>
  </r>
  <r>
    <n v="2023"/>
    <d v="2023-02-28T00:00:00"/>
    <s v="28"/>
    <x v="0"/>
    <s v="Tuesday"/>
    <s v="February"/>
    <s v="Sportswear"/>
    <n v="-5000"/>
    <s v="Opex"/>
    <s v="R&amp;D"/>
    <s v="Expense"/>
  </r>
  <r>
    <n v="2023"/>
    <d v="2023-02-28T00:00:00"/>
    <s v="28"/>
    <x v="0"/>
    <s v="Tuesday"/>
    <s v="February"/>
    <s v="Sportswear"/>
    <n v="-5000"/>
    <s v="Opex"/>
    <s v="Other"/>
    <s v="Expense"/>
  </r>
  <r>
    <n v="2023"/>
    <d v="2023-02-28T00:00:00"/>
    <s v="28"/>
    <x v="0"/>
    <s v="Tuesday"/>
    <s v="February"/>
    <s v="Sportswear"/>
    <n v="-30000"/>
    <s v="COGS"/>
    <s v="Materials"/>
    <s v="Expense"/>
  </r>
  <r>
    <n v="2023"/>
    <d v="2023-02-28T00:00:00"/>
    <s v="28"/>
    <x v="0"/>
    <s v="Tuesday"/>
    <s v="February"/>
    <s v="Sportswear"/>
    <n v="-4000"/>
    <s v="COGS"/>
    <s v="Packaging"/>
    <s v="Expense"/>
  </r>
  <r>
    <n v="2023"/>
    <d v="2023-02-28T00:00:00"/>
    <s v="28"/>
    <x v="0"/>
    <s v="Tuesday"/>
    <s v="February"/>
    <s v="Sportswear"/>
    <n v="-8000"/>
    <s v="COGS"/>
    <s v="Shipping"/>
    <s v="Expense"/>
  </r>
  <r>
    <n v="2023"/>
    <d v="2023-02-28T00:00:00"/>
    <s v="28"/>
    <x v="0"/>
    <s v="Tuesday"/>
    <s v="February"/>
    <s v="Sportswear"/>
    <n v="-10000"/>
    <s v="COGS"/>
    <s v="Sales"/>
    <s v="Expense"/>
  </r>
  <r>
    <n v="2023"/>
    <d v="2023-02-28T00:00:00"/>
    <s v="28"/>
    <x v="0"/>
    <s v="Tuesday"/>
    <s v="February"/>
    <s v="Sportswear"/>
    <n v="-100000"/>
    <s v="COGS"/>
    <s v="Labor"/>
    <s v="Expense"/>
  </r>
  <r>
    <n v="2023"/>
    <d v="2023-02-28T00:00:00"/>
    <s v="28"/>
    <x v="0"/>
    <s v="Tuesday"/>
    <s v="February"/>
    <s v="Sportswear"/>
    <n v="-7000"/>
    <s v="COGS"/>
    <s v="Other"/>
    <s v="Expense"/>
  </r>
  <r>
    <n v="2023"/>
    <d v="2023-03-31T00:00:00"/>
    <s v="31"/>
    <x v="0"/>
    <s v="Friday"/>
    <s v="March"/>
    <s v="Sportswear"/>
    <n v="-27000"/>
    <s v="Interest and tax"/>
    <s v="Interest and tax"/>
    <s v="Expense"/>
  </r>
  <r>
    <n v="2023"/>
    <d v="2023-03-31T00:00:00"/>
    <s v="31"/>
    <x v="0"/>
    <s v="Friday"/>
    <s v="March"/>
    <s v="Sportswear"/>
    <n v="-15000"/>
    <s v="Opex"/>
    <s v="Rent"/>
    <s v="Expense"/>
  </r>
  <r>
    <n v="2023"/>
    <d v="2023-03-31T00:00:00"/>
    <s v="31"/>
    <x v="0"/>
    <s v="Friday"/>
    <s v="March"/>
    <s v="Sportswear"/>
    <n v="-30000"/>
    <s v="Opex"/>
    <s v="Equipment"/>
    <s v="Expense"/>
  </r>
  <r>
    <n v="2023"/>
    <d v="2023-03-31T00:00:00"/>
    <s v="31"/>
    <x v="0"/>
    <s v="Friday"/>
    <s v="March"/>
    <s v="Sportswear"/>
    <n v="-20000"/>
    <s v="Opex"/>
    <s v="Marketing"/>
    <s v="Expense"/>
  </r>
  <r>
    <n v="2023"/>
    <d v="2023-03-31T00:00:00"/>
    <s v="31"/>
    <x v="0"/>
    <s v="Friday"/>
    <s v="March"/>
    <s v="Sportswear"/>
    <n v="-52000"/>
    <s v="Opex"/>
    <s v="Payroll"/>
    <s v="Expense"/>
  </r>
  <r>
    <n v="2023"/>
    <d v="2023-03-31T00:00:00"/>
    <s v="31"/>
    <x v="0"/>
    <s v="Friday"/>
    <s v="March"/>
    <s v="Sportswear"/>
    <n v="-5000"/>
    <s v="Opex"/>
    <s v="R&amp;D"/>
    <s v="Expense"/>
  </r>
  <r>
    <n v="2023"/>
    <d v="2023-03-31T00:00:00"/>
    <s v="31"/>
    <x v="0"/>
    <s v="Friday"/>
    <s v="March"/>
    <s v="Sportswear"/>
    <n v="-3000"/>
    <s v="Opex"/>
    <s v="Other"/>
    <s v="Expense"/>
  </r>
  <r>
    <n v="2023"/>
    <d v="2023-03-31T00:00:00"/>
    <s v="31"/>
    <x v="0"/>
    <s v="Friday"/>
    <s v="March"/>
    <s v="Sportswear"/>
    <n v="-30000"/>
    <s v="COGS"/>
    <s v="Materials"/>
    <s v="Expense"/>
  </r>
  <r>
    <n v="2023"/>
    <d v="2023-03-31T00:00:00"/>
    <s v="31"/>
    <x v="0"/>
    <s v="Friday"/>
    <s v="March"/>
    <s v="Sportswear"/>
    <n v="-2000"/>
    <s v="COGS"/>
    <s v="Packaging"/>
    <s v="Expense"/>
  </r>
  <r>
    <n v="2023"/>
    <d v="2023-03-31T00:00:00"/>
    <s v="31"/>
    <x v="0"/>
    <s v="Friday"/>
    <s v="March"/>
    <s v="Sportswear"/>
    <n v="-5000"/>
    <s v="COGS"/>
    <s v="Shipping"/>
    <s v="Expense"/>
  </r>
  <r>
    <n v="2023"/>
    <d v="2023-03-31T00:00:00"/>
    <s v="31"/>
    <x v="0"/>
    <s v="Friday"/>
    <s v="March"/>
    <s v="Sportswear"/>
    <n v="-7000"/>
    <s v="COGS"/>
    <s v="Sales"/>
    <s v="Expense"/>
  </r>
  <r>
    <n v="2023"/>
    <d v="2023-03-31T00:00:00"/>
    <s v="31"/>
    <x v="0"/>
    <s v="Friday"/>
    <s v="March"/>
    <s v="Sportswear"/>
    <n v="-100000"/>
    <s v="COGS"/>
    <s v="Labor"/>
    <s v="Expense"/>
  </r>
  <r>
    <n v="2023"/>
    <d v="2023-03-31T00:00:00"/>
    <s v="31"/>
    <x v="0"/>
    <s v="Friday"/>
    <s v="March"/>
    <s v="Sportswear"/>
    <n v="-7000"/>
    <s v="COGS"/>
    <s v="Other"/>
    <s v="Expense"/>
  </r>
  <r>
    <n v="2023"/>
    <d v="2023-04-30T00:00:00"/>
    <s v="30"/>
    <x v="1"/>
    <s v="Sunday"/>
    <s v="April"/>
    <s v="Sportswear"/>
    <n v="-20000"/>
    <s v="Interest and tax"/>
    <s v="Interest and tax"/>
    <s v="Expense"/>
  </r>
  <r>
    <n v="2023"/>
    <d v="2023-04-30T00:00:00"/>
    <s v="30"/>
    <x v="1"/>
    <s v="Sunday"/>
    <s v="April"/>
    <s v="Sportswear"/>
    <n v="-15000"/>
    <s v="Opex"/>
    <s v="Rent"/>
    <s v="Expense"/>
  </r>
  <r>
    <n v="2023"/>
    <d v="2023-04-30T00:00:00"/>
    <s v="30"/>
    <x v="1"/>
    <s v="Sunday"/>
    <s v="April"/>
    <s v="Sportswear"/>
    <n v="-30000"/>
    <s v="Opex"/>
    <s v="Equipment"/>
    <s v="Expense"/>
  </r>
  <r>
    <n v="2023"/>
    <d v="2023-04-30T00:00:00"/>
    <s v="30"/>
    <x v="1"/>
    <s v="Sunday"/>
    <s v="April"/>
    <s v="Sportswear"/>
    <n v="-20000"/>
    <s v="Opex"/>
    <s v="Marketing"/>
    <s v="Expense"/>
  </r>
  <r>
    <n v="2023"/>
    <d v="2023-04-30T00:00:00"/>
    <s v="30"/>
    <x v="1"/>
    <s v="Sunday"/>
    <s v="April"/>
    <s v="Sportswear"/>
    <n v="-52000"/>
    <s v="Opex"/>
    <s v="Payroll"/>
    <s v="Expense"/>
  </r>
  <r>
    <n v="2023"/>
    <d v="2023-04-30T00:00:00"/>
    <s v="30"/>
    <x v="1"/>
    <s v="Sunday"/>
    <s v="April"/>
    <s v="Sportswear"/>
    <n v="-5000"/>
    <s v="Opex"/>
    <s v="R&amp;D"/>
    <s v="Expense"/>
  </r>
  <r>
    <n v="2023"/>
    <d v="2023-04-30T00:00:00"/>
    <s v="30"/>
    <x v="1"/>
    <s v="Sunday"/>
    <s v="April"/>
    <s v="Sportswear"/>
    <n v="-3000"/>
    <s v="Opex"/>
    <s v="Other"/>
    <s v="Expense"/>
  </r>
  <r>
    <n v="2023"/>
    <d v="2023-04-30T00:00:00"/>
    <s v="30"/>
    <x v="1"/>
    <s v="Sunday"/>
    <s v="April"/>
    <s v="Sportswear"/>
    <n v="-30000"/>
    <s v="COGS"/>
    <s v="Materials"/>
    <s v="Expense"/>
  </r>
  <r>
    <n v="2023"/>
    <d v="2023-04-30T00:00:00"/>
    <s v="30"/>
    <x v="1"/>
    <s v="Sunday"/>
    <s v="April"/>
    <s v="Sportswear"/>
    <n v="-2000"/>
    <s v="COGS"/>
    <s v="Packaging"/>
    <s v="Expense"/>
  </r>
  <r>
    <n v="2023"/>
    <d v="2023-04-30T00:00:00"/>
    <s v="30"/>
    <x v="1"/>
    <s v="Sunday"/>
    <s v="April"/>
    <s v="Sportswear"/>
    <n v="-5000"/>
    <s v="COGS"/>
    <s v="Shipping"/>
    <s v="Expense"/>
  </r>
  <r>
    <n v="2023"/>
    <d v="2023-04-30T00:00:00"/>
    <s v="30"/>
    <x v="1"/>
    <s v="Sunday"/>
    <s v="April"/>
    <s v="Sportswear"/>
    <n v="-6000"/>
    <s v="COGS"/>
    <s v="Sales"/>
    <s v="Expense"/>
  </r>
  <r>
    <n v="2023"/>
    <d v="2023-04-30T00:00:00"/>
    <s v="30"/>
    <x v="1"/>
    <s v="Sunday"/>
    <s v="April"/>
    <s v="Sportswear"/>
    <n v="-100000"/>
    <s v="COGS"/>
    <s v="Labor"/>
    <s v="Expense"/>
  </r>
  <r>
    <n v="2023"/>
    <d v="2023-04-30T00:00:00"/>
    <s v="30"/>
    <x v="1"/>
    <s v="Sunday"/>
    <s v="April"/>
    <s v="Sportswear"/>
    <n v="-7000"/>
    <s v="COGS"/>
    <s v="Other"/>
    <s v="Expense"/>
  </r>
  <r>
    <n v="2023"/>
    <d v="2023-05-31T00:00:00"/>
    <s v="31"/>
    <x v="1"/>
    <s v="Wednesday"/>
    <s v="May"/>
    <s v="Sportswear"/>
    <n v="-31000"/>
    <s v="Interest and tax"/>
    <s v="Interest and tax"/>
    <s v="Expense"/>
  </r>
  <r>
    <n v="2023"/>
    <d v="2023-05-31T00:00:00"/>
    <s v="31"/>
    <x v="1"/>
    <s v="Wednesday"/>
    <s v="May"/>
    <s v="Sportswear"/>
    <n v="-15000"/>
    <s v="Opex"/>
    <s v="Rent"/>
    <s v="Expense"/>
  </r>
  <r>
    <n v="2023"/>
    <d v="2023-05-31T00:00:00"/>
    <s v="31"/>
    <x v="1"/>
    <s v="Wednesday"/>
    <s v="May"/>
    <s v="Sportswear"/>
    <n v="-38000"/>
    <s v="Opex"/>
    <s v="Equipment"/>
    <s v="Expense"/>
  </r>
  <r>
    <n v="2023"/>
    <d v="2023-05-31T00:00:00"/>
    <s v="31"/>
    <x v="1"/>
    <s v="Wednesday"/>
    <s v="May"/>
    <s v="Sportswear"/>
    <n v="-40000"/>
    <s v="Opex"/>
    <s v="Marketing"/>
    <s v="Expense"/>
  </r>
  <r>
    <n v="2023"/>
    <d v="2023-05-31T00:00:00"/>
    <s v="31"/>
    <x v="1"/>
    <s v="Wednesday"/>
    <s v="May"/>
    <s v="Sportswear"/>
    <n v="-52000"/>
    <s v="Opex"/>
    <s v="Payroll"/>
    <s v="Expense"/>
  </r>
  <r>
    <n v="2023"/>
    <d v="2023-05-31T00:00:00"/>
    <s v="31"/>
    <x v="1"/>
    <s v="Wednesday"/>
    <s v="May"/>
    <s v="Sportswear"/>
    <n v="-5000"/>
    <s v="Opex"/>
    <s v="R&amp;D"/>
    <s v="Expense"/>
  </r>
  <r>
    <n v="2023"/>
    <d v="2023-05-31T00:00:00"/>
    <s v="31"/>
    <x v="1"/>
    <s v="Wednesday"/>
    <s v="May"/>
    <s v="Sportswear"/>
    <n v="-4000"/>
    <s v="Opex"/>
    <s v="Other"/>
    <s v="Expense"/>
  </r>
  <r>
    <n v="2023"/>
    <d v="2023-05-31T00:00:00"/>
    <s v="31"/>
    <x v="1"/>
    <s v="Wednesday"/>
    <s v="May"/>
    <s v="Sportswear"/>
    <n v="-30000"/>
    <s v="COGS"/>
    <s v="Materials"/>
    <s v="Expense"/>
  </r>
  <r>
    <n v="2023"/>
    <d v="2023-05-31T00:00:00"/>
    <s v="31"/>
    <x v="1"/>
    <s v="Wednesday"/>
    <s v="May"/>
    <s v="Sportswear"/>
    <n v="-4000"/>
    <s v="COGS"/>
    <s v="Packaging"/>
    <s v="Expense"/>
  </r>
  <r>
    <n v="2023"/>
    <d v="2023-05-31T00:00:00"/>
    <s v="31"/>
    <x v="1"/>
    <s v="Wednesday"/>
    <s v="May"/>
    <s v="Sportswear"/>
    <n v="-8000"/>
    <s v="COGS"/>
    <s v="Shipping"/>
    <s v="Expense"/>
  </r>
  <r>
    <n v="2023"/>
    <d v="2023-05-31T00:00:00"/>
    <s v="31"/>
    <x v="1"/>
    <s v="Wednesday"/>
    <s v="May"/>
    <s v="Sportswear"/>
    <n v="-9000"/>
    <s v="COGS"/>
    <s v="Sales"/>
    <s v="Expense"/>
  </r>
  <r>
    <n v="2023"/>
    <d v="2023-05-31T00:00:00"/>
    <s v="31"/>
    <x v="1"/>
    <s v="Wednesday"/>
    <s v="May"/>
    <s v="Sportswear"/>
    <n v="-130000"/>
    <s v="COGS"/>
    <s v="Labor"/>
    <s v="Expense"/>
  </r>
  <r>
    <n v="2023"/>
    <d v="2023-05-31T00:00:00"/>
    <s v="31"/>
    <x v="1"/>
    <s v="Wednesday"/>
    <s v="May"/>
    <s v="Sportswear"/>
    <n v="-7000"/>
    <s v="COGS"/>
    <s v="Other"/>
    <s v="Expense"/>
  </r>
  <r>
    <n v="2023"/>
    <d v="2023-06-30T00:00:00"/>
    <s v="30"/>
    <x v="1"/>
    <s v="Friday"/>
    <s v="June"/>
    <s v="Sportswear"/>
    <n v="-56700"/>
    <s v="Interest and tax"/>
    <s v="Interest and tax"/>
    <s v="Expense"/>
  </r>
  <r>
    <n v="2023"/>
    <d v="2023-06-30T00:00:00"/>
    <s v="30"/>
    <x v="1"/>
    <s v="Friday"/>
    <s v="June"/>
    <s v="Sportswear"/>
    <n v="-15000"/>
    <s v="Opex"/>
    <s v="Rent"/>
    <s v="Expense"/>
  </r>
  <r>
    <n v="2023"/>
    <d v="2023-06-30T00:00:00"/>
    <s v="30"/>
    <x v="1"/>
    <s v="Friday"/>
    <s v="June"/>
    <s v="Sportswear"/>
    <n v="-38000"/>
    <s v="Opex"/>
    <s v="Equipment"/>
    <s v="Expense"/>
  </r>
  <r>
    <n v="2023"/>
    <d v="2023-06-30T00:00:00"/>
    <s v="30"/>
    <x v="1"/>
    <s v="Friday"/>
    <s v="June"/>
    <s v="Sportswear"/>
    <n v="-40000"/>
    <s v="Opex"/>
    <s v="Marketing"/>
    <s v="Expense"/>
  </r>
  <r>
    <n v="2023"/>
    <d v="2023-06-30T00:00:00"/>
    <s v="30"/>
    <x v="1"/>
    <s v="Friday"/>
    <s v="June"/>
    <s v="Sportswear"/>
    <n v="-52000"/>
    <s v="Opex"/>
    <s v="Payroll"/>
    <s v="Expense"/>
  </r>
  <r>
    <n v="2023"/>
    <d v="2023-06-30T00:00:00"/>
    <s v="30"/>
    <x v="1"/>
    <s v="Friday"/>
    <s v="June"/>
    <s v="Sportswear"/>
    <n v="-5000"/>
    <s v="Opex"/>
    <s v="R&amp;D"/>
    <s v="Expense"/>
  </r>
  <r>
    <n v="2023"/>
    <d v="2023-06-30T00:00:00"/>
    <s v="30"/>
    <x v="1"/>
    <s v="Friday"/>
    <s v="June"/>
    <s v="Sportswear"/>
    <n v="-3000"/>
    <s v="Opex"/>
    <s v="Other"/>
    <s v="Expense"/>
  </r>
  <r>
    <n v="2023"/>
    <d v="2023-06-30T00:00:00"/>
    <s v="30"/>
    <x v="1"/>
    <s v="Friday"/>
    <s v="June"/>
    <s v="Sportswear"/>
    <n v="-30000"/>
    <s v="COGS"/>
    <s v="Materials"/>
    <s v="Expense"/>
  </r>
  <r>
    <n v="2023"/>
    <d v="2023-06-30T00:00:00"/>
    <s v="30"/>
    <x v="1"/>
    <s v="Friday"/>
    <s v="June"/>
    <s v="Sportswear"/>
    <n v="-3000"/>
    <s v="COGS"/>
    <s v="Packaging"/>
    <s v="Expense"/>
  </r>
  <r>
    <n v="2023"/>
    <d v="2023-06-30T00:00:00"/>
    <s v="30"/>
    <x v="1"/>
    <s v="Friday"/>
    <s v="June"/>
    <s v="Sportswear"/>
    <n v="-9000"/>
    <s v="COGS"/>
    <s v="Shipping"/>
    <s v="Expense"/>
  </r>
  <r>
    <n v="2023"/>
    <d v="2023-06-30T00:00:00"/>
    <s v="30"/>
    <x v="1"/>
    <s v="Friday"/>
    <s v="June"/>
    <s v="Sportswear"/>
    <n v="-8000"/>
    <s v="COGS"/>
    <s v="Sales"/>
    <s v="Expense"/>
  </r>
  <r>
    <n v="2023"/>
    <d v="2023-06-30T00:00:00"/>
    <s v="30"/>
    <x v="1"/>
    <s v="Friday"/>
    <s v="June"/>
    <s v="Sportswear"/>
    <n v="-130000"/>
    <s v="COGS"/>
    <s v="Labor"/>
    <s v="Expense"/>
  </r>
  <r>
    <n v="2023"/>
    <d v="2023-06-30T00:00:00"/>
    <s v="30"/>
    <x v="1"/>
    <s v="Friday"/>
    <s v="June"/>
    <s v="Sportswear"/>
    <n v="-7000"/>
    <s v="COGS"/>
    <s v="Other"/>
    <s v="Expense"/>
  </r>
  <r>
    <n v="2023"/>
    <d v="2023-07-31T00:00:00"/>
    <s v="31"/>
    <x v="2"/>
    <s v="Monday"/>
    <s v="July"/>
    <s v="Sportswear"/>
    <n v="-30300"/>
    <s v="Interest and tax"/>
    <s v="Interest and tax"/>
    <s v="Expense"/>
  </r>
  <r>
    <n v="2023"/>
    <d v="2023-07-31T00:00:00"/>
    <s v="31"/>
    <x v="2"/>
    <s v="Monday"/>
    <s v="July"/>
    <s v="Sportswear"/>
    <n v="-15000"/>
    <s v="Opex"/>
    <s v="Rent"/>
    <s v="Expense"/>
  </r>
  <r>
    <n v="2023"/>
    <d v="2023-07-31T00:00:00"/>
    <s v="31"/>
    <x v="2"/>
    <s v="Monday"/>
    <s v="July"/>
    <s v="Sportswear"/>
    <n v="-38000"/>
    <s v="Opex"/>
    <s v="Equipment"/>
    <s v="Expense"/>
  </r>
  <r>
    <n v="2023"/>
    <d v="2023-07-31T00:00:00"/>
    <s v="31"/>
    <x v="2"/>
    <s v="Monday"/>
    <s v="July"/>
    <s v="Sportswear"/>
    <n v="-30000"/>
    <s v="Opex"/>
    <s v="Marketing"/>
    <s v="Expense"/>
  </r>
  <r>
    <n v="2023"/>
    <d v="2023-07-31T00:00:00"/>
    <s v="31"/>
    <x v="2"/>
    <s v="Monday"/>
    <s v="July"/>
    <s v="Sportswear"/>
    <n v="-45000"/>
    <s v="Opex"/>
    <s v="Payroll"/>
    <s v="Expense"/>
  </r>
  <r>
    <n v="2023"/>
    <d v="2023-07-31T00:00:00"/>
    <s v="31"/>
    <x v="2"/>
    <s v="Monday"/>
    <s v="July"/>
    <s v="Sportswear"/>
    <n v="-5000"/>
    <s v="Opex"/>
    <s v="R&amp;D"/>
    <s v="Expense"/>
  </r>
  <r>
    <n v="2023"/>
    <d v="2023-07-31T00:00:00"/>
    <s v="31"/>
    <x v="2"/>
    <s v="Monday"/>
    <s v="July"/>
    <s v="Sportswear"/>
    <n v="-2000"/>
    <s v="Opex"/>
    <s v="Other"/>
    <s v="Expense"/>
  </r>
  <r>
    <n v="2023"/>
    <d v="2023-07-31T00:00:00"/>
    <s v="31"/>
    <x v="2"/>
    <s v="Monday"/>
    <s v="July"/>
    <s v="Sportswear"/>
    <n v="-30000"/>
    <s v="COGS"/>
    <s v="Materials"/>
    <s v="Expense"/>
  </r>
  <r>
    <n v="2023"/>
    <d v="2023-07-31T00:00:00"/>
    <s v="31"/>
    <x v="2"/>
    <s v="Monday"/>
    <s v="July"/>
    <s v="Sportswear"/>
    <n v="-2000"/>
    <s v="COGS"/>
    <s v="Packaging"/>
    <s v="Expense"/>
  </r>
  <r>
    <n v="2023"/>
    <d v="2023-07-31T00:00:00"/>
    <s v="31"/>
    <x v="2"/>
    <s v="Monday"/>
    <s v="July"/>
    <s v="Sportswear"/>
    <n v="-5000"/>
    <s v="COGS"/>
    <s v="Shipping"/>
    <s v="Expense"/>
  </r>
  <r>
    <n v="2023"/>
    <d v="2023-07-31T00:00:00"/>
    <s v="31"/>
    <x v="2"/>
    <s v="Monday"/>
    <s v="July"/>
    <s v="Sportswear"/>
    <n v="-6000"/>
    <s v="COGS"/>
    <s v="Sales"/>
    <s v="Expense"/>
  </r>
  <r>
    <n v="2023"/>
    <d v="2023-07-31T00:00:00"/>
    <s v="31"/>
    <x v="2"/>
    <s v="Monday"/>
    <s v="July"/>
    <s v="Sportswear"/>
    <n v="-130000"/>
    <s v="COGS"/>
    <s v="Labor"/>
    <s v="Expense"/>
  </r>
  <r>
    <n v="2023"/>
    <d v="2023-07-31T00:00:00"/>
    <s v="31"/>
    <x v="2"/>
    <s v="Monday"/>
    <s v="July"/>
    <s v="Sportswear"/>
    <n v="-7000"/>
    <s v="COGS"/>
    <s v="Other"/>
    <s v="Expense"/>
  </r>
  <r>
    <n v="2023"/>
    <d v="2023-08-31T00:00:00"/>
    <s v="31"/>
    <x v="2"/>
    <s v="Thursday"/>
    <s v="August"/>
    <s v="Sportswear"/>
    <n v="-18600"/>
    <s v="Interest and tax"/>
    <s v="Interest and tax"/>
    <s v="Expense"/>
  </r>
  <r>
    <n v="2023"/>
    <d v="2023-08-31T00:00:00"/>
    <s v="31"/>
    <x v="2"/>
    <s v="Thursday"/>
    <s v="August"/>
    <s v="Sportswear"/>
    <n v="-20000"/>
    <s v="Opex"/>
    <s v="Rent"/>
    <s v="Expense"/>
  </r>
  <r>
    <n v="2023"/>
    <d v="2023-08-31T00:00:00"/>
    <s v="31"/>
    <x v="2"/>
    <s v="Thursday"/>
    <s v="August"/>
    <s v="Sportswear"/>
    <n v="-38000"/>
    <s v="Opex"/>
    <s v="Equipment"/>
    <s v="Expense"/>
  </r>
  <r>
    <n v="2023"/>
    <d v="2023-08-31T00:00:00"/>
    <s v="31"/>
    <x v="2"/>
    <s v="Thursday"/>
    <s v="August"/>
    <s v="Sportswear"/>
    <n v="-20000"/>
    <s v="Opex"/>
    <s v="Marketing"/>
    <s v="Expense"/>
  </r>
  <r>
    <n v="2023"/>
    <d v="2023-08-31T00:00:00"/>
    <s v="31"/>
    <x v="2"/>
    <s v="Thursday"/>
    <s v="August"/>
    <s v="Sportswear"/>
    <n v="-45000"/>
    <s v="Opex"/>
    <s v="Payroll"/>
    <s v="Expense"/>
  </r>
  <r>
    <n v="2023"/>
    <d v="2023-08-31T00:00:00"/>
    <s v="31"/>
    <x v="2"/>
    <s v="Thursday"/>
    <s v="August"/>
    <s v="Sportswear"/>
    <n v="-5000"/>
    <s v="Opex"/>
    <s v="R&amp;D"/>
    <s v="Expense"/>
  </r>
  <r>
    <n v="2023"/>
    <d v="2023-08-31T00:00:00"/>
    <s v="31"/>
    <x v="2"/>
    <s v="Thursday"/>
    <s v="August"/>
    <s v="Sportswear"/>
    <n v="-2000"/>
    <s v="Opex"/>
    <s v="Other"/>
    <s v="Expense"/>
  </r>
  <r>
    <n v="2023"/>
    <d v="2023-08-31T00:00:00"/>
    <s v="31"/>
    <x v="2"/>
    <s v="Thursday"/>
    <s v="August"/>
    <s v="Sportswear"/>
    <n v="-30000"/>
    <s v="COGS"/>
    <s v="Materials"/>
    <s v="Expense"/>
  </r>
  <r>
    <n v="2023"/>
    <d v="2023-08-31T00:00:00"/>
    <s v="31"/>
    <x v="2"/>
    <s v="Thursday"/>
    <s v="August"/>
    <s v="Sportswear"/>
    <n v="-2000"/>
    <s v="COGS"/>
    <s v="Packaging"/>
    <s v="Expense"/>
  </r>
  <r>
    <n v="2023"/>
    <d v="2023-08-31T00:00:00"/>
    <s v="31"/>
    <x v="2"/>
    <s v="Thursday"/>
    <s v="August"/>
    <s v="Sportswear"/>
    <n v="-5000"/>
    <s v="COGS"/>
    <s v="Shipping"/>
    <s v="Expense"/>
  </r>
  <r>
    <n v="2023"/>
    <d v="2023-08-31T00:00:00"/>
    <s v="31"/>
    <x v="2"/>
    <s v="Thursday"/>
    <s v="August"/>
    <s v="Sportswear"/>
    <n v="-6000"/>
    <s v="COGS"/>
    <s v="Sales"/>
    <s v="Expense"/>
  </r>
  <r>
    <n v="2023"/>
    <d v="2023-08-31T00:00:00"/>
    <s v="31"/>
    <x v="2"/>
    <s v="Thursday"/>
    <s v="August"/>
    <s v="Sportswear"/>
    <n v="-130000"/>
    <s v="COGS"/>
    <s v="Labor"/>
    <s v="Expense"/>
  </r>
  <r>
    <n v="2023"/>
    <d v="2023-08-31T00:00:00"/>
    <s v="31"/>
    <x v="2"/>
    <s v="Thursday"/>
    <s v="August"/>
    <s v="Sportswear"/>
    <n v="-7000"/>
    <s v="COGS"/>
    <s v="Other"/>
    <s v="Expense"/>
  </r>
  <r>
    <n v="2023"/>
    <d v="2023-09-30T00:00:00"/>
    <s v="30"/>
    <x v="2"/>
    <s v="Saturday"/>
    <s v="September"/>
    <s v="Sportswear"/>
    <n v="-26300"/>
    <s v="Interest and tax"/>
    <s v="Interest and tax"/>
    <s v="Expense"/>
  </r>
  <r>
    <n v="2023"/>
    <d v="2023-09-30T00:00:00"/>
    <s v="30"/>
    <x v="2"/>
    <s v="Saturday"/>
    <s v="September"/>
    <s v="Sportswear"/>
    <n v="-20000"/>
    <s v="Opex"/>
    <s v="Rent"/>
    <s v="Expense"/>
  </r>
  <r>
    <n v="2023"/>
    <d v="2023-09-30T00:00:00"/>
    <s v="30"/>
    <x v="2"/>
    <s v="Saturday"/>
    <s v="September"/>
    <s v="Sportswear"/>
    <n v="-38000"/>
    <s v="Opex"/>
    <s v="Equipment"/>
    <s v="Expense"/>
  </r>
  <r>
    <n v="2023"/>
    <d v="2023-09-30T00:00:00"/>
    <s v="30"/>
    <x v="2"/>
    <s v="Saturday"/>
    <s v="September"/>
    <s v="Sportswear"/>
    <n v="-15000"/>
    <s v="Opex"/>
    <s v="Marketing"/>
    <s v="Expense"/>
  </r>
  <r>
    <n v="2023"/>
    <d v="2023-09-30T00:00:00"/>
    <s v="30"/>
    <x v="2"/>
    <s v="Saturday"/>
    <s v="September"/>
    <s v="Sportswear"/>
    <n v="-45000"/>
    <s v="Opex"/>
    <s v="Payroll"/>
    <s v="Expense"/>
  </r>
  <r>
    <n v="2023"/>
    <d v="2023-09-30T00:00:00"/>
    <s v="30"/>
    <x v="2"/>
    <s v="Saturday"/>
    <s v="September"/>
    <s v="Sportswear"/>
    <n v="-5000"/>
    <s v="Opex"/>
    <s v="R&amp;D"/>
    <s v="Expense"/>
  </r>
  <r>
    <n v="2023"/>
    <d v="2023-09-30T00:00:00"/>
    <s v="30"/>
    <x v="2"/>
    <s v="Saturday"/>
    <s v="September"/>
    <s v="Sportswear"/>
    <n v="-3000"/>
    <s v="Opex"/>
    <s v="Other"/>
    <s v="Expense"/>
  </r>
  <r>
    <n v="2023"/>
    <d v="2023-09-30T00:00:00"/>
    <s v="30"/>
    <x v="2"/>
    <s v="Saturday"/>
    <s v="September"/>
    <s v="Sportswear"/>
    <n v="-30000"/>
    <s v="COGS"/>
    <s v="Materials"/>
    <s v="Expense"/>
  </r>
  <r>
    <n v="2023"/>
    <d v="2023-09-30T00:00:00"/>
    <s v="30"/>
    <x v="2"/>
    <s v="Saturday"/>
    <s v="September"/>
    <s v="Sportswear"/>
    <n v="-2000"/>
    <s v="COGS"/>
    <s v="Packaging"/>
    <s v="Expense"/>
  </r>
  <r>
    <n v="2023"/>
    <d v="2023-09-30T00:00:00"/>
    <s v="30"/>
    <x v="2"/>
    <s v="Saturday"/>
    <s v="September"/>
    <s v="Sportswear"/>
    <n v="-4000"/>
    <s v="COGS"/>
    <s v="Shipping"/>
    <s v="Expense"/>
  </r>
  <r>
    <n v="2023"/>
    <d v="2023-09-30T00:00:00"/>
    <s v="30"/>
    <x v="2"/>
    <s v="Saturday"/>
    <s v="September"/>
    <s v="Sportswear"/>
    <n v="-6000"/>
    <s v="COGS"/>
    <s v="Sales"/>
    <s v="Expense"/>
  </r>
  <r>
    <n v="2023"/>
    <d v="2023-09-30T00:00:00"/>
    <s v="30"/>
    <x v="2"/>
    <s v="Saturday"/>
    <s v="September"/>
    <s v="Sportswear"/>
    <n v="-130000"/>
    <s v="COGS"/>
    <s v="Labor"/>
    <s v="Expense"/>
  </r>
  <r>
    <n v="2023"/>
    <d v="2023-09-30T00:00:00"/>
    <s v="30"/>
    <x v="2"/>
    <s v="Saturday"/>
    <s v="September"/>
    <s v="Sportswear"/>
    <n v="-7000"/>
    <s v="COGS"/>
    <s v="Other"/>
    <s v="Expense"/>
  </r>
  <r>
    <n v="2023"/>
    <d v="2023-10-31T00:00:00"/>
    <s v="31"/>
    <x v="3"/>
    <s v="Tuesday"/>
    <s v="October"/>
    <s v="Sportswear"/>
    <n v="-22000"/>
    <s v="Interest and tax"/>
    <s v="Interest and tax"/>
    <s v="Expense"/>
  </r>
  <r>
    <n v="2023"/>
    <d v="2023-10-31T00:00:00"/>
    <s v="31"/>
    <x v="3"/>
    <s v="Tuesday"/>
    <s v="October"/>
    <s v="Sportswear"/>
    <n v="-20000"/>
    <s v="Opex"/>
    <s v="Rent"/>
    <s v="Expense"/>
  </r>
  <r>
    <n v="2023"/>
    <d v="2023-10-31T00:00:00"/>
    <s v="31"/>
    <x v="3"/>
    <s v="Tuesday"/>
    <s v="October"/>
    <s v="Sportswear"/>
    <n v="-40000"/>
    <s v="Opex"/>
    <s v="Equipment"/>
    <s v="Expense"/>
  </r>
  <r>
    <n v="2023"/>
    <d v="2023-10-31T00:00:00"/>
    <s v="31"/>
    <x v="3"/>
    <s v="Tuesday"/>
    <s v="October"/>
    <s v="Sportswear"/>
    <n v="-15000"/>
    <s v="Opex"/>
    <s v="Marketing"/>
    <s v="Expense"/>
  </r>
  <r>
    <n v="2023"/>
    <d v="2023-10-31T00:00:00"/>
    <s v="31"/>
    <x v="3"/>
    <s v="Tuesday"/>
    <s v="October"/>
    <s v="Sportswear"/>
    <n v="-45000"/>
    <s v="Opex"/>
    <s v="Payroll"/>
    <s v="Expense"/>
  </r>
  <r>
    <n v="2023"/>
    <d v="2023-10-31T00:00:00"/>
    <s v="31"/>
    <x v="3"/>
    <s v="Tuesday"/>
    <s v="October"/>
    <s v="Sportswear"/>
    <n v="-5000"/>
    <s v="Opex"/>
    <s v="R&amp;D"/>
    <s v="Expense"/>
  </r>
  <r>
    <n v="2023"/>
    <d v="2023-10-31T00:00:00"/>
    <s v="31"/>
    <x v="3"/>
    <s v="Tuesday"/>
    <s v="October"/>
    <s v="Sportswear"/>
    <n v="-2000"/>
    <s v="Opex"/>
    <s v="Other"/>
    <s v="Expense"/>
  </r>
  <r>
    <n v="2023"/>
    <d v="2023-10-31T00:00:00"/>
    <s v="31"/>
    <x v="3"/>
    <s v="Tuesday"/>
    <s v="October"/>
    <s v="Sportswear"/>
    <n v="-30000"/>
    <s v="COGS"/>
    <s v="Materials"/>
    <s v="Expense"/>
  </r>
  <r>
    <n v="2023"/>
    <d v="2023-10-31T00:00:00"/>
    <s v="31"/>
    <x v="3"/>
    <s v="Tuesday"/>
    <s v="October"/>
    <s v="Sportswear"/>
    <n v="-2000"/>
    <s v="COGS"/>
    <s v="Packaging"/>
    <s v="Expense"/>
  </r>
  <r>
    <n v="2023"/>
    <d v="2023-10-31T00:00:00"/>
    <s v="31"/>
    <x v="3"/>
    <s v="Tuesday"/>
    <s v="October"/>
    <s v="Sportswear"/>
    <n v="-4000"/>
    <s v="COGS"/>
    <s v="Shipping"/>
    <s v="Expense"/>
  </r>
  <r>
    <n v="2023"/>
    <d v="2023-10-31T00:00:00"/>
    <s v="31"/>
    <x v="3"/>
    <s v="Tuesday"/>
    <s v="October"/>
    <s v="Sportswear"/>
    <n v="-6000"/>
    <s v="COGS"/>
    <s v="Sales"/>
    <s v="Expense"/>
  </r>
  <r>
    <n v="2023"/>
    <d v="2023-10-31T00:00:00"/>
    <s v="31"/>
    <x v="3"/>
    <s v="Tuesday"/>
    <s v="October"/>
    <s v="Sportswear"/>
    <n v="-110000"/>
    <s v="COGS"/>
    <s v="Labor"/>
    <s v="Expense"/>
  </r>
  <r>
    <n v="2023"/>
    <d v="2023-10-31T00:00:00"/>
    <s v="31"/>
    <x v="3"/>
    <s v="Tuesday"/>
    <s v="October"/>
    <s v="Sportswear"/>
    <n v="-7000"/>
    <s v="COGS"/>
    <s v="Other"/>
    <s v="Expense"/>
  </r>
  <r>
    <n v="2023"/>
    <d v="2023-11-30T00:00:00"/>
    <s v="30"/>
    <x v="3"/>
    <s v="Thursday"/>
    <s v="November"/>
    <s v="Sportswear"/>
    <n v="-15300"/>
    <s v="Interest and tax"/>
    <s v="Interest and tax"/>
    <s v="Expense"/>
  </r>
  <r>
    <n v="2023"/>
    <d v="2023-11-30T00:00:00"/>
    <s v="30"/>
    <x v="3"/>
    <s v="Thursday"/>
    <s v="November"/>
    <s v="Sportswear"/>
    <n v="-20000"/>
    <s v="Opex"/>
    <s v="Rent"/>
    <s v="Expense"/>
  </r>
  <r>
    <n v="2023"/>
    <d v="2023-11-30T00:00:00"/>
    <s v="30"/>
    <x v="3"/>
    <s v="Thursday"/>
    <s v="November"/>
    <s v="Sportswear"/>
    <n v="-40000"/>
    <s v="Opex"/>
    <s v="Equipment"/>
    <s v="Expense"/>
  </r>
  <r>
    <n v="2023"/>
    <d v="2023-11-30T00:00:00"/>
    <s v="30"/>
    <x v="3"/>
    <s v="Thursday"/>
    <s v="November"/>
    <s v="Sportswear"/>
    <n v="-30000"/>
    <s v="Opex"/>
    <s v="Marketing"/>
    <s v="Expense"/>
  </r>
  <r>
    <n v="2023"/>
    <d v="2023-11-30T00:00:00"/>
    <s v="30"/>
    <x v="3"/>
    <s v="Thursday"/>
    <s v="November"/>
    <s v="Sportswear"/>
    <n v="-45000"/>
    <s v="Opex"/>
    <s v="Payroll"/>
    <s v="Expense"/>
  </r>
  <r>
    <n v="2023"/>
    <d v="2023-11-30T00:00:00"/>
    <s v="30"/>
    <x v="3"/>
    <s v="Thursday"/>
    <s v="November"/>
    <s v="Sportswear"/>
    <n v="-5000"/>
    <s v="Opex"/>
    <s v="R&amp;D"/>
    <s v="Expense"/>
  </r>
  <r>
    <n v="2023"/>
    <d v="2023-11-30T00:00:00"/>
    <s v="30"/>
    <x v="3"/>
    <s v="Thursday"/>
    <s v="November"/>
    <s v="Sportswear"/>
    <n v="-4000"/>
    <s v="Opex"/>
    <s v="Other"/>
    <s v="Expense"/>
  </r>
  <r>
    <n v="2023"/>
    <d v="2023-11-30T00:00:00"/>
    <s v="30"/>
    <x v="3"/>
    <s v="Thursday"/>
    <s v="November"/>
    <s v="Sportswear"/>
    <n v="-30000"/>
    <s v="COGS"/>
    <s v="Materials"/>
    <s v="Expense"/>
  </r>
  <r>
    <n v="2023"/>
    <d v="2023-11-30T00:00:00"/>
    <s v="30"/>
    <x v="3"/>
    <s v="Thursday"/>
    <s v="November"/>
    <s v="Sportswear"/>
    <n v="-3000"/>
    <s v="COGS"/>
    <s v="Packaging"/>
    <s v="Expense"/>
  </r>
  <r>
    <n v="2023"/>
    <d v="2023-11-30T00:00:00"/>
    <s v="30"/>
    <x v="3"/>
    <s v="Thursday"/>
    <s v="November"/>
    <s v="Sportswear"/>
    <n v="-3000"/>
    <s v="COGS"/>
    <s v="Shipping"/>
    <s v="Expense"/>
  </r>
  <r>
    <n v="2023"/>
    <d v="2023-11-30T00:00:00"/>
    <s v="30"/>
    <x v="3"/>
    <s v="Thursday"/>
    <s v="November"/>
    <s v="Sportswear"/>
    <n v="-7000"/>
    <s v="COGS"/>
    <s v="Sales"/>
    <s v="Expense"/>
  </r>
  <r>
    <n v="2023"/>
    <d v="2023-11-30T00:00:00"/>
    <s v="30"/>
    <x v="3"/>
    <s v="Thursday"/>
    <s v="November"/>
    <s v="Sportswear"/>
    <n v="-110000"/>
    <s v="COGS"/>
    <s v="Labor"/>
    <s v="Expense"/>
  </r>
  <r>
    <n v="2023"/>
    <d v="2023-11-30T00:00:00"/>
    <s v="30"/>
    <x v="3"/>
    <s v="Thursday"/>
    <s v="November"/>
    <s v="Sportswear"/>
    <n v="-7000"/>
    <s v="COGS"/>
    <s v="Other"/>
    <s v="Expense"/>
  </r>
  <r>
    <n v="2023"/>
    <d v="2023-12-31T00:00:00"/>
    <s v="31"/>
    <x v="3"/>
    <s v="Sunday"/>
    <s v="December"/>
    <s v="Sportswear"/>
    <n v="-36700"/>
    <s v="Interest and tax"/>
    <s v="Interest and tax"/>
    <s v="Expense"/>
  </r>
  <r>
    <n v="2023"/>
    <d v="2023-12-31T00:00:00"/>
    <s v="31"/>
    <x v="3"/>
    <s v="Sunday"/>
    <s v="December"/>
    <s v="Sportswear"/>
    <n v="-20000"/>
    <s v="Opex"/>
    <s v="Rent"/>
    <s v="Expense"/>
  </r>
  <r>
    <n v="2023"/>
    <d v="2023-12-31T00:00:00"/>
    <s v="31"/>
    <x v="3"/>
    <s v="Sunday"/>
    <s v="December"/>
    <s v="Sportswear"/>
    <n v="-40000"/>
    <s v="Opex"/>
    <s v="Equipment"/>
    <s v="Expense"/>
  </r>
  <r>
    <n v="2023"/>
    <d v="2023-12-31T00:00:00"/>
    <s v="31"/>
    <x v="3"/>
    <s v="Sunday"/>
    <s v="December"/>
    <s v="Sportswear"/>
    <n v="-40000"/>
    <s v="Opex"/>
    <s v="Marketing"/>
    <s v="Expense"/>
  </r>
  <r>
    <n v="2023"/>
    <d v="2023-12-31T00:00:00"/>
    <s v="31"/>
    <x v="3"/>
    <s v="Sunday"/>
    <s v="December"/>
    <s v="Sportswear"/>
    <n v="-50000"/>
    <s v="Opex"/>
    <s v="Payroll"/>
    <s v="Expense"/>
  </r>
  <r>
    <n v="2023"/>
    <d v="2023-12-31T00:00:00"/>
    <s v="31"/>
    <x v="3"/>
    <s v="Sunday"/>
    <s v="December"/>
    <s v="Sportswear"/>
    <n v="-5000"/>
    <s v="Opex"/>
    <s v="R&amp;D"/>
    <s v="Expense"/>
  </r>
  <r>
    <n v="2023"/>
    <d v="2023-12-31T00:00:00"/>
    <s v="31"/>
    <x v="3"/>
    <s v="Sunday"/>
    <s v="December"/>
    <s v="Sportswear"/>
    <n v="-8000"/>
    <s v="Opex"/>
    <s v="Other"/>
    <s v="Expense"/>
  </r>
  <r>
    <n v="2023"/>
    <d v="2023-12-31T00:00:00"/>
    <s v="31"/>
    <x v="3"/>
    <s v="Sunday"/>
    <s v="December"/>
    <s v="Sportswear"/>
    <n v="-30000"/>
    <s v="COGS"/>
    <s v="Materials"/>
    <s v="Expense"/>
  </r>
  <r>
    <n v="2023"/>
    <d v="2023-12-31T00:00:00"/>
    <s v="31"/>
    <x v="3"/>
    <s v="Sunday"/>
    <s v="December"/>
    <s v="Sportswear"/>
    <n v="-4000"/>
    <s v="COGS"/>
    <s v="Packaging"/>
    <s v="Expense"/>
  </r>
  <r>
    <n v="2023"/>
    <d v="2023-12-31T00:00:00"/>
    <s v="31"/>
    <x v="3"/>
    <s v="Sunday"/>
    <s v="December"/>
    <s v="Sportswear"/>
    <n v="-7000"/>
    <s v="COGS"/>
    <s v="Shipping"/>
    <s v="Expense"/>
  </r>
  <r>
    <n v="2023"/>
    <d v="2023-12-31T00:00:00"/>
    <s v="31"/>
    <x v="3"/>
    <s v="Sunday"/>
    <s v="December"/>
    <s v="Sportswear"/>
    <n v="-9000"/>
    <s v="COGS"/>
    <s v="Sales"/>
    <s v="Expense"/>
  </r>
  <r>
    <n v="2023"/>
    <d v="2023-12-31T00:00:00"/>
    <s v="31"/>
    <x v="3"/>
    <s v="Sunday"/>
    <s v="December"/>
    <s v="Sportswear"/>
    <n v="-110000"/>
    <s v="COGS"/>
    <s v="Labor"/>
    <s v="Expense"/>
  </r>
  <r>
    <n v="2023"/>
    <d v="2023-12-31T00:00:00"/>
    <s v="31"/>
    <x v="3"/>
    <s v="Sunday"/>
    <s v="December"/>
    <s v="Sportswear"/>
    <n v="-7000"/>
    <s v="COGS"/>
    <s v="Other"/>
    <s v="Expense"/>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n v="2023"/>
    <d v="2023-01-31T00:00:00"/>
    <s v="31"/>
    <s v="1st Quarter"/>
    <s v="Tuesday"/>
    <s v="January"/>
    <x v="0"/>
    <n v="-15000"/>
    <s v="Opex"/>
    <s v="Rent"/>
    <s v="Expense"/>
  </r>
  <r>
    <n v="2023"/>
    <d v="2023-01-31T00:00:00"/>
    <s v="31"/>
    <s v="1st Quarter"/>
    <s v="Tuesday"/>
    <s v="January"/>
    <x v="0"/>
    <n v="-9000"/>
    <s v="Opex"/>
    <s v="Equipment"/>
    <s v="Expense"/>
  </r>
  <r>
    <n v="2023"/>
    <d v="2023-01-31T00:00:00"/>
    <s v="31"/>
    <s v="1st Quarter"/>
    <s v="Tuesday"/>
    <s v="January"/>
    <x v="0"/>
    <n v="-30000"/>
    <s v="Opex"/>
    <s v="Marketing"/>
    <s v="Expense"/>
  </r>
  <r>
    <n v="2023"/>
    <d v="2023-01-31T00:00:00"/>
    <s v="31"/>
    <s v="1st Quarter"/>
    <s v="Tuesday"/>
    <s v="January"/>
    <x v="0"/>
    <n v="-40000"/>
    <s v="Opex"/>
    <s v="Payroll"/>
    <s v="Expense"/>
  </r>
  <r>
    <n v="2023"/>
    <d v="2023-01-31T00:00:00"/>
    <s v="31"/>
    <s v="1st Quarter"/>
    <s v="Tuesday"/>
    <s v="January"/>
    <x v="0"/>
    <n v="-30000"/>
    <s v="Opex"/>
    <s v="R&amp;D"/>
    <s v="Expense"/>
  </r>
  <r>
    <n v="2023"/>
    <d v="2023-01-31T00:00:00"/>
    <s v="31"/>
    <s v="1st Quarter"/>
    <s v="Tuesday"/>
    <s v="January"/>
    <x v="0"/>
    <n v="-1500"/>
    <s v="Opex"/>
    <s v="Other"/>
    <s v="Expense"/>
  </r>
  <r>
    <n v="2023"/>
    <d v="2023-01-31T00:00:00"/>
    <s v="31"/>
    <s v="1st Quarter"/>
    <s v="Tuesday"/>
    <s v="January"/>
    <x v="0"/>
    <n v="-20000"/>
    <s v="COGS"/>
    <s v="Materials"/>
    <s v="Expense"/>
  </r>
  <r>
    <n v="2023"/>
    <d v="2023-01-31T00:00:00"/>
    <s v="31"/>
    <s v="1st Quarter"/>
    <s v="Tuesday"/>
    <s v="January"/>
    <x v="0"/>
    <n v="-1200"/>
    <s v="COGS"/>
    <s v="Packaging"/>
    <s v="Expense"/>
  </r>
  <r>
    <n v="2023"/>
    <d v="2023-01-31T00:00:00"/>
    <s v="31"/>
    <s v="1st Quarter"/>
    <s v="Tuesday"/>
    <s v="January"/>
    <x v="0"/>
    <n v="-2700"/>
    <s v="COGS"/>
    <s v="Shipping"/>
    <s v="Expense"/>
  </r>
  <r>
    <n v="2023"/>
    <d v="2023-01-31T00:00:00"/>
    <s v="31"/>
    <s v="1st Quarter"/>
    <s v="Tuesday"/>
    <s v="January"/>
    <x v="0"/>
    <n v="-3000"/>
    <s v="COGS"/>
    <s v="Sales"/>
    <s v="Expense"/>
  </r>
  <r>
    <n v="2023"/>
    <d v="2023-01-31T00:00:00"/>
    <s v="31"/>
    <s v="1st Quarter"/>
    <s v="Tuesday"/>
    <s v="January"/>
    <x v="0"/>
    <n v="-65000"/>
    <s v="COGS"/>
    <s v="Labor"/>
    <s v="Expense"/>
  </r>
  <r>
    <n v="2023"/>
    <d v="2023-01-31T00:00:00"/>
    <s v="31"/>
    <s v="1st Quarter"/>
    <s v="Tuesday"/>
    <s v="January"/>
    <x v="0"/>
    <n v="-2100"/>
    <s v="COGS"/>
    <s v="Other"/>
    <s v="Expense"/>
  </r>
  <r>
    <n v="2023"/>
    <d v="2023-01-31T00:00:00"/>
    <s v="31"/>
    <s v="1st Quarter"/>
    <s v="Tuesday"/>
    <s v="January"/>
    <x v="0"/>
    <n v="-12000"/>
    <s v="Interest and tax"/>
    <s v="Interest and tax"/>
    <s v="Expense"/>
  </r>
  <r>
    <n v="2023"/>
    <d v="2023-02-28T00:00:00"/>
    <s v="28"/>
    <s v="1st Quarter"/>
    <s v="Tuesday"/>
    <s v="February"/>
    <x v="0"/>
    <n v="-15000"/>
    <s v="Opex"/>
    <s v="Rent"/>
    <s v="Expense"/>
  </r>
  <r>
    <n v="2023"/>
    <d v="2023-02-28T00:00:00"/>
    <s v="28"/>
    <s v="1st Quarter"/>
    <s v="Tuesday"/>
    <s v="February"/>
    <x v="0"/>
    <n v="-9000"/>
    <s v="Opex"/>
    <s v="Equipment"/>
    <s v="Expense"/>
  </r>
  <r>
    <n v="2023"/>
    <d v="2023-02-28T00:00:00"/>
    <s v="28"/>
    <s v="1st Quarter"/>
    <s v="Tuesday"/>
    <s v="February"/>
    <x v="0"/>
    <n v="-30000"/>
    <s v="Opex"/>
    <s v="Marketing"/>
    <s v="Expense"/>
  </r>
  <r>
    <n v="2023"/>
    <d v="2023-02-28T00:00:00"/>
    <s v="28"/>
    <s v="1st Quarter"/>
    <s v="Tuesday"/>
    <s v="February"/>
    <x v="0"/>
    <n v="-40000"/>
    <s v="Opex"/>
    <s v="Payroll"/>
    <s v="Expense"/>
  </r>
  <r>
    <n v="2023"/>
    <d v="2023-02-28T00:00:00"/>
    <s v="28"/>
    <s v="1st Quarter"/>
    <s v="Tuesday"/>
    <s v="February"/>
    <x v="0"/>
    <n v="-30000"/>
    <s v="Opex"/>
    <s v="R&amp;D"/>
    <s v="Expense"/>
  </r>
  <r>
    <n v="2023"/>
    <d v="2023-02-28T00:00:00"/>
    <s v="28"/>
    <s v="1st Quarter"/>
    <s v="Tuesday"/>
    <s v="February"/>
    <x v="0"/>
    <n v="-1500"/>
    <s v="Opex"/>
    <s v="Other"/>
    <s v="Expense"/>
  </r>
  <r>
    <n v="2023"/>
    <d v="2023-02-28T00:00:00"/>
    <s v="28"/>
    <s v="1st Quarter"/>
    <s v="Tuesday"/>
    <s v="February"/>
    <x v="0"/>
    <n v="-20000"/>
    <s v="COGS"/>
    <s v="Materials"/>
    <s v="Expense"/>
  </r>
  <r>
    <n v="2023"/>
    <d v="2023-02-28T00:00:00"/>
    <s v="28"/>
    <s v="1st Quarter"/>
    <s v="Tuesday"/>
    <s v="February"/>
    <x v="0"/>
    <n v="-1200"/>
    <s v="COGS"/>
    <s v="Packaging"/>
    <s v="Expense"/>
  </r>
  <r>
    <n v="2023"/>
    <d v="2023-02-28T00:00:00"/>
    <s v="28"/>
    <s v="1st Quarter"/>
    <s v="Tuesday"/>
    <s v="February"/>
    <x v="0"/>
    <n v="-2400"/>
    <s v="COGS"/>
    <s v="Shipping"/>
    <s v="Expense"/>
  </r>
  <r>
    <n v="2023"/>
    <d v="2023-02-28T00:00:00"/>
    <s v="28"/>
    <s v="1st Quarter"/>
    <s v="Tuesday"/>
    <s v="February"/>
    <x v="0"/>
    <n v="-3000"/>
    <s v="COGS"/>
    <s v="Sales"/>
    <s v="Expense"/>
  </r>
  <r>
    <n v="2023"/>
    <d v="2023-02-28T00:00:00"/>
    <s v="28"/>
    <s v="1st Quarter"/>
    <s v="Tuesday"/>
    <s v="February"/>
    <x v="0"/>
    <n v="-65000"/>
    <s v="COGS"/>
    <s v="Labor"/>
    <s v="Expense"/>
  </r>
  <r>
    <n v="2023"/>
    <d v="2023-02-28T00:00:00"/>
    <s v="28"/>
    <s v="1st Quarter"/>
    <s v="Tuesday"/>
    <s v="February"/>
    <x v="0"/>
    <n v="-1800"/>
    <s v="COGS"/>
    <s v="Other"/>
    <s v="Expense"/>
  </r>
  <r>
    <n v="2023"/>
    <d v="2023-02-28T00:00:00"/>
    <s v="28"/>
    <s v="1st Quarter"/>
    <s v="Tuesday"/>
    <s v="February"/>
    <x v="0"/>
    <n v="-12000"/>
    <s v="Interest and tax"/>
    <s v="Interest and tax"/>
    <s v="Expense"/>
  </r>
  <r>
    <n v="2023"/>
    <d v="2023-03-31T00:00:00"/>
    <s v="31"/>
    <s v="1st Quarter"/>
    <s v="Friday"/>
    <s v="March"/>
    <x v="0"/>
    <n v="-15000"/>
    <s v="Opex"/>
    <s v="Rent"/>
    <s v="Expense"/>
  </r>
  <r>
    <n v="2023"/>
    <d v="2023-03-31T00:00:00"/>
    <s v="31"/>
    <s v="1st Quarter"/>
    <s v="Friday"/>
    <s v="March"/>
    <x v="0"/>
    <n v="-9000"/>
    <s v="Opex"/>
    <s v="Equipment"/>
    <s v="Expense"/>
  </r>
  <r>
    <n v="2023"/>
    <d v="2023-03-31T00:00:00"/>
    <s v="31"/>
    <s v="1st Quarter"/>
    <s v="Friday"/>
    <s v="March"/>
    <x v="0"/>
    <n v="-15000"/>
    <s v="Opex"/>
    <s v="Marketing"/>
    <s v="Expense"/>
  </r>
  <r>
    <n v="2023"/>
    <d v="2023-03-31T00:00:00"/>
    <s v="31"/>
    <s v="1st Quarter"/>
    <s v="Friday"/>
    <s v="March"/>
    <x v="0"/>
    <n v="-40000"/>
    <s v="Opex"/>
    <s v="Payroll"/>
    <s v="Expense"/>
  </r>
  <r>
    <n v="2023"/>
    <d v="2023-03-31T00:00:00"/>
    <s v="31"/>
    <s v="1st Quarter"/>
    <s v="Friday"/>
    <s v="March"/>
    <x v="0"/>
    <n v="-30000"/>
    <s v="Opex"/>
    <s v="R&amp;D"/>
    <s v="Expense"/>
  </r>
  <r>
    <n v="2023"/>
    <d v="2023-03-31T00:00:00"/>
    <s v="31"/>
    <s v="1st Quarter"/>
    <s v="Friday"/>
    <s v="March"/>
    <x v="0"/>
    <n v="-900"/>
    <s v="Opex"/>
    <s v="Other"/>
    <s v="Expense"/>
  </r>
  <r>
    <n v="2023"/>
    <d v="2023-03-31T00:00:00"/>
    <s v="31"/>
    <s v="1st Quarter"/>
    <s v="Friday"/>
    <s v="March"/>
    <x v="0"/>
    <n v="-20000"/>
    <s v="COGS"/>
    <s v="Materials"/>
    <s v="Expense"/>
  </r>
  <r>
    <n v="2023"/>
    <d v="2023-03-31T00:00:00"/>
    <s v="31"/>
    <s v="1st Quarter"/>
    <s v="Friday"/>
    <s v="March"/>
    <x v="0"/>
    <n v="-600"/>
    <s v="COGS"/>
    <s v="Packaging"/>
    <s v="Expense"/>
  </r>
  <r>
    <n v="2023"/>
    <d v="2023-03-31T00:00:00"/>
    <s v="31"/>
    <s v="1st Quarter"/>
    <s v="Friday"/>
    <s v="March"/>
    <x v="0"/>
    <n v="-1500"/>
    <s v="COGS"/>
    <s v="Shipping"/>
    <s v="Expense"/>
  </r>
  <r>
    <n v="2023"/>
    <d v="2023-03-31T00:00:00"/>
    <s v="31"/>
    <s v="1st Quarter"/>
    <s v="Friday"/>
    <s v="March"/>
    <x v="0"/>
    <n v="-2100"/>
    <s v="COGS"/>
    <s v="Sales"/>
    <s v="Expense"/>
  </r>
  <r>
    <n v="2023"/>
    <d v="2023-03-31T00:00:00"/>
    <s v="31"/>
    <s v="1st Quarter"/>
    <s v="Friday"/>
    <s v="March"/>
    <x v="0"/>
    <n v="-65000"/>
    <s v="COGS"/>
    <s v="Labor"/>
    <s v="Expense"/>
  </r>
  <r>
    <n v="2023"/>
    <d v="2023-03-31T00:00:00"/>
    <s v="31"/>
    <s v="1st Quarter"/>
    <s v="Friday"/>
    <s v="March"/>
    <x v="0"/>
    <n v="-1500"/>
    <s v="COGS"/>
    <s v="Other"/>
    <s v="Expense"/>
  </r>
  <r>
    <n v="2023"/>
    <d v="2023-03-31T00:00:00"/>
    <s v="31"/>
    <s v="1st Quarter"/>
    <s v="Friday"/>
    <s v="March"/>
    <x v="0"/>
    <n v="-12000"/>
    <s v="Interest and tax"/>
    <s v="Interest and tax"/>
    <s v="Expense"/>
  </r>
  <r>
    <n v="2023"/>
    <d v="2023-04-30T00:00:00"/>
    <s v="30"/>
    <s v="2nd Quarter"/>
    <s v="Sunday"/>
    <s v="April"/>
    <x v="0"/>
    <n v="-15000"/>
    <s v="Opex"/>
    <s v="Rent"/>
    <s v="Expense"/>
  </r>
  <r>
    <n v="2023"/>
    <d v="2023-04-30T00:00:00"/>
    <s v="30"/>
    <s v="2nd Quarter"/>
    <s v="Sunday"/>
    <s v="April"/>
    <x v="0"/>
    <n v="-9000"/>
    <s v="Opex"/>
    <s v="Equipment"/>
    <s v="Expense"/>
  </r>
  <r>
    <n v="2023"/>
    <d v="2023-04-30T00:00:00"/>
    <s v="30"/>
    <s v="2nd Quarter"/>
    <s v="Sunday"/>
    <s v="April"/>
    <x v="0"/>
    <n v="-15000"/>
    <s v="Opex"/>
    <s v="Marketing"/>
    <s v="Expense"/>
  </r>
  <r>
    <n v="2023"/>
    <d v="2023-04-30T00:00:00"/>
    <s v="30"/>
    <s v="2nd Quarter"/>
    <s v="Sunday"/>
    <s v="April"/>
    <x v="0"/>
    <n v="-40000"/>
    <s v="Opex"/>
    <s v="Payroll"/>
    <s v="Expense"/>
  </r>
  <r>
    <n v="2023"/>
    <d v="2023-04-30T00:00:00"/>
    <s v="30"/>
    <s v="2nd Quarter"/>
    <s v="Sunday"/>
    <s v="April"/>
    <x v="0"/>
    <n v="-30000"/>
    <s v="Opex"/>
    <s v="R&amp;D"/>
    <s v="Expense"/>
  </r>
  <r>
    <n v="2023"/>
    <d v="2023-04-30T00:00:00"/>
    <s v="30"/>
    <s v="2nd Quarter"/>
    <s v="Sunday"/>
    <s v="April"/>
    <x v="0"/>
    <n v="-900"/>
    <s v="Opex"/>
    <s v="Other"/>
    <s v="Expense"/>
  </r>
  <r>
    <n v="2023"/>
    <d v="2023-04-30T00:00:00"/>
    <s v="30"/>
    <s v="2nd Quarter"/>
    <s v="Sunday"/>
    <s v="April"/>
    <x v="0"/>
    <n v="-20000"/>
    <s v="COGS"/>
    <s v="Materials"/>
    <s v="Expense"/>
  </r>
  <r>
    <n v="2023"/>
    <d v="2023-04-30T00:00:00"/>
    <s v="30"/>
    <s v="2nd Quarter"/>
    <s v="Sunday"/>
    <s v="April"/>
    <x v="0"/>
    <n v="-600"/>
    <s v="COGS"/>
    <s v="Packaging"/>
    <s v="Expense"/>
  </r>
  <r>
    <n v="2023"/>
    <d v="2023-04-30T00:00:00"/>
    <s v="30"/>
    <s v="2nd Quarter"/>
    <s v="Sunday"/>
    <s v="April"/>
    <x v="0"/>
    <n v="-1500"/>
    <s v="COGS"/>
    <s v="Shipping"/>
    <s v="Expense"/>
  </r>
  <r>
    <n v="2023"/>
    <d v="2023-04-30T00:00:00"/>
    <s v="30"/>
    <s v="2nd Quarter"/>
    <s v="Sunday"/>
    <s v="April"/>
    <x v="0"/>
    <n v="-1800"/>
    <s v="COGS"/>
    <s v="Sales"/>
    <s v="Expense"/>
  </r>
  <r>
    <n v="2023"/>
    <d v="2023-04-30T00:00:00"/>
    <s v="30"/>
    <s v="2nd Quarter"/>
    <s v="Sunday"/>
    <s v="April"/>
    <x v="0"/>
    <n v="-65000"/>
    <s v="COGS"/>
    <s v="Labor"/>
    <s v="Expense"/>
  </r>
  <r>
    <n v="2023"/>
    <d v="2023-04-30T00:00:00"/>
    <s v="30"/>
    <s v="2nd Quarter"/>
    <s v="Sunday"/>
    <s v="April"/>
    <x v="0"/>
    <n v="-3000"/>
    <s v="COGS"/>
    <s v="Other"/>
    <s v="Expense"/>
  </r>
  <r>
    <n v="2023"/>
    <d v="2023-04-30T00:00:00"/>
    <s v="30"/>
    <s v="2nd Quarter"/>
    <s v="Sunday"/>
    <s v="April"/>
    <x v="0"/>
    <n v="-12000"/>
    <s v="Interest and tax"/>
    <s v="Interest and tax"/>
    <s v="Expense"/>
  </r>
  <r>
    <n v="2023"/>
    <d v="2023-05-31T00:00:00"/>
    <s v="31"/>
    <s v="2nd Quarter"/>
    <s v="Wednesday"/>
    <s v="May"/>
    <x v="0"/>
    <n v="-12000"/>
    <s v="Interest and tax"/>
    <s v="Interest and tax"/>
    <s v="Expense"/>
  </r>
  <r>
    <n v="2023"/>
    <d v="2023-05-31T00:00:00"/>
    <s v="31"/>
    <s v="2nd Quarter"/>
    <s v="Wednesday"/>
    <s v="May"/>
    <x v="0"/>
    <n v="-15000"/>
    <s v="Opex"/>
    <s v="Rent"/>
    <s v="Expense"/>
  </r>
  <r>
    <n v="2023"/>
    <d v="2023-05-31T00:00:00"/>
    <s v="31"/>
    <s v="2nd Quarter"/>
    <s v="Wednesday"/>
    <s v="May"/>
    <x v="0"/>
    <n v="-11400"/>
    <s v="Opex"/>
    <s v="Equipment"/>
    <s v="Expense"/>
  </r>
  <r>
    <n v="2023"/>
    <d v="2023-05-31T00:00:00"/>
    <s v="31"/>
    <s v="2nd Quarter"/>
    <s v="Wednesday"/>
    <s v="May"/>
    <x v="0"/>
    <n v="-30000"/>
    <s v="Opex"/>
    <s v="Marketing"/>
    <s v="Expense"/>
  </r>
  <r>
    <n v="2023"/>
    <d v="2023-05-31T00:00:00"/>
    <s v="31"/>
    <s v="2nd Quarter"/>
    <s v="Wednesday"/>
    <s v="May"/>
    <x v="0"/>
    <n v="-40000"/>
    <s v="Opex"/>
    <s v="Payroll"/>
    <s v="Expense"/>
  </r>
  <r>
    <n v="2023"/>
    <d v="2023-05-31T00:00:00"/>
    <s v="31"/>
    <s v="2nd Quarter"/>
    <s v="Wednesday"/>
    <s v="May"/>
    <x v="0"/>
    <n v="-30000"/>
    <s v="Opex"/>
    <s v="R&amp;D"/>
    <s v="Expense"/>
  </r>
  <r>
    <n v="2023"/>
    <d v="2023-05-31T00:00:00"/>
    <s v="31"/>
    <s v="2nd Quarter"/>
    <s v="Wednesday"/>
    <s v="May"/>
    <x v="0"/>
    <n v="-1200"/>
    <s v="Opex"/>
    <s v="Other"/>
    <s v="Expense"/>
  </r>
  <r>
    <n v="2023"/>
    <d v="2023-05-31T00:00:00"/>
    <s v="31"/>
    <s v="2nd Quarter"/>
    <s v="Wednesday"/>
    <s v="May"/>
    <x v="0"/>
    <n v="-20000"/>
    <s v="COGS"/>
    <s v="Materials"/>
    <s v="Expense"/>
  </r>
  <r>
    <n v="2023"/>
    <d v="2023-05-31T00:00:00"/>
    <s v="31"/>
    <s v="2nd Quarter"/>
    <s v="Wednesday"/>
    <s v="May"/>
    <x v="0"/>
    <n v="-1200"/>
    <s v="COGS"/>
    <s v="Packaging"/>
    <s v="Expense"/>
  </r>
  <r>
    <n v="2023"/>
    <d v="2023-05-31T00:00:00"/>
    <s v="31"/>
    <s v="2nd Quarter"/>
    <s v="Wednesday"/>
    <s v="May"/>
    <x v="0"/>
    <n v="-2400"/>
    <s v="COGS"/>
    <s v="Shipping"/>
    <s v="Expense"/>
  </r>
  <r>
    <n v="2023"/>
    <d v="2023-05-31T00:00:00"/>
    <s v="31"/>
    <s v="2nd Quarter"/>
    <s v="Wednesday"/>
    <s v="May"/>
    <x v="0"/>
    <n v="-2700"/>
    <s v="COGS"/>
    <s v="Sales"/>
    <s v="Expense"/>
  </r>
  <r>
    <n v="2023"/>
    <d v="2023-05-31T00:00:00"/>
    <s v="31"/>
    <s v="2nd Quarter"/>
    <s v="Wednesday"/>
    <s v="May"/>
    <x v="0"/>
    <n v="-65000"/>
    <s v="COGS"/>
    <s v="Labor"/>
    <s v="Expense"/>
  </r>
  <r>
    <n v="2023"/>
    <d v="2023-05-31T00:00:00"/>
    <s v="31"/>
    <s v="2nd Quarter"/>
    <s v="Wednesday"/>
    <s v="May"/>
    <x v="0"/>
    <n v="-3000"/>
    <s v="COGS"/>
    <s v="Other"/>
    <s v="Expense"/>
  </r>
  <r>
    <n v="2023"/>
    <d v="2023-06-30T00:00:00"/>
    <s v="30"/>
    <s v="2nd Quarter"/>
    <s v="Friday"/>
    <s v="June"/>
    <x v="0"/>
    <n v="-12000"/>
    <s v="Interest and tax"/>
    <s v="Interest and tax"/>
    <s v="Expense"/>
  </r>
  <r>
    <n v="2023"/>
    <d v="2023-06-30T00:00:00"/>
    <s v="30"/>
    <s v="2nd Quarter"/>
    <s v="Friday"/>
    <s v="June"/>
    <x v="0"/>
    <n v="-15000"/>
    <s v="Opex"/>
    <s v="Rent"/>
    <s v="Expense"/>
  </r>
  <r>
    <n v="2023"/>
    <d v="2023-06-30T00:00:00"/>
    <s v="30"/>
    <s v="2nd Quarter"/>
    <s v="Friday"/>
    <s v="June"/>
    <x v="0"/>
    <n v="-11400"/>
    <s v="Opex"/>
    <s v="Equipment"/>
    <s v="Expense"/>
  </r>
  <r>
    <n v="2023"/>
    <d v="2023-06-30T00:00:00"/>
    <s v="30"/>
    <s v="2nd Quarter"/>
    <s v="Friday"/>
    <s v="June"/>
    <x v="0"/>
    <n v="-30000"/>
    <s v="Opex"/>
    <s v="Marketing"/>
    <s v="Expense"/>
  </r>
  <r>
    <n v="2023"/>
    <d v="2023-06-30T00:00:00"/>
    <s v="30"/>
    <s v="2nd Quarter"/>
    <s v="Friday"/>
    <s v="June"/>
    <x v="0"/>
    <n v="-40000"/>
    <s v="Opex"/>
    <s v="Payroll"/>
    <s v="Expense"/>
  </r>
  <r>
    <n v="2023"/>
    <d v="2023-06-30T00:00:00"/>
    <s v="30"/>
    <s v="2nd Quarter"/>
    <s v="Friday"/>
    <s v="June"/>
    <x v="0"/>
    <n v="-30000"/>
    <s v="Opex"/>
    <s v="R&amp;D"/>
    <s v="Expense"/>
  </r>
  <r>
    <n v="2023"/>
    <d v="2023-06-30T00:00:00"/>
    <s v="30"/>
    <s v="2nd Quarter"/>
    <s v="Friday"/>
    <s v="June"/>
    <x v="0"/>
    <n v="-900"/>
    <s v="Opex"/>
    <s v="Other"/>
    <s v="Expense"/>
  </r>
  <r>
    <n v="2023"/>
    <d v="2023-06-30T00:00:00"/>
    <s v="30"/>
    <s v="2nd Quarter"/>
    <s v="Friday"/>
    <s v="June"/>
    <x v="0"/>
    <n v="-20000"/>
    <s v="COGS"/>
    <s v="Materials"/>
    <s v="Expense"/>
  </r>
  <r>
    <n v="2023"/>
    <d v="2023-06-30T00:00:00"/>
    <s v="30"/>
    <s v="2nd Quarter"/>
    <s v="Friday"/>
    <s v="June"/>
    <x v="0"/>
    <n v="-900"/>
    <s v="COGS"/>
    <s v="Packaging"/>
    <s v="Expense"/>
  </r>
  <r>
    <n v="2023"/>
    <d v="2023-06-30T00:00:00"/>
    <s v="30"/>
    <s v="2nd Quarter"/>
    <s v="Friday"/>
    <s v="June"/>
    <x v="0"/>
    <n v="-2700"/>
    <s v="COGS"/>
    <s v="Shipping"/>
    <s v="Expense"/>
  </r>
  <r>
    <n v="2023"/>
    <d v="2023-06-30T00:00:00"/>
    <s v="30"/>
    <s v="2nd Quarter"/>
    <s v="Friday"/>
    <s v="June"/>
    <x v="0"/>
    <n v="-2400"/>
    <s v="COGS"/>
    <s v="Sales"/>
    <s v="Expense"/>
  </r>
  <r>
    <n v="2023"/>
    <d v="2023-06-30T00:00:00"/>
    <s v="30"/>
    <s v="2nd Quarter"/>
    <s v="Friday"/>
    <s v="June"/>
    <x v="0"/>
    <n v="-65000"/>
    <s v="COGS"/>
    <s v="Labor"/>
    <s v="Expense"/>
  </r>
  <r>
    <n v="2023"/>
    <d v="2023-06-30T00:00:00"/>
    <s v="30"/>
    <s v="2nd Quarter"/>
    <s v="Friday"/>
    <s v="June"/>
    <x v="0"/>
    <n v="-3000"/>
    <s v="COGS"/>
    <s v="Other"/>
    <s v="Expense"/>
  </r>
  <r>
    <n v="2023"/>
    <d v="2023-07-31T00:00:00"/>
    <s v="31"/>
    <s v="3rd Quarter"/>
    <s v="Monday"/>
    <s v="July"/>
    <x v="0"/>
    <n v="-12000"/>
    <s v="Interest and tax"/>
    <s v="Interest and tax"/>
    <s v="Expense"/>
  </r>
  <r>
    <n v="2023"/>
    <d v="2023-07-31T00:00:00"/>
    <s v="31"/>
    <s v="3rd Quarter"/>
    <s v="Monday"/>
    <s v="July"/>
    <x v="0"/>
    <n v="-15000"/>
    <s v="Opex"/>
    <s v="Rent"/>
    <s v="Expense"/>
  </r>
  <r>
    <n v="2023"/>
    <d v="2023-07-31T00:00:00"/>
    <s v="31"/>
    <s v="3rd Quarter"/>
    <s v="Monday"/>
    <s v="July"/>
    <x v="0"/>
    <n v="-11400"/>
    <s v="Opex"/>
    <s v="Equipment"/>
    <s v="Expense"/>
  </r>
  <r>
    <n v="2023"/>
    <d v="2023-07-31T00:00:00"/>
    <s v="31"/>
    <s v="3rd Quarter"/>
    <s v="Monday"/>
    <s v="July"/>
    <x v="0"/>
    <n v="-20000"/>
    <s v="Opex"/>
    <s v="Marketing"/>
    <s v="Expense"/>
  </r>
  <r>
    <n v="2023"/>
    <d v="2023-07-31T00:00:00"/>
    <s v="31"/>
    <s v="3rd Quarter"/>
    <s v="Monday"/>
    <s v="July"/>
    <x v="0"/>
    <n v="-40000"/>
    <s v="Opex"/>
    <s v="Payroll"/>
    <s v="Expense"/>
  </r>
  <r>
    <n v="2023"/>
    <d v="2023-07-31T00:00:00"/>
    <s v="31"/>
    <s v="3rd Quarter"/>
    <s v="Monday"/>
    <s v="July"/>
    <x v="0"/>
    <n v="-30000"/>
    <s v="Opex"/>
    <s v="R&amp;D"/>
    <s v="Expense"/>
  </r>
  <r>
    <n v="2023"/>
    <d v="2023-07-31T00:00:00"/>
    <s v="31"/>
    <s v="3rd Quarter"/>
    <s v="Monday"/>
    <s v="July"/>
    <x v="0"/>
    <n v="-600"/>
    <s v="Opex"/>
    <s v="Other"/>
    <s v="Expense"/>
  </r>
  <r>
    <n v="2023"/>
    <d v="2023-07-31T00:00:00"/>
    <s v="31"/>
    <s v="3rd Quarter"/>
    <s v="Monday"/>
    <s v="July"/>
    <x v="0"/>
    <n v="-20000"/>
    <s v="COGS"/>
    <s v="Materials"/>
    <s v="Expense"/>
  </r>
  <r>
    <n v="2023"/>
    <d v="2023-07-31T00:00:00"/>
    <s v="31"/>
    <s v="3rd Quarter"/>
    <s v="Monday"/>
    <s v="July"/>
    <x v="0"/>
    <n v="-600"/>
    <s v="COGS"/>
    <s v="Packaging"/>
    <s v="Expense"/>
  </r>
  <r>
    <n v="2023"/>
    <d v="2023-07-31T00:00:00"/>
    <s v="31"/>
    <s v="3rd Quarter"/>
    <s v="Monday"/>
    <s v="July"/>
    <x v="0"/>
    <n v="-1500"/>
    <s v="COGS"/>
    <s v="Shipping"/>
    <s v="Expense"/>
  </r>
  <r>
    <n v="2023"/>
    <d v="2023-07-31T00:00:00"/>
    <s v="31"/>
    <s v="3rd Quarter"/>
    <s v="Monday"/>
    <s v="July"/>
    <x v="0"/>
    <n v="-1800"/>
    <s v="COGS"/>
    <s v="Sales"/>
    <s v="Expense"/>
  </r>
  <r>
    <n v="2023"/>
    <d v="2023-07-31T00:00:00"/>
    <s v="31"/>
    <s v="3rd Quarter"/>
    <s v="Monday"/>
    <s v="July"/>
    <x v="0"/>
    <n v="-50000"/>
    <s v="COGS"/>
    <s v="Labor"/>
    <s v="Expense"/>
  </r>
  <r>
    <n v="2023"/>
    <d v="2023-07-31T00:00:00"/>
    <s v="31"/>
    <s v="3rd Quarter"/>
    <s v="Monday"/>
    <s v="July"/>
    <x v="0"/>
    <n v="-3000"/>
    <s v="COGS"/>
    <s v="Other"/>
    <s v="Expense"/>
  </r>
  <r>
    <n v="2023"/>
    <d v="2023-08-31T00:00:00"/>
    <s v="31"/>
    <s v="3rd Quarter"/>
    <s v="Thursday"/>
    <s v="August"/>
    <x v="0"/>
    <n v="-12000"/>
    <s v="Interest and tax"/>
    <s v="Interest and tax"/>
    <s v="Expense"/>
  </r>
  <r>
    <n v="2023"/>
    <d v="2023-08-31T00:00:00"/>
    <s v="31"/>
    <s v="3rd Quarter"/>
    <s v="Thursday"/>
    <s v="August"/>
    <x v="0"/>
    <n v="-15000"/>
    <s v="Opex"/>
    <s v="Rent"/>
    <s v="Expense"/>
  </r>
  <r>
    <n v="2023"/>
    <d v="2023-08-31T00:00:00"/>
    <s v="31"/>
    <s v="3rd Quarter"/>
    <s v="Thursday"/>
    <s v="August"/>
    <x v="0"/>
    <n v="-11400"/>
    <s v="Opex"/>
    <s v="Equipment"/>
    <s v="Expense"/>
  </r>
  <r>
    <n v="2023"/>
    <d v="2023-08-31T00:00:00"/>
    <s v="31"/>
    <s v="3rd Quarter"/>
    <s v="Thursday"/>
    <s v="August"/>
    <x v="0"/>
    <n v="-15000"/>
    <s v="Opex"/>
    <s v="Marketing"/>
    <s v="Expense"/>
  </r>
  <r>
    <n v="2023"/>
    <d v="2023-08-31T00:00:00"/>
    <s v="31"/>
    <s v="3rd Quarter"/>
    <s v="Thursday"/>
    <s v="August"/>
    <x v="0"/>
    <n v="-40000"/>
    <s v="Opex"/>
    <s v="Payroll"/>
    <s v="Expense"/>
  </r>
  <r>
    <n v="2023"/>
    <d v="2023-08-31T00:00:00"/>
    <s v="31"/>
    <s v="3rd Quarter"/>
    <s v="Thursday"/>
    <s v="August"/>
    <x v="0"/>
    <n v="-30000"/>
    <s v="Opex"/>
    <s v="R&amp;D"/>
    <s v="Expense"/>
  </r>
  <r>
    <n v="2023"/>
    <d v="2023-08-31T00:00:00"/>
    <s v="31"/>
    <s v="3rd Quarter"/>
    <s v="Thursday"/>
    <s v="August"/>
    <x v="0"/>
    <n v="-600"/>
    <s v="Opex"/>
    <s v="Other"/>
    <s v="Expense"/>
  </r>
  <r>
    <n v="2023"/>
    <d v="2023-08-31T00:00:00"/>
    <s v="31"/>
    <s v="3rd Quarter"/>
    <s v="Thursday"/>
    <s v="August"/>
    <x v="0"/>
    <n v="-20000"/>
    <s v="COGS"/>
    <s v="Materials"/>
    <s v="Expense"/>
  </r>
  <r>
    <n v="2023"/>
    <d v="2023-08-31T00:00:00"/>
    <s v="31"/>
    <s v="3rd Quarter"/>
    <s v="Thursday"/>
    <s v="August"/>
    <x v="0"/>
    <n v="-600"/>
    <s v="COGS"/>
    <s v="Packaging"/>
    <s v="Expense"/>
  </r>
  <r>
    <n v="2023"/>
    <d v="2023-08-31T00:00:00"/>
    <s v="31"/>
    <s v="3rd Quarter"/>
    <s v="Thursday"/>
    <s v="August"/>
    <x v="0"/>
    <n v="-1500"/>
    <s v="COGS"/>
    <s v="Shipping"/>
    <s v="Expense"/>
  </r>
  <r>
    <n v="2023"/>
    <d v="2023-08-31T00:00:00"/>
    <s v="31"/>
    <s v="3rd Quarter"/>
    <s v="Thursday"/>
    <s v="August"/>
    <x v="0"/>
    <n v="-1800"/>
    <s v="COGS"/>
    <s v="Sales"/>
    <s v="Expense"/>
  </r>
  <r>
    <n v="2023"/>
    <d v="2023-08-31T00:00:00"/>
    <s v="31"/>
    <s v="3rd Quarter"/>
    <s v="Thursday"/>
    <s v="August"/>
    <x v="0"/>
    <n v="-50000"/>
    <s v="COGS"/>
    <s v="Labor"/>
    <s v="Expense"/>
  </r>
  <r>
    <n v="2023"/>
    <d v="2023-08-31T00:00:00"/>
    <s v="31"/>
    <s v="3rd Quarter"/>
    <s v="Thursday"/>
    <s v="August"/>
    <x v="0"/>
    <n v="-3000"/>
    <s v="COGS"/>
    <s v="Other"/>
    <s v="Expense"/>
  </r>
  <r>
    <n v="2023"/>
    <d v="2023-09-30T00:00:00"/>
    <s v="30"/>
    <s v="3rd Quarter"/>
    <s v="Saturday"/>
    <s v="September"/>
    <x v="0"/>
    <n v="-12000"/>
    <s v="Interest and tax"/>
    <s v="Interest and tax"/>
    <s v="Expense"/>
  </r>
  <r>
    <n v="2023"/>
    <d v="2023-09-30T00:00:00"/>
    <s v="30"/>
    <s v="3rd Quarter"/>
    <s v="Saturday"/>
    <s v="September"/>
    <x v="0"/>
    <n v="-15000"/>
    <s v="Opex"/>
    <s v="Rent"/>
    <s v="Expense"/>
  </r>
  <r>
    <n v="2023"/>
    <d v="2023-09-30T00:00:00"/>
    <s v="30"/>
    <s v="3rd Quarter"/>
    <s v="Saturday"/>
    <s v="September"/>
    <x v="0"/>
    <n v="-11400"/>
    <s v="Opex"/>
    <s v="Equipment"/>
    <s v="Expense"/>
  </r>
  <r>
    <n v="2023"/>
    <d v="2023-09-30T00:00:00"/>
    <s v="30"/>
    <s v="3rd Quarter"/>
    <s v="Saturday"/>
    <s v="September"/>
    <x v="0"/>
    <n v="-15000"/>
    <s v="Opex"/>
    <s v="Marketing"/>
    <s v="Expense"/>
  </r>
  <r>
    <n v="2023"/>
    <d v="2023-09-30T00:00:00"/>
    <s v="30"/>
    <s v="3rd Quarter"/>
    <s v="Saturday"/>
    <s v="September"/>
    <x v="0"/>
    <n v="-32000"/>
    <s v="Opex"/>
    <s v="Payroll"/>
    <s v="Expense"/>
  </r>
  <r>
    <n v="2023"/>
    <d v="2023-09-30T00:00:00"/>
    <s v="30"/>
    <s v="3rd Quarter"/>
    <s v="Saturday"/>
    <s v="September"/>
    <x v="0"/>
    <n v="-30000"/>
    <s v="Opex"/>
    <s v="R&amp;D"/>
    <s v="Expense"/>
  </r>
  <r>
    <n v="2023"/>
    <d v="2023-09-30T00:00:00"/>
    <s v="30"/>
    <s v="3rd Quarter"/>
    <s v="Saturday"/>
    <s v="September"/>
    <x v="0"/>
    <n v="-900"/>
    <s v="Opex"/>
    <s v="Other"/>
    <s v="Expense"/>
  </r>
  <r>
    <n v="2023"/>
    <d v="2023-09-30T00:00:00"/>
    <s v="30"/>
    <s v="3rd Quarter"/>
    <s v="Saturday"/>
    <s v="September"/>
    <x v="0"/>
    <n v="-20000"/>
    <s v="COGS"/>
    <s v="Materials"/>
    <s v="Expense"/>
  </r>
  <r>
    <n v="2023"/>
    <d v="2023-09-30T00:00:00"/>
    <s v="30"/>
    <s v="3rd Quarter"/>
    <s v="Saturday"/>
    <s v="September"/>
    <x v="0"/>
    <n v="-600"/>
    <s v="COGS"/>
    <s v="Packaging"/>
    <s v="Expense"/>
  </r>
  <r>
    <n v="2023"/>
    <d v="2023-09-30T00:00:00"/>
    <s v="30"/>
    <s v="3rd Quarter"/>
    <s v="Saturday"/>
    <s v="September"/>
    <x v="0"/>
    <n v="-1200"/>
    <s v="COGS"/>
    <s v="Shipping"/>
    <s v="Expense"/>
  </r>
  <r>
    <n v="2023"/>
    <d v="2023-09-30T00:00:00"/>
    <s v="30"/>
    <s v="3rd Quarter"/>
    <s v="Saturday"/>
    <s v="September"/>
    <x v="0"/>
    <n v="-1800"/>
    <s v="COGS"/>
    <s v="Sales"/>
    <s v="Expense"/>
  </r>
  <r>
    <n v="2023"/>
    <d v="2023-09-30T00:00:00"/>
    <s v="30"/>
    <s v="3rd Quarter"/>
    <s v="Saturday"/>
    <s v="September"/>
    <x v="0"/>
    <n v="-50000"/>
    <s v="COGS"/>
    <s v="Labor"/>
    <s v="Expense"/>
  </r>
  <r>
    <n v="2023"/>
    <d v="2023-09-30T00:00:00"/>
    <s v="30"/>
    <s v="3rd Quarter"/>
    <s v="Saturday"/>
    <s v="September"/>
    <x v="0"/>
    <n v="-2100"/>
    <s v="COGS"/>
    <s v="Other"/>
    <s v="Expense"/>
  </r>
  <r>
    <n v="2023"/>
    <d v="2023-10-31T00:00:00"/>
    <s v="31"/>
    <s v="4th Quarter"/>
    <s v="Tuesday"/>
    <s v="October"/>
    <x v="0"/>
    <n v="-12000"/>
    <s v="Interest and tax"/>
    <s v="Interest and tax"/>
    <s v="Expense"/>
  </r>
  <r>
    <n v="2023"/>
    <d v="2023-10-31T00:00:00"/>
    <s v="31"/>
    <s v="4th Quarter"/>
    <s v="Tuesday"/>
    <s v="October"/>
    <x v="0"/>
    <n v="-15000"/>
    <s v="Opex"/>
    <s v="Rent"/>
    <s v="Expense"/>
  </r>
  <r>
    <n v="2023"/>
    <d v="2023-10-31T00:00:00"/>
    <s v="31"/>
    <s v="4th Quarter"/>
    <s v="Tuesday"/>
    <s v="October"/>
    <x v="0"/>
    <n v="-12000"/>
    <s v="Opex"/>
    <s v="Equipment"/>
    <s v="Expense"/>
  </r>
  <r>
    <n v="2023"/>
    <d v="2023-10-31T00:00:00"/>
    <s v="31"/>
    <s v="4th Quarter"/>
    <s v="Tuesday"/>
    <s v="October"/>
    <x v="0"/>
    <n v="-15000"/>
    <s v="Opex"/>
    <s v="Marketing"/>
    <s v="Expense"/>
  </r>
  <r>
    <n v="2023"/>
    <d v="2023-10-31T00:00:00"/>
    <s v="31"/>
    <s v="4th Quarter"/>
    <s v="Tuesday"/>
    <s v="October"/>
    <x v="0"/>
    <n v="-32000"/>
    <s v="Opex"/>
    <s v="Payroll"/>
    <s v="Expense"/>
  </r>
  <r>
    <n v="2023"/>
    <d v="2023-10-31T00:00:00"/>
    <s v="31"/>
    <s v="4th Quarter"/>
    <s v="Tuesday"/>
    <s v="October"/>
    <x v="0"/>
    <n v="-30000"/>
    <s v="Opex"/>
    <s v="R&amp;D"/>
    <s v="Expense"/>
  </r>
  <r>
    <n v="2023"/>
    <d v="2023-10-31T00:00:00"/>
    <s v="31"/>
    <s v="4th Quarter"/>
    <s v="Tuesday"/>
    <s v="October"/>
    <x v="0"/>
    <n v="-600"/>
    <s v="Opex"/>
    <s v="Other"/>
    <s v="Expense"/>
  </r>
  <r>
    <n v="2023"/>
    <d v="2023-10-31T00:00:00"/>
    <s v="31"/>
    <s v="4th Quarter"/>
    <s v="Tuesday"/>
    <s v="October"/>
    <x v="0"/>
    <n v="-20000"/>
    <s v="COGS"/>
    <s v="Materials"/>
    <s v="Expense"/>
  </r>
  <r>
    <n v="2023"/>
    <d v="2023-10-31T00:00:00"/>
    <s v="31"/>
    <s v="4th Quarter"/>
    <s v="Tuesday"/>
    <s v="October"/>
    <x v="0"/>
    <n v="-600"/>
    <s v="COGS"/>
    <s v="Packaging"/>
    <s v="Expense"/>
  </r>
  <r>
    <n v="2023"/>
    <d v="2023-10-31T00:00:00"/>
    <s v="31"/>
    <s v="4th Quarter"/>
    <s v="Tuesday"/>
    <s v="October"/>
    <x v="0"/>
    <n v="-1200"/>
    <s v="COGS"/>
    <s v="Shipping"/>
    <s v="Expense"/>
  </r>
  <r>
    <n v="2023"/>
    <d v="2023-10-31T00:00:00"/>
    <s v="31"/>
    <s v="4th Quarter"/>
    <s v="Tuesday"/>
    <s v="October"/>
    <x v="0"/>
    <n v="-1800"/>
    <s v="COGS"/>
    <s v="Sales"/>
    <s v="Expense"/>
  </r>
  <r>
    <n v="2023"/>
    <d v="2023-10-31T00:00:00"/>
    <s v="31"/>
    <s v="4th Quarter"/>
    <s v="Tuesday"/>
    <s v="October"/>
    <x v="0"/>
    <n v="-50000"/>
    <s v="COGS"/>
    <s v="Labor"/>
    <s v="Expense"/>
  </r>
  <r>
    <n v="2023"/>
    <d v="2023-10-31T00:00:00"/>
    <s v="31"/>
    <s v="4th Quarter"/>
    <s v="Tuesday"/>
    <s v="October"/>
    <x v="0"/>
    <n v="-2100"/>
    <s v="COGS"/>
    <s v="Other"/>
    <s v="Expense"/>
  </r>
  <r>
    <n v="2023"/>
    <d v="2023-11-30T00:00:00"/>
    <s v="30"/>
    <s v="4th Quarter"/>
    <s v="Thursday"/>
    <s v="November"/>
    <x v="0"/>
    <n v="-12000"/>
    <s v="Interest and tax"/>
    <s v="Interest and tax"/>
    <s v="Expense"/>
  </r>
  <r>
    <n v="2023"/>
    <d v="2023-11-30T00:00:00"/>
    <s v="30"/>
    <s v="4th Quarter"/>
    <s v="Thursday"/>
    <s v="November"/>
    <x v="0"/>
    <n v="-15000"/>
    <s v="Opex"/>
    <s v="Rent"/>
    <s v="Expense"/>
  </r>
  <r>
    <n v="2023"/>
    <d v="2023-11-30T00:00:00"/>
    <s v="30"/>
    <s v="4th Quarter"/>
    <s v="Thursday"/>
    <s v="November"/>
    <x v="0"/>
    <n v="-12000"/>
    <s v="Opex"/>
    <s v="Equipment"/>
    <s v="Expense"/>
  </r>
  <r>
    <n v="2023"/>
    <d v="2023-11-30T00:00:00"/>
    <s v="30"/>
    <s v="4th Quarter"/>
    <s v="Thursday"/>
    <s v="November"/>
    <x v="0"/>
    <n v="-20000"/>
    <s v="Opex"/>
    <s v="Marketing"/>
    <s v="Expense"/>
  </r>
  <r>
    <n v="2023"/>
    <d v="2023-11-30T00:00:00"/>
    <s v="30"/>
    <s v="4th Quarter"/>
    <s v="Thursday"/>
    <s v="November"/>
    <x v="0"/>
    <n v="-32000"/>
    <s v="Opex"/>
    <s v="Payroll"/>
    <s v="Expense"/>
  </r>
  <r>
    <n v="2023"/>
    <d v="2023-11-30T00:00:00"/>
    <s v="30"/>
    <s v="4th Quarter"/>
    <s v="Thursday"/>
    <s v="November"/>
    <x v="0"/>
    <n v="-30000"/>
    <s v="Opex"/>
    <s v="R&amp;D"/>
    <s v="Expense"/>
  </r>
  <r>
    <n v="2023"/>
    <d v="2023-11-30T00:00:00"/>
    <s v="30"/>
    <s v="4th Quarter"/>
    <s v="Thursday"/>
    <s v="November"/>
    <x v="0"/>
    <n v="-1200"/>
    <s v="Opex"/>
    <s v="Other"/>
    <s v="Expense"/>
  </r>
  <r>
    <n v="2023"/>
    <d v="2023-11-30T00:00:00"/>
    <s v="30"/>
    <s v="4th Quarter"/>
    <s v="Thursday"/>
    <s v="November"/>
    <x v="0"/>
    <n v="-20000"/>
    <s v="COGS"/>
    <s v="Materials"/>
    <s v="Expense"/>
  </r>
  <r>
    <n v="2023"/>
    <d v="2023-11-30T00:00:00"/>
    <s v="30"/>
    <s v="4th Quarter"/>
    <s v="Thursday"/>
    <s v="November"/>
    <x v="0"/>
    <n v="-900"/>
    <s v="COGS"/>
    <s v="Packaging"/>
    <s v="Expense"/>
  </r>
  <r>
    <n v="2023"/>
    <d v="2023-11-30T00:00:00"/>
    <s v="30"/>
    <s v="4th Quarter"/>
    <s v="Thursday"/>
    <s v="November"/>
    <x v="0"/>
    <n v="-900"/>
    <s v="COGS"/>
    <s v="Shipping"/>
    <s v="Expense"/>
  </r>
  <r>
    <n v="2023"/>
    <d v="2023-11-30T00:00:00"/>
    <s v="30"/>
    <s v="4th Quarter"/>
    <s v="Thursday"/>
    <s v="November"/>
    <x v="0"/>
    <n v="-2100"/>
    <s v="COGS"/>
    <s v="Sales"/>
    <s v="Expense"/>
  </r>
  <r>
    <n v="2023"/>
    <d v="2023-11-30T00:00:00"/>
    <s v="30"/>
    <s v="4th Quarter"/>
    <s v="Thursday"/>
    <s v="November"/>
    <x v="0"/>
    <n v="-50000"/>
    <s v="COGS"/>
    <s v="Labor"/>
    <s v="Expense"/>
  </r>
  <r>
    <n v="2023"/>
    <d v="2023-11-30T00:00:00"/>
    <s v="30"/>
    <s v="4th Quarter"/>
    <s v="Thursday"/>
    <s v="November"/>
    <x v="0"/>
    <n v="-1800"/>
    <s v="COGS"/>
    <s v="Other"/>
    <s v="Expense"/>
  </r>
  <r>
    <n v="2023"/>
    <d v="2023-12-31T00:00:00"/>
    <s v="31"/>
    <s v="4th Quarter"/>
    <s v="Sunday"/>
    <s v="December"/>
    <x v="0"/>
    <n v="-12000"/>
    <s v="Interest and tax"/>
    <s v="Interest and tax"/>
    <s v="Expense"/>
  </r>
  <r>
    <n v="2023"/>
    <d v="2023-12-31T00:00:00"/>
    <s v="31"/>
    <s v="4th Quarter"/>
    <s v="Sunday"/>
    <s v="December"/>
    <x v="0"/>
    <n v="-15000"/>
    <s v="Opex"/>
    <s v="Rent"/>
    <s v="Expense"/>
  </r>
  <r>
    <n v="2023"/>
    <d v="2023-12-31T00:00:00"/>
    <s v="31"/>
    <s v="4th Quarter"/>
    <s v="Sunday"/>
    <s v="December"/>
    <x v="0"/>
    <n v="-12000"/>
    <s v="Opex"/>
    <s v="Equipment"/>
    <s v="Expense"/>
  </r>
  <r>
    <n v="2023"/>
    <d v="2023-12-31T00:00:00"/>
    <s v="31"/>
    <s v="4th Quarter"/>
    <s v="Sunday"/>
    <s v="December"/>
    <x v="0"/>
    <n v="-30000"/>
    <s v="Opex"/>
    <s v="Marketing"/>
    <s v="Expense"/>
  </r>
  <r>
    <n v="2023"/>
    <d v="2023-12-31T00:00:00"/>
    <s v="31"/>
    <s v="4th Quarter"/>
    <s v="Sunday"/>
    <s v="December"/>
    <x v="0"/>
    <n v="-32000"/>
    <s v="Opex"/>
    <s v="Payroll"/>
    <s v="Expense"/>
  </r>
  <r>
    <n v="2023"/>
    <d v="2023-12-31T00:00:00"/>
    <s v="31"/>
    <s v="4th Quarter"/>
    <s v="Sunday"/>
    <s v="December"/>
    <x v="0"/>
    <n v="-30000"/>
    <s v="Opex"/>
    <s v="R&amp;D"/>
    <s v="Expense"/>
  </r>
  <r>
    <n v="2023"/>
    <d v="2023-12-31T00:00:00"/>
    <s v="31"/>
    <s v="4th Quarter"/>
    <s v="Sunday"/>
    <s v="December"/>
    <x v="0"/>
    <n v="-2400"/>
    <s v="Opex"/>
    <s v="Other"/>
    <s v="Expense"/>
  </r>
  <r>
    <n v="2023"/>
    <d v="2023-12-31T00:00:00"/>
    <s v="31"/>
    <s v="4th Quarter"/>
    <s v="Sunday"/>
    <s v="December"/>
    <x v="0"/>
    <n v="-20000"/>
    <s v="COGS"/>
    <s v="Materials"/>
    <s v="Expense"/>
  </r>
  <r>
    <n v="2023"/>
    <d v="2023-12-31T00:00:00"/>
    <s v="31"/>
    <s v="4th Quarter"/>
    <s v="Sunday"/>
    <s v="December"/>
    <x v="0"/>
    <n v="-1200"/>
    <s v="COGS"/>
    <s v="Packaging"/>
    <s v="Expense"/>
  </r>
  <r>
    <n v="2023"/>
    <d v="2023-12-31T00:00:00"/>
    <s v="31"/>
    <s v="4th Quarter"/>
    <s v="Sunday"/>
    <s v="December"/>
    <x v="0"/>
    <n v="-2100"/>
    <s v="COGS"/>
    <s v="Shipping"/>
    <s v="Expense"/>
  </r>
  <r>
    <n v="2023"/>
    <d v="2023-12-31T00:00:00"/>
    <s v="31"/>
    <s v="4th Quarter"/>
    <s v="Sunday"/>
    <s v="December"/>
    <x v="0"/>
    <n v="-2700"/>
    <s v="COGS"/>
    <s v="Sales"/>
    <s v="Expense"/>
  </r>
  <r>
    <n v="2023"/>
    <d v="2023-12-31T00:00:00"/>
    <s v="31"/>
    <s v="4th Quarter"/>
    <s v="Sunday"/>
    <s v="December"/>
    <x v="0"/>
    <n v="-50000"/>
    <s v="COGS"/>
    <s v="Labor"/>
    <s v="Expense"/>
  </r>
  <r>
    <n v="2023"/>
    <d v="2023-12-31T00:00:00"/>
    <s v="31"/>
    <s v="4th Quarter"/>
    <s v="Sunday"/>
    <s v="December"/>
    <x v="0"/>
    <n v="-2100"/>
    <s v="COGS"/>
    <s v="Other"/>
    <s v="Expense"/>
  </r>
  <r>
    <n v="2023"/>
    <d v="2023-01-31T00:00:00"/>
    <s v="31"/>
    <s v="1st Quarter"/>
    <s v="Tuesday"/>
    <s v="January"/>
    <x v="1"/>
    <n v="-18000"/>
    <s v="Opex"/>
    <s v="Rent"/>
    <s v="Expense"/>
  </r>
  <r>
    <n v="2023"/>
    <d v="2023-01-31T00:00:00"/>
    <s v="31"/>
    <s v="1st Quarter"/>
    <s v="Tuesday"/>
    <s v="January"/>
    <x v="1"/>
    <n v="-54000"/>
    <s v="Opex"/>
    <s v="Equipment"/>
    <s v="Expense"/>
  </r>
  <r>
    <n v="2023"/>
    <d v="2023-01-31T00:00:00"/>
    <s v="31"/>
    <s v="1st Quarter"/>
    <s v="Tuesday"/>
    <s v="January"/>
    <x v="1"/>
    <n v="-50000"/>
    <s v="Opex"/>
    <s v="Marketing"/>
    <s v="Expense"/>
  </r>
  <r>
    <n v="2023"/>
    <d v="2023-01-31T00:00:00"/>
    <s v="31"/>
    <s v="1st Quarter"/>
    <s v="Tuesday"/>
    <s v="January"/>
    <x v="1"/>
    <n v="-60000"/>
    <s v="Opex"/>
    <s v="Payroll"/>
    <s v="Expense"/>
  </r>
  <r>
    <n v="2023"/>
    <d v="2023-01-31T00:00:00"/>
    <s v="31"/>
    <s v="1st Quarter"/>
    <s v="Tuesday"/>
    <s v="January"/>
    <x v="1"/>
    <n v="-10000"/>
    <s v="Opex"/>
    <s v="R&amp;D"/>
    <s v="Expense"/>
  </r>
  <r>
    <n v="2023"/>
    <d v="2023-01-31T00:00:00"/>
    <s v="31"/>
    <s v="1st Quarter"/>
    <s v="Tuesday"/>
    <s v="January"/>
    <x v="1"/>
    <n v="-14400"/>
    <s v="Opex"/>
    <s v="Other"/>
    <s v="Expense"/>
  </r>
  <r>
    <n v="2023"/>
    <d v="2023-01-31T00:00:00"/>
    <s v="31"/>
    <s v="1st Quarter"/>
    <s v="Tuesday"/>
    <s v="January"/>
    <x v="1"/>
    <n v="-50000"/>
    <s v="COGS"/>
    <s v="Materials"/>
    <s v="Expense"/>
  </r>
  <r>
    <n v="2023"/>
    <d v="2023-01-31T00:00:00"/>
    <s v="31"/>
    <s v="1st Quarter"/>
    <s v="Tuesday"/>
    <s v="January"/>
    <x v="1"/>
    <n v="-6000"/>
    <s v="COGS"/>
    <s v="Packaging"/>
    <s v="Expense"/>
  </r>
  <r>
    <n v="2023"/>
    <d v="2023-01-31T00:00:00"/>
    <s v="31"/>
    <s v="1st Quarter"/>
    <s v="Tuesday"/>
    <s v="January"/>
    <x v="1"/>
    <n v="-130000"/>
    <s v="COGS"/>
    <s v="Shipping"/>
    <s v="Expense"/>
  </r>
  <r>
    <n v="2023"/>
    <d v="2023-01-31T00:00:00"/>
    <s v="31"/>
    <s v="1st Quarter"/>
    <s v="Tuesday"/>
    <s v="January"/>
    <x v="1"/>
    <n v="-30000"/>
    <s v="COGS"/>
    <s v="Sales"/>
    <s v="Expense"/>
  </r>
  <r>
    <n v="2023"/>
    <d v="2023-01-31T00:00:00"/>
    <s v="31"/>
    <s v="1st Quarter"/>
    <s v="Tuesday"/>
    <s v="January"/>
    <x v="1"/>
    <n v="-180000"/>
    <s v="COGS"/>
    <s v="Labor"/>
    <s v="Expense"/>
  </r>
  <r>
    <n v="2023"/>
    <d v="2023-01-31T00:00:00"/>
    <s v="31"/>
    <s v="1st Quarter"/>
    <s v="Tuesday"/>
    <s v="January"/>
    <x v="1"/>
    <n v="-12600"/>
    <s v="COGS"/>
    <s v="Other"/>
    <s v="Expense"/>
  </r>
  <r>
    <n v="2023"/>
    <d v="2023-01-31T00:00:00"/>
    <s v="31"/>
    <s v="1st Quarter"/>
    <s v="Tuesday"/>
    <s v="January"/>
    <x v="1"/>
    <n v="-49000"/>
    <s v="Interest and tax"/>
    <s v="Interest and tax"/>
    <s v="Expense"/>
  </r>
  <r>
    <n v="2023"/>
    <d v="2023-02-28T00:00:00"/>
    <s v="28"/>
    <s v="1st Quarter"/>
    <s v="Tuesday"/>
    <s v="February"/>
    <x v="1"/>
    <n v="-27000"/>
    <s v="Opex"/>
    <s v="Rent"/>
    <s v="Expense"/>
  </r>
  <r>
    <n v="2023"/>
    <d v="2023-02-28T00:00:00"/>
    <s v="28"/>
    <s v="1st Quarter"/>
    <s v="Tuesday"/>
    <s v="February"/>
    <x v="1"/>
    <n v="-54000"/>
    <s v="Opex"/>
    <s v="Equipment"/>
    <s v="Expense"/>
  </r>
  <r>
    <n v="2023"/>
    <d v="2023-02-28T00:00:00"/>
    <s v="28"/>
    <s v="1st Quarter"/>
    <s v="Tuesday"/>
    <s v="February"/>
    <x v="1"/>
    <n v="-50000"/>
    <s v="Opex"/>
    <s v="Marketing"/>
    <s v="Expense"/>
  </r>
  <r>
    <n v="2023"/>
    <d v="2023-02-28T00:00:00"/>
    <s v="28"/>
    <s v="1st Quarter"/>
    <s v="Tuesday"/>
    <s v="February"/>
    <x v="1"/>
    <n v="-60000"/>
    <s v="Opex"/>
    <s v="Payroll"/>
    <s v="Expense"/>
  </r>
  <r>
    <n v="2023"/>
    <d v="2023-02-28T00:00:00"/>
    <s v="28"/>
    <s v="1st Quarter"/>
    <s v="Tuesday"/>
    <s v="February"/>
    <x v="1"/>
    <n v="-10000"/>
    <s v="Opex"/>
    <s v="R&amp;D"/>
    <s v="Expense"/>
  </r>
  <r>
    <n v="2023"/>
    <d v="2023-02-28T00:00:00"/>
    <s v="28"/>
    <s v="1st Quarter"/>
    <s v="Tuesday"/>
    <s v="February"/>
    <x v="1"/>
    <n v="-9000"/>
    <s v="Opex"/>
    <s v="Other"/>
    <s v="Expense"/>
  </r>
  <r>
    <n v="2023"/>
    <d v="2023-02-28T00:00:00"/>
    <s v="28"/>
    <s v="1st Quarter"/>
    <s v="Tuesday"/>
    <s v="February"/>
    <x v="1"/>
    <n v="-20000"/>
    <s v="COGS"/>
    <s v="Materials"/>
    <s v="Expense"/>
  </r>
  <r>
    <n v="2023"/>
    <d v="2023-02-28T00:00:00"/>
    <s v="28"/>
    <s v="1st Quarter"/>
    <s v="Tuesday"/>
    <s v="February"/>
    <x v="1"/>
    <n v="-5000"/>
    <s v="COGS"/>
    <s v="Packaging"/>
    <s v="Expense"/>
  </r>
  <r>
    <n v="2023"/>
    <d v="2023-02-28T00:00:00"/>
    <s v="28"/>
    <s v="1st Quarter"/>
    <s v="Tuesday"/>
    <s v="February"/>
    <x v="1"/>
    <n v="-12000"/>
    <s v="COGS"/>
    <s v="Shipping"/>
    <s v="Expense"/>
  </r>
  <r>
    <n v="2023"/>
    <d v="2023-02-28T00:00:00"/>
    <s v="28"/>
    <s v="1st Quarter"/>
    <s v="Tuesday"/>
    <s v="February"/>
    <x v="1"/>
    <n v="-25000"/>
    <s v="COGS"/>
    <s v="Sales"/>
    <s v="Expense"/>
  </r>
  <r>
    <n v="2023"/>
    <d v="2023-02-28T00:00:00"/>
    <s v="28"/>
    <s v="1st Quarter"/>
    <s v="Tuesday"/>
    <s v="February"/>
    <x v="1"/>
    <n v="-180000"/>
    <s v="COGS"/>
    <s v="Labor"/>
    <s v="Expense"/>
  </r>
  <r>
    <n v="2023"/>
    <d v="2023-02-28T00:00:00"/>
    <s v="28"/>
    <s v="1st Quarter"/>
    <s v="Tuesday"/>
    <s v="February"/>
    <x v="1"/>
    <n v="-12600"/>
    <s v="COGS"/>
    <s v="Other"/>
    <s v="Expense"/>
  </r>
  <r>
    <n v="2023"/>
    <d v="2023-02-28T00:00:00"/>
    <s v="28"/>
    <s v="1st Quarter"/>
    <s v="Tuesday"/>
    <s v="February"/>
    <x v="1"/>
    <n v="-48500"/>
    <s v="Interest and tax"/>
    <s v="Interest and tax"/>
    <s v="Expense"/>
  </r>
  <r>
    <n v="2023"/>
    <d v="2023-03-31T00:00:00"/>
    <s v="31"/>
    <s v="1st Quarter"/>
    <s v="Friday"/>
    <s v="March"/>
    <x v="1"/>
    <n v="-27000"/>
    <s v="Opex"/>
    <s v="Rent"/>
    <s v="Expense"/>
  </r>
  <r>
    <n v="2023"/>
    <d v="2023-03-31T00:00:00"/>
    <s v="31"/>
    <s v="1st Quarter"/>
    <s v="Friday"/>
    <s v="March"/>
    <x v="1"/>
    <n v="-54000"/>
    <s v="Opex"/>
    <s v="Equipment"/>
    <s v="Expense"/>
  </r>
  <r>
    <n v="2023"/>
    <d v="2023-03-31T00:00:00"/>
    <s v="31"/>
    <s v="1st Quarter"/>
    <s v="Friday"/>
    <s v="March"/>
    <x v="1"/>
    <n v="-30000"/>
    <s v="Opex"/>
    <s v="Marketing"/>
    <s v="Expense"/>
  </r>
  <r>
    <n v="2023"/>
    <d v="2023-03-31T00:00:00"/>
    <s v="31"/>
    <s v="1st Quarter"/>
    <s v="Friday"/>
    <s v="March"/>
    <x v="1"/>
    <n v="-60000"/>
    <s v="Opex"/>
    <s v="Payroll"/>
    <s v="Expense"/>
  </r>
  <r>
    <n v="2023"/>
    <d v="2023-03-31T00:00:00"/>
    <s v="31"/>
    <s v="1st Quarter"/>
    <s v="Friday"/>
    <s v="March"/>
    <x v="1"/>
    <n v="-10000"/>
    <s v="Opex"/>
    <s v="R&amp;D"/>
    <s v="Expense"/>
  </r>
  <r>
    <n v="2023"/>
    <d v="2023-03-31T00:00:00"/>
    <s v="31"/>
    <s v="1st Quarter"/>
    <s v="Friday"/>
    <s v="March"/>
    <x v="1"/>
    <n v="-5400"/>
    <s v="Opex"/>
    <s v="Other"/>
    <s v="Expense"/>
  </r>
  <r>
    <n v="2023"/>
    <d v="2023-03-31T00:00:00"/>
    <s v="31"/>
    <s v="1st Quarter"/>
    <s v="Friday"/>
    <s v="March"/>
    <x v="1"/>
    <n v="-54000"/>
    <s v="COGS"/>
    <s v="Materials"/>
    <s v="Expense"/>
  </r>
  <r>
    <n v="2023"/>
    <d v="2023-03-31T00:00:00"/>
    <s v="31"/>
    <s v="1st Quarter"/>
    <s v="Friday"/>
    <s v="March"/>
    <x v="1"/>
    <n v="-3600"/>
    <s v="COGS"/>
    <s v="Packaging"/>
    <s v="Expense"/>
  </r>
  <r>
    <n v="2023"/>
    <d v="2023-03-31T00:00:00"/>
    <s v="31"/>
    <s v="1st Quarter"/>
    <s v="Friday"/>
    <s v="March"/>
    <x v="1"/>
    <n v="-9000"/>
    <s v="COGS"/>
    <s v="Shipping"/>
    <s v="Expense"/>
  </r>
  <r>
    <n v="2023"/>
    <d v="2023-03-31T00:00:00"/>
    <s v="31"/>
    <s v="1st Quarter"/>
    <s v="Friday"/>
    <s v="March"/>
    <x v="1"/>
    <n v="-12600"/>
    <s v="COGS"/>
    <s v="Sales"/>
    <s v="Expense"/>
  </r>
  <r>
    <n v="2023"/>
    <d v="2023-03-31T00:00:00"/>
    <s v="31"/>
    <s v="1st Quarter"/>
    <s v="Friday"/>
    <s v="March"/>
    <x v="1"/>
    <n v="-180000"/>
    <s v="COGS"/>
    <s v="Labor"/>
    <s v="Expense"/>
  </r>
  <r>
    <n v="2023"/>
    <d v="2023-03-31T00:00:00"/>
    <s v="31"/>
    <s v="1st Quarter"/>
    <s v="Friday"/>
    <s v="March"/>
    <x v="1"/>
    <n v="-12600"/>
    <s v="COGS"/>
    <s v="Other"/>
    <s v="Expense"/>
  </r>
  <r>
    <n v="2023"/>
    <d v="2023-03-31T00:00:00"/>
    <s v="31"/>
    <s v="1st Quarter"/>
    <s v="Friday"/>
    <s v="March"/>
    <x v="1"/>
    <n v="-37000"/>
    <s v="Interest and tax"/>
    <s v="Interest and tax"/>
    <s v="Expense"/>
  </r>
  <r>
    <n v="2023"/>
    <d v="2023-04-30T00:00:00"/>
    <s v="30"/>
    <s v="2nd Quarter"/>
    <s v="Sunday"/>
    <s v="April"/>
    <x v="1"/>
    <n v="-27000"/>
    <s v="Opex"/>
    <s v="Rent"/>
    <s v="Expense"/>
  </r>
  <r>
    <n v="2023"/>
    <d v="2023-04-30T00:00:00"/>
    <s v="30"/>
    <s v="2nd Quarter"/>
    <s v="Sunday"/>
    <s v="April"/>
    <x v="1"/>
    <n v="-54000"/>
    <s v="Opex"/>
    <s v="Equipment"/>
    <s v="Expense"/>
  </r>
  <r>
    <n v="2023"/>
    <d v="2023-04-30T00:00:00"/>
    <s v="30"/>
    <s v="2nd Quarter"/>
    <s v="Sunday"/>
    <s v="April"/>
    <x v="1"/>
    <n v="-30000"/>
    <s v="Opex"/>
    <s v="Marketing"/>
    <s v="Expense"/>
  </r>
  <r>
    <n v="2023"/>
    <d v="2023-04-30T00:00:00"/>
    <s v="30"/>
    <s v="2nd Quarter"/>
    <s v="Sunday"/>
    <s v="April"/>
    <x v="1"/>
    <n v="-60000"/>
    <s v="Opex"/>
    <s v="Payroll"/>
    <s v="Expense"/>
  </r>
  <r>
    <n v="2023"/>
    <d v="2023-04-30T00:00:00"/>
    <s v="30"/>
    <s v="2nd Quarter"/>
    <s v="Sunday"/>
    <s v="April"/>
    <x v="1"/>
    <n v="-10000"/>
    <s v="Opex"/>
    <s v="R&amp;D"/>
    <s v="Expense"/>
  </r>
  <r>
    <n v="2023"/>
    <d v="2023-04-30T00:00:00"/>
    <s v="30"/>
    <s v="2nd Quarter"/>
    <s v="Sunday"/>
    <s v="April"/>
    <x v="1"/>
    <n v="-5400"/>
    <s v="Opex"/>
    <s v="Other"/>
    <s v="Expense"/>
  </r>
  <r>
    <n v="2023"/>
    <d v="2023-04-30T00:00:00"/>
    <s v="30"/>
    <s v="2nd Quarter"/>
    <s v="Sunday"/>
    <s v="April"/>
    <x v="1"/>
    <n v="-25000"/>
    <s v="COGS"/>
    <s v="Materials"/>
    <s v="Expense"/>
  </r>
  <r>
    <n v="2023"/>
    <d v="2023-04-30T00:00:00"/>
    <s v="30"/>
    <s v="2nd Quarter"/>
    <s v="Sunday"/>
    <s v="April"/>
    <x v="1"/>
    <n v="-3600"/>
    <s v="COGS"/>
    <s v="Packaging"/>
    <s v="Expense"/>
  </r>
  <r>
    <n v="2023"/>
    <d v="2023-04-30T00:00:00"/>
    <s v="30"/>
    <s v="2nd Quarter"/>
    <s v="Sunday"/>
    <s v="April"/>
    <x v="1"/>
    <n v="-9000"/>
    <s v="COGS"/>
    <s v="Shipping"/>
    <s v="Expense"/>
  </r>
  <r>
    <n v="2023"/>
    <d v="2023-04-30T00:00:00"/>
    <s v="30"/>
    <s v="2nd Quarter"/>
    <s v="Sunday"/>
    <s v="April"/>
    <x v="1"/>
    <n v="-10800"/>
    <s v="COGS"/>
    <s v="Sales"/>
    <s v="Expense"/>
  </r>
  <r>
    <n v="2023"/>
    <d v="2023-04-30T00:00:00"/>
    <s v="30"/>
    <s v="2nd Quarter"/>
    <s v="Sunday"/>
    <s v="April"/>
    <x v="1"/>
    <n v="-180000"/>
    <s v="COGS"/>
    <s v="Labor"/>
    <s v="Expense"/>
  </r>
  <r>
    <n v="2023"/>
    <d v="2023-04-30T00:00:00"/>
    <s v="30"/>
    <s v="2nd Quarter"/>
    <s v="Sunday"/>
    <s v="April"/>
    <x v="1"/>
    <n v="-12600"/>
    <s v="COGS"/>
    <s v="Other"/>
    <s v="Expense"/>
  </r>
  <r>
    <n v="2023"/>
    <d v="2023-04-30T00:00:00"/>
    <s v="30"/>
    <s v="2nd Quarter"/>
    <s v="Sunday"/>
    <s v="April"/>
    <x v="1"/>
    <n v="-27200"/>
    <s v="Interest and tax"/>
    <s v="Interest and tax"/>
    <s v="Expense"/>
  </r>
  <r>
    <n v="2023"/>
    <d v="2023-05-31T00:00:00"/>
    <s v="31"/>
    <s v="2nd Quarter"/>
    <s v="Wednesday"/>
    <s v="May"/>
    <x v="1"/>
    <n v="-27000"/>
    <s v="Opex"/>
    <s v="Rent"/>
    <s v="Expense"/>
  </r>
  <r>
    <n v="2023"/>
    <d v="2023-05-31T00:00:00"/>
    <s v="31"/>
    <s v="2nd Quarter"/>
    <s v="Wednesday"/>
    <s v="May"/>
    <x v="1"/>
    <n v="-68400"/>
    <s v="Opex"/>
    <s v="Equipment"/>
    <s v="Expense"/>
  </r>
  <r>
    <n v="2023"/>
    <d v="2023-05-31T00:00:00"/>
    <s v="31"/>
    <s v="2nd Quarter"/>
    <s v="Wednesday"/>
    <s v="May"/>
    <x v="1"/>
    <n v="-50000"/>
    <s v="Opex"/>
    <s v="Marketing"/>
    <s v="Expense"/>
  </r>
  <r>
    <n v="2023"/>
    <d v="2023-05-31T00:00:00"/>
    <s v="31"/>
    <s v="2nd Quarter"/>
    <s v="Wednesday"/>
    <s v="May"/>
    <x v="1"/>
    <n v="-60000"/>
    <s v="Opex"/>
    <s v="Payroll"/>
    <s v="Expense"/>
  </r>
  <r>
    <n v="2023"/>
    <d v="2023-05-31T00:00:00"/>
    <s v="31"/>
    <s v="2nd Quarter"/>
    <s v="Wednesday"/>
    <s v="May"/>
    <x v="1"/>
    <n v="-10000"/>
    <s v="Opex"/>
    <s v="R&amp;D"/>
    <s v="Expense"/>
  </r>
  <r>
    <n v="2023"/>
    <d v="2023-05-31T00:00:00"/>
    <s v="31"/>
    <s v="2nd Quarter"/>
    <s v="Wednesday"/>
    <s v="May"/>
    <x v="1"/>
    <n v="-7200"/>
    <s v="Opex"/>
    <s v="Other"/>
    <s v="Expense"/>
  </r>
  <r>
    <n v="2023"/>
    <d v="2023-05-31T00:00:00"/>
    <s v="31"/>
    <s v="2nd Quarter"/>
    <s v="Wednesday"/>
    <s v="May"/>
    <x v="1"/>
    <n v="-54000"/>
    <s v="COGS"/>
    <s v="Materials"/>
    <s v="Expense"/>
  </r>
  <r>
    <n v="2023"/>
    <d v="2023-05-31T00:00:00"/>
    <s v="31"/>
    <s v="2nd Quarter"/>
    <s v="Wednesday"/>
    <s v="May"/>
    <x v="1"/>
    <n v="-5000"/>
    <s v="COGS"/>
    <s v="Packaging"/>
    <s v="Expense"/>
  </r>
  <r>
    <n v="2023"/>
    <d v="2023-05-31T00:00:00"/>
    <s v="31"/>
    <s v="2nd Quarter"/>
    <s v="Wednesday"/>
    <s v="May"/>
    <x v="1"/>
    <n v="-14000"/>
    <s v="COGS"/>
    <s v="Shipping"/>
    <s v="Expense"/>
  </r>
  <r>
    <n v="2023"/>
    <d v="2023-05-31T00:00:00"/>
    <s v="31"/>
    <s v="2nd Quarter"/>
    <s v="Wednesday"/>
    <s v="May"/>
    <x v="1"/>
    <n v="-40000"/>
    <s v="COGS"/>
    <s v="Sales"/>
    <s v="Expense"/>
  </r>
  <r>
    <n v="2023"/>
    <d v="2023-05-31T00:00:00"/>
    <s v="31"/>
    <s v="2nd Quarter"/>
    <s v="Wednesday"/>
    <s v="May"/>
    <x v="1"/>
    <n v="-234000"/>
    <s v="COGS"/>
    <s v="Labor"/>
    <s v="Expense"/>
  </r>
  <r>
    <n v="2023"/>
    <d v="2023-05-31T00:00:00"/>
    <s v="31"/>
    <s v="2nd Quarter"/>
    <s v="Wednesday"/>
    <s v="May"/>
    <x v="1"/>
    <n v="-12600"/>
    <s v="COGS"/>
    <s v="Other"/>
    <s v="Expense"/>
  </r>
  <r>
    <n v="2023"/>
    <d v="2023-05-31T00:00:00"/>
    <s v="31"/>
    <s v="2nd Quarter"/>
    <s v="Wednesday"/>
    <s v="May"/>
    <x v="1"/>
    <n v="-41800"/>
    <s v="Interest and tax"/>
    <s v="Interest and tax"/>
    <s v="Expense"/>
  </r>
  <r>
    <n v="2023"/>
    <d v="2023-06-30T00:00:00"/>
    <s v="30"/>
    <s v="2nd Quarter"/>
    <s v="Friday"/>
    <s v="June"/>
    <x v="1"/>
    <n v="-27000"/>
    <s v="Opex"/>
    <s v="Rent"/>
    <s v="Expense"/>
  </r>
  <r>
    <n v="2023"/>
    <d v="2023-06-30T00:00:00"/>
    <s v="30"/>
    <s v="2nd Quarter"/>
    <s v="Friday"/>
    <s v="June"/>
    <x v="1"/>
    <n v="-68400"/>
    <s v="Opex"/>
    <s v="Equipment"/>
    <s v="Expense"/>
  </r>
  <r>
    <n v="2023"/>
    <d v="2023-06-30T00:00:00"/>
    <s v="30"/>
    <s v="2nd Quarter"/>
    <s v="Friday"/>
    <s v="June"/>
    <x v="1"/>
    <n v="-50000"/>
    <s v="Opex"/>
    <s v="Marketing"/>
    <s v="Expense"/>
  </r>
  <r>
    <n v="2023"/>
    <d v="2023-06-30T00:00:00"/>
    <s v="30"/>
    <s v="2nd Quarter"/>
    <s v="Friday"/>
    <s v="June"/>
    <x v="1"/>
    <n v="-60000"/>
    <s v="Opex"/>
    <s v="Payroll"/>
    <s v="Expense"/>
  </r>
  <r>
    <n v="2023"/>
    <d v="2023-06-30T00:00:00"/>
    <s v="30"/>
    <s v="2nd Quarter"/>
    <s v="Friday"/>
    <s v="June"/>
    <x v="1"/>
    <n v="-10000"/>
    <s v="Opex"/>
    <s v="R&amp;D"/>
    <s v="Expense"/>
  </r>
  <r>
    <n v="2023"/>
    <d v="2023-06-30T00:00:00"/>
    <s v="30"/>
    <s v="2nd Quarter"/>
    <s v="Friday"/>
    <s v="June"/>
    <x v="1"/>
    <n v="-5400"/>
    <s v="Opex"/>
    <s v="Other"/>
    <s v="Expense"/>
  </r>
  <r>
    <n v="2023"/>
    <d v="2023-06-30T00:00:00"/>
    <s v="30"/>
    <s v="2nd Quarter"/>
    <s v="Friday"/>
    <s v="June"/>
    <x v="1"/>
    <n v="-54000"/>
    <s v="COGS"/>
    <s v="Materials"/>
    <s v="Expense"/>
  </r>
  <r>
    <n v="2023"/>
    <d v="2023-06-30T00:00:00"/>
    <s v="30"/>
    <s v="2nd Quarter"/>
    <s v="Friday"/>
    <s v="June"/>
    <x v="1"/>
    <n v="-5000"/>
    <s v="COGS"/>
    <s v="Packaging"/>
    <s v="Expense"/>
  </r>
  <r>
    <n v="2023"/>
    <d v="2023-06-30T00:00:00"/>
    <s v="30"/>
    <s v="2nd Quarter"/>
    <s v="Friday"/>
    <s v="June"/>
    <x v="1"/>
    <n v="-13000"/>
    <s v="COGS"/>
    <s v="Shipping"/>
    <s v="Expense"/>
  </r>
  <r>
    <n v="2023"/>
    <d v="2023-06-30T00:00:00"/>
    <s v="30"/>
    <s v="2nd Quarter"/>
    <s v="Friday"/>
    <s v="June"/>
    <x v="1"/>
    <n v="-35000"/>
    <s v="COGS"/>
    <s v="Sales"/>
    <s v="Expense"/>
  </r>
  <r>
    <n v="2023"/>
    <d v="2023-06-30T00:00:00"/>
    <s v="30"/>
    <s v="2nd Quarter"/>
    <s v="Friday"/>
    <s v="June"/>
    <x v="1"/>
    <n v="-234000"/>
    <s v="COGS"/>
    <s v="Labor"/>
    <s v="Expense"/>
  </r>
  <r>
    <n v="2023"/>
    <d v="2023-06-30T00:00:00"/>
    <s v="30"/>
    <s v="2nd Quarter"/>
    <s v="Friday"/>
    <s v="June"/>
    <x v="1"/>
    <n v="-12600"/>
    <s v="COGS"/>
    <s v="Other"/>
    <s v="Expense"/>
  </r>
  <r>
    <n v="2023"/>
    <d v="2023-06-30T00:00:00"/>
    <s v="30"/>
    <s v="2nd Quarter"/>
    <s v="Friday"/>
    <s v="June"/>
    <x v="1"/>
    <n v="-21700"/>
    <s v="Interest and tax"/>
    <s v="Interest and tax"/>
    <s v="Expense"/>
  </r>
  <r>
    <n v="2023"/>
    <d v="2023-07-31T00:00:00"/>
    <s v="31"/>
    <s v="3rd Quarter"/>
    <s v="Monday"/>
    <s v="July"/>
    <x v="1"/>
    <n v="-27000"/>
    <s v="Opex"/>
    <s v="Rent"/>
    <s v="Expense"/>
  </r>
  <r>
    <n v="2023"/>
    <d v="2023-07-31T00:00:00"/>
    <s v="31"/>
    <s v="3rd Quarter"/>
    <s v="Monday"/>
    <s v="July"/>
    <x v="1"/>
    <n v="-68400"/>
    <s v="Opex"/>
    <s v="Equipment"/>
    <s v="Expense"/>
  </r>
  <r>
    <n v="2023"/>
    <d v="2023-07-31T00:00:00"/>
    <s v="31"/>
    <s v="3rd Quarter"/>
    <s v="Monday"/>
    <s v="July"/>
    <x v="1"/>
    <n v="-40000"/>
    <s v="Opex"/>
    <s v="Marketing"/>
    <s v="Expense"/>
  </r>
  <r>
    <n v="2023"/>
    <d v="2023-07-31T00:00:00"/>
    <s v="31"/>
    <s v="3rd Quarter"/>
    <s v="Monday"/>
    <s v="July"/>
    <x v="1"/>
    <n v="-60000"/>
    <s v="Opex"/>
    <s v="Payroll"/>
    <s v="Expense"/>
  </r>
  <r>
    <n v="2023"/>
    <d v="2023-07-31T00:00:00"/>
    <s v="31"/>
    <s v="3rd Quarter"/>
    <s v="Monday"/>
    <s v="July"/>
    <x v="1"/>
    <n v="-10000"/>
    <s v="Opex"/>
    <s v="R&amp;D"/>
    <s v="Expense"/>
  </r>
  <r>
    <n v="2023"/>
    <d v="2023-07-31T00:00:00"/>
    <s v="31"/>
    <s v="3rd Quarter"/>
    <s v="Monday"/>
    <s v="July"/>
    <x v="1"/>
    <n v="-3600"/>
    <s v="Opex"/>
    <s v="Other"/>
    <s v="Expense"/>
  </r>
  <r>
    <n v="2023"/>
    <d v="2023-07-31T00:00:00"/>
    <s v="31"/>
    <s v="3rd Quarter"/>
    <s v="Monday"/>
    <s v="July"/>
    <x v="1"/>
    <n v="-54000"/>
    <s v="COGS"/>
    <s v="Materials"/>
    <s v="Expense"/>
  </r>
  <r>
    <n v="2023"/>
    <d v="2023-07-31T00:00:00"/>
    <s v="31"/>
    <s v="3rd Quarter"/>
    <s v="Monday"/>
    <s v="July"/>
    <x v="1"/>
    <n v="-3600"/>
    <s v="COGS"/>
    <s v="Packaging"/>
    <s v="Expense"/>
  </r>
  <r>
    <n v="2023"/>
    <d v="2023-07-31T00:00:00"/>
    <s v="31"/>
    <s v="3rd Quarter"/>
    <s v="Monday"/>
    <s v="July"/>
    <x v="1"/>
    <n v="-9000"/>
    <s v="COGS"/>
    <s v="Shipping"/>
    <s v="Expense"/>
  </r>
  <r>
    <n v="2023"/>
    <d v="2023-07-31T00:00:00"/>
    <s v="31"/>
    <s v="3rd Quarter"/>
    <s v="Monday"/>
    <s v="July"/>
    <x v="1"/>
    <n v="-10800"/>
    <s v="COGS"/>
    <s v="Sales"/>
    <s v="Expense"/>
  </r>
  <r>
    <n v="2023"/>
    <d v="2023-07-31T00:00:00"/>
    <s v="31"/>
    <s v="3rd Quarter"/>
    <s v="Monday"/>
    <s v="July"/>
    <x v="1"/>
    <n v="-234000"/>
    <s v="COGS"/>
    <s v="Labor"/>
    <s v="Expense"/>
  </r>
  <r>
    <n v="2023"/>
    <d v="2023-07-31T00:00:00"/>
    <s v="31"/>
    <s v="3rd Quarter"/>
    <s v="Monday"/>
    <s v="July"/>
    <x v="1"/>
    <n v="-12600"/>
    <s v="COGS"/>
    <s v="Other"/>
    <s v="Expense"/>
  </r>
  <r>
    <n v="2023"/>
    <d v="2023-07-31T00:00:00"/>
    <s v="31"/>
    <s v="3rd Quarter"/>
    <s v="Monday"/>
    <s v="July"/>
    <x v="1"/>
    <n v="-27000"/>
    <s v="Interest and tax"/>
    <s v="Interest and tax"/>
    <s v="Expense"/>
  </r>
  <r>
    <n v="2023"/>
    <d v="2023-08-31T00:00:00"/>
    <s v="31"/>
    <s v="3rd Quarter"/>
    <s v="Thursday"/>
    <s v="August"/>
    <x v="1"/>
    <n v="-36000"/>
    <s v="Opex"/>
    <s v="Rent"/>
    <s v="Expense"/>
  </r>
  <r>
    <n v="2023"/>
    <d v="2023-08-31T00:00:00"/>
    <s v="31"/>
    <s v="3rd Quarter"/>
    <s v="Thursday"/>
    <s v="August"/>
    <x v="1"/>
    <n v="-68400"/>
    <s v="Opex"/>
    <s v="Equipment"/>
    <s v="Expense"/>
  </r>
  <r>
    <n v="2023"/>
    <d v="2023-08-31T00:00:00"/>
    <s v="31"/>
    <s v="3rd Quarter"/>
    <s v="Thursday"/>
    <s v="August"/>
    <x v="1"/>
    <n v="-20000"/>
    <s v="Opex"/>
    <s v="Marketing"/>
    <s v="Expense"/>
  </r>
  <r>
    <n v="2023"/>
    <d v="2023-08-31T00:00:00"/>
    <s v="31"/>
    <s v="3rd Quarter"/>
    <s v="Thursday"/>
    <s v="August"/>
    <x v="1"/>
    <n v="-55000"/>
    <s v="Opex"/>
    <s v="Payroll"/>
    <s v="Expense"/>
  </r>
  <r>
    <n v="2023"/>
    <d v="2023-08-31T00:00:00"/>
    <s v="31"/>
    <s v="3rd Quarter"/>
    <s v="Thursday"/>
    <s v="August"/>
    <x v="1"/>
    <n v="-10000"/>
    <s v="Opex"/>
    <s v="R&amp;D"/>
    <s v="Expense"/>
  </r>
  <r>
    <n v="2023"/>
    <d v="2023-08-31T00:00:00"/>
    <s v="31"/>
    <s v="3rd Quarter"/>
    <s v="Thursday"/>
    <s v="August"/>
    <x v="1"/>
    <n v="-3600"/>
    <s v="Opex"/>
    <s v="Other"/>
    <s v="Expense"/>
  </r>
  <r>
    <n v="2023"/>
    <d v="2023-08-31T00:00:00"/>
    <s v="31"/>
    <s v="3rd Quarter"/>
    <s v="Thursday"/>
    <s v="August"/>
    <x v="1"/>
    <n v="-54000"/>
    <s v="COGS"/>
    <s v="Materials"/>
    <s v="Expense"/>
  </r>
  <r>
    <n v="2023"/>
    <d v="2023-08-31T00:00:00"/>
    <s v="31"/>
    <s v="3rd Quarter"/>
    <s v="Thursday"/>
    <s v="August"/>
    <x v="1"/>
    <n v="-3600"/>
    <s v="COGS"/>
    <s v="Packaging"/>
    <s v="Expense"/>
  </r>
  <r>
    <n v="2023"/>
    <d v="2023-08-31T00:00:00"/>
    <s v="31"/>
    <s v="3rd Quarter"/>
    <s v="Thursday"/>
    <s v="August"/>
    <x v="1"/>
    <n v="-9000"/>
    <s v="COGS"/>
    <s v="Shipping"/>
    <s v="Expense"/>
  </r>
  <r>
    <n v="2023"/>
    <d v="2023-08-31T00:00:00"/>
    <s v="31"/>
    <s v="3rd Quarter"/>
    <s v="Thursday"/>
    <s v="August"/>
    <x v="1"/>
    <n v="-10800"/>
    <s v="COGS"/>
    <s v="Sales"/>
    <s v="Expense"/>
  </r>
  <r>
    <n v="2023"/>
    <d v="2023-08-31T00:00:00"/>
    <s v="31"/>
    <s v="3rd Quarter"/>
    <s v="Thursday"/>
    <s v="August"/>
    <x v="1"/>
    <n v="-200000"/>
    <s v="COGS"/>
    <s v="Labor"/>
    <s v="Expense"/>
  </r>
  <r>
    <n v="2023"/>
    <d v="2023-08-31T00:00:00"/>
    <s v="31"/>
    <s v="3rd Quarter"/>
    <s v="Thursday"/>
    <s v="August"/>
    <x v="1"/>
    <n v="-12600"/>
    <s v="COGS"/>
    <s v="Other"/>
    <s v="Expense"/>
  </r>
  <r>
    <n v="2023"/>
    <d v="2023-08-31T00:00:00"/>
    <s v="31"/>
    <s v="3rd Quarter"/>
    <s v="Thursday"/>
    <s v="August"/>
    <x v="1"/>
    <n v="-23800"/>
    <s v="Interest and tax"/>
    <s v="Interest and tax"/>
    <s v="Expense"/>
  </r>
  <r>
    <n v="2023"/>
    <d v="2023-09-30T00:00:00"/>
    <s v="30"/>
    <s v="3rd Quarter"/>
    <s v="Saturday"/>
    <s v="September"/>
    <x v="1"/>
    <n v="-36000"/>
    <s v="Opex"/>
    <s v="Rent"/>
    <s v="Expense"/>
  </r>
  <r>
    <n v="2023"/>
    <d v="2023-09-30T00:00:00"/>
    <s v="30"/>
    <s v="3rd Quarter"/>
    <s v="Saturday"/>
    <s v="September"/>
    <x v="1"/>
    <n v="-68400"/>
    <s v="Opex"/>
    <s v="Equipment"/>
    <s v="Expense"/>
  </r>
  <r>
    <n v="2023"/>
    <d v="2023-09-30T00:00:00"/>
    <s v="30"/>
    <s v="3rd Quarter"/>
    <s v="Saturday"/>
    <s v="September"/>
    <x v="1"/>
    <n v="-20000"/>
    <s v="Opex"/>
    <s v="Marketing"/>
    <s v="Expense"/>
  </r>
  <r>
    <n v="2023"/>
    <d v="2023-09-30T00:00:00"/>
    <s v="30"/>
    <s v="3rd Quarter"/>
    <s v="Saturday"/>
    <s v="September"/>
    <x v="1"/>
    <n v="-70000"/>
    <s v="Opex"/>
    <s v="Payroll"/>
    <s v="Expense"/>
  </r>
  <r>
    <n v="2023"/>
    <d v="2023-09-30T00:00:00"/>
    <s v="30"/>
    <s v="3rd Quarter"/>
    <s v="Saturday"/>
    <s v="September"/>
    <x v="1"/>
    <n v="-10000"/>
    <s v="Opex"/>
    <s v="R&amp;D"/>
    <s v="Expense"/>
  </r>
  <r>
    <n v="2023"/>
    <d v="2023-09-30T00:00:00"/>
    <s v="30"/>
    <s v="3rd Quarter"/>
    <s v="Saturday"/>
    <s v="September"/>
    <x v="1"/>
    <n v="-5400"/>
    <s v="Opex"/>
    <s v="Other"/>
    <s v="Expense"/>
  </r>
  <r>
    <n v="2023"/>
    <d v="2023-09-30T00:00:00"/>
    <s v="30"/>
    <s v="3rd Quarter"/>
    <s v="Saturday"/>
    <s v="September"/>
    <x v="1"/>
    <n v="-25000"/>
    <s v="COGS"/>
    <s v="Materials"/>
    <s v="Expense"/>
  </r>
  <r>
    <n v="2023"/>
    <d v="2023-09-30T00:00:00"/>
    <s v="30"/>
    <s v="3rd Quarter"/>
    <s v="Saturday"/>
    <s v="September"/>
    <x v="1"/>
    <n v="-3600"/>
    <s v="COGS"/>
    <s v="Packaging"/>
    <s v="Expense"/>
  </r>
  <r>
    <n v="2023"/>
    <d v="2023-09-30T00:00:00"/>
    <s v="30"/>
    <s v="3rd Quarter"/>
    <s v="Saturday"/>
    <s v="September"/>
    <x v="1"/>
    <n v="-10000"/>
    <s v="COGS"/>
    <s v="Shipping"/>
    <s v="Expense"/>
  </r>
  <r>
    <n v="2023"/>
    <d v="2023-09-30T00:00:00"/>
    <s v="30"/>
    <s v="3rd Quarter"/>
    <s v="Saturday"/>
    <s v="September"/>
    <x v="1"/>
    <n v="-30000"/>
    <s v="COGS"/>
    <s v="Sales"/>
    <s v="Expense"/>
  </r>
  <r>
    <n v="2023"/>
    <d v="2023-09-30T00:00:00"/>
    <s v="30"/>
    <s v="3rd Quarter"/>
    <s v="Saturday"/>
    <s v="September"/>
    <x v="1"/>
    <n v="-200000"/>
    <s v="COGS"/>
    <s v="Labor"/>
    <s v="Expense"/>
  </r>
  <r>
    <n v="2023"/>
    <d v="2023-09-30T00:00:00"/>
    <s v="30"/>
    <s v="3rd Quarter"/>
    <s v="Saturday"/>
    <s v="September"/>
    <x v="1"/>
    <n v="-12600"/>
    <s v="COGS"/>
    <s v="Other"/>
    <s v="Expense"/>
  </r>
  <r>
    <n v="2023"/>
    <d v="2023-09-30T00:00:00"/>
    <s v="30"/>
    <s v="3rd Quarter"/>
    <s v="Saturday"/>
    <s v="September"/>
    <x v="1"/>
    <n v="-15000"/>
    <s v="Interest and tax"/>
    <s v="Interest and tax"/>
    <s v="Expense"/>
  </r>
  <r>
    <n v="2023"/>
    <d v="2023-10-31T00:00:00"/>
    <s v="31"/>
    <s v="4th Quarter"/>
    <s v="Tuesday"/>
    <s v="October"/>
    <x v="1"/>
    <n v="-36000"/>
    <s v="Opex"/>
    <s v="Rent"/>
    <s v="Expense"/>
  </r>
  <r>
    <n v="2023"/>
    <d v="2023-10-31T00:00:00"/>
    <s v="31"/>
    <s v="4th Quarter"/>
    <s v="Tuesday"/>
    <s v="October"/>
    <x v="1"/>
    <n v="-72000"/>
    <s v="Opex"/>
    <s v="Equipment"/>
    <s v="Expense"/>
  </r>
  <r>
    <n v="2023"/>
    <d v="2023-10-31T00:00:00"/>
    <s v="31"/>
    <s v="4th Quarter"/>
    <s v="Tuesday"/>
    <s v="October"/>
    <x v="1"/>
    <n v="-20000"/>
    <s v="Opex"/>
    <s v="Marketing"/>
    <s v="Expense"/>
  </r>
  <r>
    <n v="2023"/>
    <d v="2023-10-31T00:00:00"/>
    <s v="31"/>
    <s v="4th Quarter"/>
    <s v="Tuesday"/>
    <s v="October"/>
    <x v="1"/>
    <n v="-70000"/>
    <s v="Opex"/>
    <s v="Payroll"/>
    <s v="Expense"/>
  </r>
  <r>
    <n v="2023"/>
    <d v="2023-10-31T00:00:00"/>
    <s v="31"/>
    <s v="4th Quarter"/>
    <s v="Tuesday"/>
    <s v="October"/>
    <x v="1"/>
    <n v="-10000"/>
    <s v="Opex"/>
    <s v="R&amp;D"/>
    <s v="Expense"/>
  </r>
  <r>
    <n v="2023"/>
    <d v="2023-10-31T00:00:00"/>
    <s v="31"/>
    <s v="4th Quarter"/>
    <s v="Tuesday"/>
    <s v="October"/>
    <x v="1"/>
    <n v="-3600"/>
    <s v="Opex"/>
    <s v="Other"/>
    <s v="Expense"/>
  </r>
  <r>
    <n v="2023"/>
    <d v="2023-10-31T00:00:00"/>
    <s v="31"/>
    <s v="4th Quarter"/>
    <s v="Tuesday"/>
    <s v="October"/>
    <x v="1"/>
    <n v="-25000"/>
    <s v="COGS"/>
    <s v="Materials"/>
    <s v="Expense"/>
  </r>
  <r>
    <n v="2023"/>
    <d v="2023-10-31T00:00:00"/>
    <s v="31"/>
    <s v="4th Quarter"/>
    <s v="Tuesday"/>
    <s v="October"/>
    <x v="1"/>
    <n v="-3600"/>
    <s v="COGS"/>
    <s v="Packaging"/>
    <s v="Expense"/>
  </r>
  <r>
    <n v="2023"/>
    <d v="2023-10-31T00:00:00"/>
    <s v="31"/>
    <s v="4th Quarter"/>
    <s v="Tuesday"/>
    <s v="October"/>
    <x v="1"/>
    <n v="-10000"/>
    <s v="COGS"/>
    <s v="Shipping"/>
    <s v="Expense"/>
  </r>
  <r>
    <n v="2023"/>
    <d v="2023-10-31T00:00:00"/>
    <s v="31"/>
    <s v="4th Quarter"/>
    <s v="Tuesday"/>
    <s v="October"/>
    <x v="1"/>
    <n v="-30000"/>
    <s v="COGS"/>
    <s v="Sales"/>
    <s v="Expense"/>
  </r>
  <r>
    <n v="2023"/>
    <d v="2023-10-31T00:00:00"/>
    <s v="31"/>
    <s v="4th Quarter"/>
    <s v="Tuesday"/>
    <s v="October"/>
    <x v="1"/>
    <n v="-200000"/>
    <s v="COGS"/>
    <s v="Labor"/>
    <s v="Expense"/>
  </r>
  <r>
    <n v="2023"/>
    <d v="2023-10-31T00:00:00"/>
    <s v="31"/>
    <s v="4th Quarter"/>
    <s v="Tuesday"/>
    <s v="October"/>
    <x v="1"/>
    <n v="-12600"/>
    <s v="COGS"/>
    <s v="Other"/>
    <s v="Expense"/>
  </r>
  <r>
    <n v="2023"/>
    <d v="2023-10-31T00:00:00"/>
    <s v="31"/>
    <s v="4th Quarter"/>
    <s v="Tuesday"/>
    <s v="October"/>
    <x v="1"/>
    <n v="-34300"/>
    <s v="Interest and tax"/>
    <s v="Interest and tax"/>
    <s v="Expense"/>
  </r>
  <r>
    <n v="2023"/>
    <d v="2023-11-30T00:00:00"/>
    <s v="30"/>
    <s v="4th Quarter"/>
    <s v="Thursday"/>
    <s v="November"/>
    <x v="1"/>
    <n v="-36000"/>
    <s v="Opex"/>
    <s v="Rent"/>
    <s v="Expense"/>
  </r>
  <r>
    <n v="2023"/>
    <d v="2023-11-30T00:00:00"/>
    <s v="30"/>
    <s v="4th Quarter"/>
    <s v="Thursday"/>
    <s v="November"/>
    <x v="1"/>
    <n v="-72000"/>
    <s v="Opex"/>
    <s v="Equipment"/>
    <s v="Expense"/>
  </r>
  <r>
    <n v="2023"/>
    <d v="2023-11-30T00:00:00"/>
    <s v="30"/>
    <s v="4th Quarter"/>
    <s v="Thursday"/>
    <s v="November"/>
    <x v="1"/>
    <n v="-30000"/>
    <s v="Opex"/>
    <s v="Marketing"/>
    <s v="Expense"/>
  </r>
  <r>
    <n v="2023"/>
    <d v="2023-11-30T00:00:00"/>
    <s v="30"/>
    <s v="4th Quarter"/>
    <s v="Thursday"/>
    <s v="November"/>
    <x v="1"/>
    <n v="-70000"/>
    <s v="Opex"/>
    <s v="Payroll"/>
    <s v="Expense"/>
  </r>
  <r>
    <n v="2023"/>
    <d v="2023-11-30T00:00:00"/>
    <s v="30"/>
    <s v="4th Quarter"/>
    <s v="Thursday"/>
    <s v="November"/>
    <x v="1"/>
    <n v="-10000"/>
    <s v="Opex"/>
    <s v="R&amp;D"/>
    <s v="Expense"/>
  </r>
  <r>
    <n v="2023"/>
    <d v="2023-11-30T00:00:00"/>
    <s v="30"/>
    <s v="4th Quarter"/>
    <s v="Thursday"/>
    <s v="November"/>
    <x v="1"/>
    <n v="-7200"/>
    <s v="Opex"/>
    <s v="Other"/>
    <s v="Expense"/>
  </r>
  <r>
    <n v="2023"/>
    <d v="2023-11-30T00:00:00"/>
    <s v="30"/>
    <s v="4th Quarter"/>
    <s v="Thursday"/>
    <s v="November"/>
    <x v="1"/>
    <n v="-25000"/>
    <s v="COGS"/>
    <s v="Materials"/>
    <s v="Expense"/>
  </r>
  <r>
    <n v="2023"/>
    <d v="2023-11-30T00:00:00"/>
    <s v="30"/>
    <s v="4th Quarter"/>
    <s v="Thursday"/>
    <s v="November"/>
    <x v="1"/>
    <n v="-5400"/>
    <s v="COGS"/>
    <s v="Packaging"/>
    <s v="Expense"/>
  </r>
  <r>
    <n v="2023"/>
    <d v="2023-11-30T00:00:00"/>
    <s v="30"/>
    <s v="4th Quarter"/>
    <s v="Thursday"/>
    <s v="November"/>
    <x v="1"/>
    <n v="-12000"/>
    <s v="COGS"/>
    <s v="Shipping"/>
    <s v="Expense"/>
  </r>
  <r>
    <n v="2023"/>
    <d v="2023-11-30T00:00:00"/>
    <s v="30"/>
    <s v="4th Quarter"/>
    <s v="Thursday"/>
    <s v="November"/>
    <x v="1"/>
    <n v="-45000"/>
    <s v="COGS"/>
    <s v="Sales"/>
    <s v="Expense"/>
  </r>
  <r>
    <n v="2023"/>
    <d v="2023-11-30T00:00:00"/>
    <s v="30"/>
    <s v="4th Quarter"/>
    <s v="Thursday"/>
    <s v="November"/>
    <x v="1"/>
    <n v="-200000"/>
    <s v="COGS"/>
    <s v="Labor"/>
    <s v="Expense"/>
  </r>
  <r>
    <n v="2023"/>
    <d v="2023-11-30T00:00:00"/>
    <s v="30"/>
    <s v="4th Quarter"/>
    <s v="Thursday"/>
    <s v="November"/>
    <x v="1"/>
    <n v="-12600"/>
    <s v="COGS"/>
    <s v="Other"/>
    <s v="Expense"/>
  </r>
  <r>
    <n v="2023"/>
    <d v="2023-11-30T00:00:00"/>
    <s v="30"/>
    <s v="4th Quarter"/>
    <s v="Thursday"/>
    <s v="November"/>
    <x v="1"/>
    <n v="-25200"/>
    <s v="Interest and tax"/>
    <s v="Interest and tax"/>
    <s v="Expense"/>
  </r>
  <r>
    <n v="2023"/>
    <d v="2023-12-31T00:00:00"/>
    <s v="31"/>
    <s v="4th Quarter"/>
    <s v="Sunday"/>
    <s v="December"/>
    <x v="1"/>
    <n v="-36000"/>
    <s v="Opex"/>
    <s v="Rent"/>
    <s v="Expense"/>
  </r>
  <r>
    <n v="2023"/>
    <d v="2023-12-31T00:00:00"/>
    <s v="31"/>
    <s v="4th Quarter"/>
    <s v="Sunday"/>
    <s v="December"/>
    <x v="1"/>
    <n v="-72000"/>
    <s v="Opex"/>
    <s v="Equipment"/>
    <s v="Expense"/>
  </r>
  <r>
    <n v="2023"/>
    <d v="2023-12-31T00:00:00"/>
    <s v="31"/>
    <s v="4th Quarter"/>
    <s v="Sunday"/>
    <s v="December"/>
    <x v="1"/>
    <n v="-50000"/>
    <s v="Opex"/>
    <s v="Marketing"/>
    <s v="Expense"/>
  </r>
  <r>
    <n v="2023"/>
    <d v="2023-12-31T00:00:00"/>
    <s v="31"/>
    <s v="4th Quarter"/>
    <s v="Sunday"/>
    <s v="December"/>
    <x v="1"/>
    <n v="-70000"/>
    <s v="Opex"/>
    <s v="Payroll"/>
    <s v="Expense"/>
  </r>
  <r>
    <n v="2023"/>
    <d v="2023-12-31T00:00:00"/>
    <s v="31"/>
    <s v="4th Quarter"/>
    <s v="Sunday"/>
    <s v="December"/>
    <x v="1"/>
    <n v="-10000"/>
    <s v="Opex"/>
    <s v="R&amp;D"/>
    <s v="Expense"/>
  </r>
  <r>
    <n v="2023"/>
    <d v="2023-12-31T00:00:00"/>
    <s v="31"/>
    <s v="4th Quarter"/>
    <s v="Sunday"/>
    <s v="December"/>
    <x v="1"/>
    <n v="-14400"/>
    <s v="Opex"/>
    <s v="Other"/>
    <s v="Expense"/>
  </r>
  <r>
    <n v="2023"/>
    <d v="2023-12-31T00:00:00"/>
    <s v="31"/>
    <s v="4th Quarter"/>
    <s v="Sunday"/>
    <s v="December"/>
    <x v="1"/>
    <n v="-25000"/>
    <s v="COGS"/>
    <s v="Materials"/>
    <s v="Expense"/>
  </r>
  <r>
    <n v="2023"/>
    <d v="2023-12-31T00:00:00"/>
    <s v="31"/>
    <s v="4th Quarter"/>
    <s v="Sunday"/>
    <s v="December"/>
    <x v="1"/>
    <n v="-6000"/>
    <s v="COGS"/>
    <s v="Packaging"/>
    <s v="Expense"/>
  </r>
  <r>
    <n v="2023"/>
    <d v="2023-12-31T00:00:00"/>
    <s v="31"/>
    <s v="4th Quarter"/>
    <s v="Sunday"/>
    <s v="December"/>
    <x v="1"/>
    <n v="-15000"/>
    <s v="COGS"/>
    <s v="Shipping"/>
    <s v="Expense"/>
  </r>
  <r>
    <n v="2023"/>
    <d v="2023-12-31T00:00:00"/>
    <s v="31"/>
    <s v="4th Quarter"/>
    <s v="Sunday"/>
    <s v="December"/>
    <x v="1"/>
    <n v="-50000"/>
    <s v="COGS"/>
    <s v="Sales"/>
    <s v="Expense"/>
  </r>
  <r>
    <n v="2023"/>
    <d v="2023-12-31T00:00:00"/>
    <s v="31"/>
    <s v="4th Quarter"/>
    <s v="Sunday"/>
    <s v="December"/>
    <x v="1"/>
    <n v="-200000"/>
    <s v="COGS"/>
    <s v="Labor"/>
    <s v="Expense"/>
  </r>
  <r>
    <n v="2023"/>
    <d v="2023-12-31T00:00:00"/>
    <s v="31"/>
    <s v="4th Quarter"/>
    <s v="Sunday"/>
    <s v="December"/>
    <x v="1"/>
    <n v="-12600"/>
    <s v="COGS"/>
    <s v="Other"/>
    <s v="Expense"/>
  </r>
  <r>
    <n v="2023"/>
    <d v="2023-12-31T00:00:00"/>
    <s v="31"/>
    <s v="4th Quarter"/>
    <s v="Sunday"/>
    <s v="December"/>
    <x v="1"/>
    <n v="-60000"/>
    <s v="Interest and tax"/>
    <s v="Interest and tax"/>
    <s v="Expense"/>
  </r>
  <r>
    <n v="2023"/>
    <d v="2023-01-31T00:00:00"/>
    <s v="31"/>
    <s v="1st Quarter"/>
    <s v="Tuesday"/>
    <s v="January"/>
    <x v="2"/>
    <n v="-15000"/>
    <s v="Opex"/>
    <s v="Rent"/>
    <s v="Expense"/>
  </r>
  <r>
    <n v="2023"/>
    <d v="2023-01-31T00:00:00"/>
    <s v="31"/>
    <s v="1st Quarter"/>
    <s v="Tuesday"/>
    <s v="January"/>
    <x v="2"/>
    <n v="-30000"/>
    <s v="Opex"/>
    <s v="Equipment"/>
    <s v="Expense"/>
  </r>
  <r>
    <n v="2023"/>
    <d v="2023-01-31T00:00:00"/>
    <s v="31"/>
    <s v="1st Quarter"/>
    <s v="Tuesday"/>
    <s v="January"/>
    <x v="2"/>
    <n v="-40000"/>
    <s v="Opex"/>
    <s v="Marketing"/>
    <s v="Expense"/>
  </r>
  <r>
    <n v="2023"/>
    <d v="2023-01-31T00:00:00"/>
    <s v="31"/>
    <s v="1st Quarter"/>
    <s v="Tuesday"/>
    <s v="January"/>
    <x v="2"/>
    <n v="-52000"/>
    <s v="Opex"/>
    <s v="Payroll"/>
    <s v="Expense"/>
  </r>
  <r>
    <n v="2023"/>
    <d v="2023-01-31T00:00:00"/>
    <s v="31"/>
    <s v="1st Quarter"/>
    <s v="Tuesday"/>
    <s v="January"/>
    <x v="2"/>
    <n v="-5000"/>
    <s v="Opex"/>
    <s v="R&amp;D"/>
    <s v="Expense"/>
  </r>
  <r>
    <n v="2023"/>
    <d v="2023-01-31T00:00:00"/>
    <s v="31"/>
    <s v="1st Quarter"/>
    <s v="Tuesday"/>
    <s v="January"/>
    <x v="2"/>
    <n v="-5000"/>
    <s v="Opex"/>
    <s v="Other"/>
    <s v="Expense"/>
  </r>
  <r>
    <n v="2023"/>
    <d v="2023-01-31T00:00:00"/>
    <s v="31"/>
    <s v="1st Quarter"/>
    <s v="Tuesday"/>
    <s v="January"/>
    <x v="2"/>
    <n v="-30000"/>
    <s v="COGS"/>
    <s v="Materials"/>
    <s v="Expense"/>
  </r>
  <r>
    <n v="2023"/>
    <d v="2023-01-31T00:00:00"/>
    <s v="31"/>
    <s v="1st Quarter"/>
    <s v="Tuesday"/>
    <s v="January"/>
    <x v="2"/>
    <n v="-4000"/>
    <s v="COGS"/>
    <s v="Packaging"/>
    <s v="Expense"/>
  </r>
  <r>
    <n v="2023"/>
    <d v="2023-01-31T00:00:00"/>
    <s v="31"/>
    <s v="1st Quarter"/>
    <s v="Tuesday"/>
    <s v="January"/>
    <x v="2"/>
    <n v="-9000"/>
    <s v="COGS"/>
    <s v="Shipping"/>
    <s v="Expense"/>
  </r>
  <r>
    <n v="2023"/>
    <d v="2023-01-31T00:00:00"/>
    <s v="31"/>
    <s v="1st Quarter"/>
    <s v="Tuesday"/>
    <s v="January"/>
    <x v="2"/>
    <n v="-10000"/>
    <s v="COGS"/>
    <s v="Sales"/>
    <s v="Expense"/>
  </r>
  <r>
    <n v="2023"/>
    <d v="2023-01-31T00:00:00"/>
    <s v="31"/>
    <s v="1st Quarter"/>
    <s v="Tuesday"/>
    <s v="January"/>
    <x v="2"/>
    <n v="-100000"/>
    <s v="COGS"/>
    <s v="Labor"/>
    <s v="Expense"/>
  </r>
  <r>
    <n v="2023"/>
    <d v="2023-01-31T00:00:00"/>
    <s v="31"/>
    <s v="1st Quarter"/>
    <s v="Tuesday"/>
    <s v="January"/>
    <x v="2"/>
    <n v="-7000"/>
    <s v="COGS"/>
    <s v="Other"/>
    <s v="Expense"/>
  </r>
  <r>
    <n v="2023"/>
    <d v="2023-01-31T00:00:00"/>
    <s v="31"/>
    <s v="1st Quarter"/>
    <s v="Tuesday"/>
    <s v="January"/>
    <x v="2"/>
    <n v="-52000"/>
    <s v="Interest and tax"/>
    <s v="Interest and tax"/>
    <s v="Expense"/>
  </r>
  <r>
    <n v="2023"/>
    <d v="2023-02-28T00:00:00"/>
    <s v="28"/>
    <s v="1st Quarter"/>
    <s v="Tuesday"/>
    <s v="February"/>
    <x v="2"/>
    <n v="-39000"/>
    <s v="Interest and tax"/>
    <s v="Interest and tax"/>
    <s v="Expense"/>
  </r>
  <r>
    <n v="2023"/>
    <d v="2023-02-28T00:00:00"/>
    <s v="28"/>
    <s v="1st Quarter"/>
    <s v="Tuesday"/>
    <s v="February"/>
    <x v="2"/>
    <n v="-15000"/>
    <s v="Opex"/>
    <s v="Rent"/>
    <s v="Expense"/>
  </r>
  <r>
    <n v="2023"/>
    <d v="2023-02-28T00:00:00"/>
    <s v="28"/>
    <s v="1st Quarter"/>
    <s v="Tuesday"/>
    <s v="February"/>
    <x v="2"/>
    <n v="-30000"/>
    <s v="Opex"/>
    <s v="Equipment"/>
    <s v="Expense"/>
  </r>
  <r>
    <n v="2023"/>
    <d v="2023-02-28T00:00:00"/>
    <s v="28"/>
    <s v="1st Quarter"/>
    <s v="Tuesday"/>
    <s v="February"/>
    <x v="2"/>
    <n v="-40000"/>
    <s v="Opex"/>
    <s v="Marketing"/>
    <s v="Expense"/>
  </r>
  <r>
    <n v="2023"/>
    <d v="2023-02-28T00:00:00"/>
    <s v="28"/>
    <s v="1st Quarter"/>
    <s v="Tuesday"/>
    <s v="February"/>
    <x v="2"/>
    <n v="-52000"/>
    <s v="Opex"/>
    <s v="Payroll"/>
    <s v="Expense"/>
  </r>
  <r>
    <n v="2023"/>
    <d v="2023-02-28T00:00:00"/>
    <s v="28"/>
    <s v="1st Quarter"/>
    <s v="Tuesday"/>
    <s v="February"/>
    <x v="2"/>
    <n v="-5000"/>
    <s v="Opex"/>
    <s v="R&amp;D"/>
    <s v="Expense"/>
  </r>
  <r>
    <n v="2023"/>
    <d v="2023-02-28T00:00:00"/>
    <s v="28"/>
    <s v="1st Quarter"/>
    <s v="Tuesday"/>
    <s v="February"/>
    <x v="2"/>
    <n v="-5000"/>
    <s v="Opex"/>
    <s v="Other"/>
    <s v="Expense"/>
  </r>
  <r>
    <n v="2023"/>
    <d v="2023-02-28T00:00:00"/>
    <s v="28"/>
    <s v="1st Quarter"/>
    <s v="Tuesday"/>
    <s v="February"/>
    <x v="2"/>
    <n v="-30000"/>
    <s v="COGS"/>
    <s v="Materials"/>
    <s v="Expense"/>
  </r>
  <r>
    <n v="2023"/>
    <d v="2023-02-28T00:00:00"/>
    <s v="28"/>
    <s v="1st Quarter"/>
    <s v="Tuesday"/>
    <s v="February"/>
    <x v="2"/>
    <n v="-4000"/>
    <s v="COGS"/>
    <s v="Packaging"/>
    <s v="Expense"/>
  </r>
  <r>
    <n v="2023"/>
    <d v="2023-02-28T00:00:00"/>
    <s v="28"/>
    <s v="1st Quarter"/>
    <s v="Tuesday"/>
    <s v="February"/>
    <x v="2"/>
    <n v="-8000"/>
    <s v="COGS"/>
    <s v="Shipping"/>
    <s v="Expense"/>
  </r>
  <r>
    <n v="2023"/>
    <d v="2023-02-28T00:00:00"/>
    <s v="28"/>
    <s v="1st Quarter"/>
    <s v="Tuesday"/>
    <s v="February"/>
    <x v="2"/>
    <n v="-10000"/>
    <s v="COGS"/>
    <s v="Sales"/>
    <s v="Expense"/>
  </r>
  <r>
    <n v="2023"/>
    <d v="2023-02-28T00:00:00"/>
    <s v="28"/>
    <s v="1st Quarter"/>
    <s v="Tuesday"/>
    <s v="February"/>
    <x v="2"/>
    <n v="-100000"/>
    <s v="COGS"/>
    <s v="Labor"/>
    <s v="Expense"/>
  </r>
  <r>
    <n v="2023"/>
    <d v="2023-02-28T00:00:00"/>
    <s v="28"/>
    <s v="1st Quarter"/>
    <s v="Tuesday"/>
    <s v="February"/>
    <x v="2"/>
    <n v="-7000"/>
    <s v="COGS"/>
    <s v="Other"/>
    <s v="Expense"/>
  </r>
  <r>
    <n v="2023"/>
    <d v="2023-03-31T00:00:00"/>
    <s v="31"/>
    <s v="1st Quarter"/>
    <s v="Friday"/>
    <s v="March"/>
    <x v="2"/>
    <n v="-27000"/>
    <s v="Interest and tax"/>
    <s v="Interest and tax"/>
    <s v="Expense"/>
  </r>
  <r>
    <n v="2023"/>
    <d v="2023-03-31T00:00:00"/>
    <s v="31"/>
    <s v="1st Quarter"/>
    <s v="Friday"/>
    <s v="March"/>
    <x v="2"/>
    <n v="-15000"/>
    <s v="Opex"/>
    <s v="Rent"/>
    <s v="Expense"/>
  </r>
  <r>
    <n v="2023"/>
    <d v="2023-03-31T00:00:00"/>
    <s v="31"/>
    <s v="1st Quarter"/>
    <s v="Friday"/>
    <s v="March"/>
    <x v="2"/>
    <n v="-30000"/>
    <s v="Opex"/>
    <s v="Equipment"/>
    <s v="Expense"/>
  </r>
  <r>
    <n v="2023"/>
    <d v="2023-03-31T00:00:00"/>
    <s v="31"/>
    <s v="1st Quarter"/>
    <s v="Friday"/>
    <s v="March"/>
    <x v="2"/>
    <n v="-20000"/>
    <s v="Opex"/>
    <s v="Marketing"/>
    <s v="Expense"/>
  </r>
  <r>
    <n v="2023"/>
    <d v="2023-03-31T00:00:00"/>
    <s v="31"/>
    <s v="1st Quarter"/>
    <s v="Friday"/>
    <s v="March"/>
    <x v="2"/>
    <n v="-52000"/>
    <s v="Opex"/>
    <s v="Payroll"/>
    <s v="Expense"/>
  </r>
  <r>
    <n v="2023"/>
    <d v="2023-03-31T00:00:00"/>
    <s v="31"/>
    <s v="1st Quarter"/>
    <s v="Friday"/>
    <s v="March"/>
    <x v="2"/>
    <n v="-5000"/>
    <s v="Opex"/>
    <s v="R&amp;D"/>
    <s v="Expense"/>
  </r>
  <r>
    <n v="2023"/>
    <d v="2023-03-31T00:00:00"/>
    <s v="31"/>
    <s v="1st Quarter"/>
    <s v="Friday"/>
    <s v="March"/>
    <x v="2"/>
    <n v="-3000"/>
    <s v="Opex"/>
    <s v="Other"/>
    <s v="Expense"/>
  </r>
  <r>
    <n v="2023"/>
    <d v="2023-03-31T00:00:00"/>
    <s v="31"/>
    <s v="1st Quarter"/>
    <s v="Friday"/>
    <s v="March"/>
    <x v="2"/>
    <n v="-30000"/>
    <s v="COGS"/>
    <s v="Materials"/>
    <s v="Expense"/>
  </r>
  <r>
    <n v="2023"/>
    <d v="2023-03-31T00:00:00"/>
    <s v="31"/>
    <s v="1st Quarter"/>
    <s v="Friday"/>
    <s v="March"/>
    <x v="2"/>
    <n v="-2000"/>
    <s v="COGS"/>
    <s v="Packaging"/>
    <s v="Expense"/>
  </r>
  <r>
    <n v="2023"/>
    <d v="2023-03-31T00:00:00"/>
    <s v="31"/>
    <s v="1st Quarter"/>
    <s v="Friday"/>
    <s v="March"/>
    <x v="2"/>
    <n v="-5000"/>
    <s v="COGS"/>
    <s v="Shipping"/>
    <s v="Expense"/>
  </r>
  <r>
    <n v="2023"/>
    <d v="2023-03-31T00:00:00"/>
    <s v="31"/>
    <s v="1st Quarter"/>
    <s v="Friday"/>
    <s v="March"/>
    <x v="2"/>
    <n v="-7000"/>
    <s v="COGS"/>
    <s v="Sales"/>
    <s v="Expense"/>
  </r>
  <r>
    <n v="2023"/>
    <d v="2023-03-31T00:00:00"/>
    <s v="31"/>
    <s v="1st Quarter"/>
    <s v="Friday"/>
    <s v="March"/>
    <x v="2"/>
    <n v="-100000"/>
    <s v="COGS"/>
    <s v="Labor"/>
    <s v="Expense"/>
  </r>
  <r>
    <n v="2023"/>
    <d v="2023-03-31T00:00:00"/>
    <s v="31"/>
    <s v="1st Quarter"/>
    <s v="Friday"/>
    <s v="March"/>
    <x v="2"/>
    <n v="-7000"/>
    <s v="COGS"/>
    <s v="Other"/>
    <s v="Expense"/>
  </r>
  <r>
    <n v="2023"/>
    <d v="2023-04-30T00:00:00"/>
    <s v="30"/>
    <s v="2nd Quarter"/>
    <s v="Sunday"/>
    <s v="April"/>
    <x v="2"/>
    <n v="-20000"/>
    <s v="Interest and tax"/>
    <s v="Interest and tax"/>
    <s v="Expense"/>
  </r>
  <r>
    <n v="2023"/>
    <d v="2023-04-30T00:00:00"/>
    <s v="30"/>
    <s v="2nd Quarter"/>
    <s v="Sunday"/>
    <s v="April"/>
    <x v="2"/>
    <n v="-15000"/>
    <s v="Opex"/>
    <s v="Rent"/>
    <s v="Expense"/>
  </r>
  <r>
    <n v="2023"/>
    <d v="2023-04-30T00:00:00"/>
    <s v="30"/>
    <s v="2nd Quarter"/>
    <s v="Sunday"/>
    <s v="April"/>
    <x v="2"/>
    <n v="-30000"/>
    <s v="Opex"/>
    <s v="Equipment"/>
    <s v="Expense"/>
  </r>
  <r>
    <n v="2023"/>
    <d v="2023-04-30T00:00:00"/>
    <s v="30"/>
    <s v="2nd Quarter"/>
    <s v="Sunday"/>
    <s v="April"/>
    <x v="2"/>
    <n v="-20000"/>
    <s v="Opex"/>
    <s v="Marketing"/>
    <s v="Expense"/>
  </r>
  <r>
    <n v="2023"/>
    <d v="2023-04-30T00:00:00"/>
    <s v="30"/>
    <s v="2nd Quarter"/>
    <s v="Sunday"/>
    <s v="April"/>
    <x v="2"/>
    <n v="-52000"/>
    <s v="Opex"/>
    <s v="Payroll"/>
    <s v="Expense"/>
  </r>
  <r>
    <n v="2023"/>
    <d v="2023-04-30T00:00:00"/>
    <s v="30"/>
    <s v="2nd Quarter"/>
    <s v="Sunday"/>
    <s v="April"/>
    <x v="2"/>
    <n v="-5000"/>
    <s v="Opex"/>
    <s v="R&amp;D"/>
    <s v="Expense"/>
  </r>
  <r>
    <n v="2023"/>
    <d v="2023-04-30T00:00:00"/>
    <s v="30"/>
    <s v="2nd Quarter"/>
    <s v="Sunday"/>
    <s v="April"/>
    <x v="2"/>
    <n v="-3000"/>
    <s v="Opex"/>
    <s v="Other"/>
    <s v="Expense"/>
  </r>
  <r>
    <n v="2023"/>
    <d v="2023-04-30T00:00:00"/>
    <s v="30"/>
    <s v="2nd Quarter"/>
    <s v="Sunday"/>
    <s v="April"/>
    <x v="2"/>
    <n v="-30000"/>
    <s v="COGS"/>
    <s v="Materials"/>
    <s v="Expense"/>
  </r>
  <r>
    <n v="2023"/>
    <d v="2023-04-30T00:00:00"/>
    <s v="30"/>
    <s v="2nd Quarter"/>
    <s v="Sunday"/>
    <s v="April"/>
    <x v="2"/>
    <n v="-2000"/>
    <s v="COGS"/>
    <s v="Packaging"/>
    <s v="Expense"/>
  </r>
  <r>
    <n v="2023"/>
    <d v="2023-04-30T00:00:00"/>
    <s v="30"/>
    <s v="2nd Quarter"/>
    <s v="Sunday"/>
    <s v="April"/>
    <x v="2"/>
    <n v="-5000"/>
    <s v="COGS"/>
    <s v="Shipping"/>
    <s v="Expense"/>
  </r>
  <r>
    <n v="2023"/>
    <d v="2023-04-30T00:00:00"/>
    <s v="30"/>
    <s v="2nd Quarter"/>
    <s v="Sunday"/>
    <s v="April"/>
    <x v="2"/>
    <n v="-6000"/>
    <s v="COGS"/>
    <s v="Sales"/>
    <s v="Expense"/>
  </r>
  <r>
    <n v="2023"/>
    <d v="2023-04-30T00:00:00"/>
    <s v="30"/>
    <s v="2nd Quarter"/>
    <s v="Sunday"/>
    <s v="April"/>
    <x v="2"/>
    <n v="-100000"/>
    <s v="COGS"/>
    <s v="Labor"/>
    <s v="Expense"/>
  </r>
  <r>
    <n v="2023"/>
    <d v="2023-04-30T00:00:00"/>
    <s v="30"/>
    <s v="2nd Quarter"/>
    <s v="Sunday"/>
    <s v="April"/>
    <x v="2"/>
    <n v="-7000"/>
    <s v="COGS"/>
    <s v="Other"/>
    <s v="Expense"/>
  </r>
  <r>
    <n v="2023"/>
    <d v="2023-05-31T00:00:00"/>
    <s v="31"/>
    <s v="2nd Quarter"/>
    <s v="Wednesday"/>
    <s v="May"/>
    <x v="2"/>
    <n v="-31000"/>
    <s v="Interest and tax"/>
    <s v="Interest and tax"/>
    <s v="Expense"/>
  </r>
  <r>
    <n v="2023"/>
    <d v="2023-05-31T00:00:00"/>
    <s v="31"/>
    <s v="2nd Quarter"/>
    <s v="Wednesday"/>
    <s v="May"/>
    <x v="2"/>
    <n v="-15000"/>
    <s v="Opex"/>
    <s v="Rent"/>
    <s v="Expense"/>
  </r>
  <r>
    <n v="2023"/>
    <d v="2023-05-31T00:00:00"/>
    <s v="31"/>
    <s v="2nd Quarter"/>
    <s v="Wednesday"/>
    <s v="May"/>
    <x v="2"/>
    <n v="-38000"/>
    <s v="Opex"/>
    <s v="Equipment"/>
    <s v="Expense"/>
  </r>
  <r>
    <n v="2023"/>
    <d v="2023-05-31T00:00:00"/>
    <s v="31"/>
    <s v="2nd Quarter"/>
    <s v="Wednesday"/>
    <s v="May"/>
    <x v="2"/>
    <n v="-40000"/>
    <s v="Opex"/>
    <s v="Marketing"/>
    <s v="Expense"/>
  </r>
  <r>
    <n v="2023"/>
    <d v="2023-05-31T00:00:00"/>
    <s v="31"/>
    <s v="2nd Quarter"/>
    <s v="Wednesday"/>
    <s v="May"/>
    <x v="2"/>
    <n v="-52000"/>
    <s v="Opex"/>
    <s v="Payroll"/>
    <s v="Expense"/>
  </r>
  <r>
    <n v="2023"/>
    <d v="2023-05-31T00:00:00"/>
    <s v="31"/>
    <s v="2nd Quarter"/>
    <s v="Wednesday"/>
    <s v="May"/>
    <x v="2"/>
    <n v="-5000"/>
    <s v="Opex"/>
    <s v="R&amp;D"/>
    <s v="Expense"/>
  </r>
  <r>
    <n v="2023"/>
    <d v="2023-05-31T00:00:00"/>
    <s v="31"/>
    <s v="2nd Quarter"/>
    <s v="Wednesday"/>
    <s v="May"/>
    <x v="2"/>
    <n v="-4000"/>
    <s v="Opex"/>
    <s v="Other"/>
    <s v="Expense"/>
  </r>
  <r>
    <n v="2023"/>
    <d v="2023-05-31T00:00:00"/>
    <s v="31"/>
    <s v="2nd Quarter"/>
    <s v="Wednesday"/>
    <s v="May"/>
    <x v="2"/>
    <n v="-30000"/>
    <s v="COGS"/>
    <s v="Materials"/>
    <s v="Expense"/>
  </r>
  <r>
    <n v="2023"/>
    <d v="2023-05-31T00:00:00"/>
    <s v="31"/>
    <s v="2nd Quarter"/>
    <s v="Wednesday"/>
    <s v="May"/>
    <x v="2"/>
    <n v="-4000"/>
    <s v="COGS"/>
    <s v="Packaging"/>
    <s v="Expense"/>
  </r>
  <r>
    <n v="2023"/>
    <d v="2023-05-31T00:00:00"/>
    <s v="31"/>
    <s v="2nd Quarter"/>
    <s v="Wednesday"/>
    <s v="May"/>
    <x v="2"/>
    <n v="-8000"/>
    <s v="COGS"/>
    <s v="Shipping"/>
    <s v="Expense"/>
  </r>
  <r>
    <n v="2023"/>
    <d v="2023-05-31T00:00:00"/>
    <s v="31"/>
    <s v="2nd Quarter"/>
    <s v="Wednesday"/>
    <s v="May"/>
    <x v="2"/>
    <n v="-9000"/>
    <s v="COGS"/>
    <s v="Sales"/>
    <s v="Expense"/>
  </r>
  <r>
    <n v="2023"/>
    <d v="2023-05-31T00:00:00"/>
    <s v="31"/>
    <s v="2nd Quarter"/>
    <s v="Wednesday"/>
    <s v="May"/>
    <x v="2"/>
    <n v="-130000"/>
    <s v="COGS"/>
    <s v="Labor"/>
    <s v="Expense"/>
  </r>
  <r>
    <n v="2023"/>
    <d v="2023-05-31T00:00:00"/>
    <s v="31"/>
    <s v="2nd Quarter"/>
    <s v="Wednesday"/>
    <s v="May"/>
    <x v="2"/>
    <n v="-7000"/>
    <s v="COGS"/>
    <s v="Other"/>
    <s v="Expense"/>
  </r>
  <r>
    <n v="2023"/>
    <d v="2023-06-30T00:00:00"/>
    <s v="30"/>
    <s v="2nd Quarter"/>
    <s v="Friday"/>
    <s v="June"/>
    <x v="2"/>
    <n v="-56700"/>
    <s v="Interest and tax"/>
    <s v="Interest and tax"/>
    <s v="Expense"/>
  </r>
  <r>
    <n v="2023"/>
    <d v="2023-06-30T00:00:00"/>
    <s v="30"/>
    <s v="2nd Quarter"/>
    <s v="Friday"/>
    <s v="June"/>
    <x v="2"/>
    <n v="-15000"/>
    <s v="Opex"/>
    <s v="Rent"/>
    <s v="Expense"/>
  </r>
  <r>
    <n v="2023"/>
    <d v="2023-06-30T00:00:00"/>
    <s v="30"/>
    <s v="2nd Quarter"/>
    <s v="Friday"/>
    <s v="June"/>
    <x v="2"/>
    <n v="-38000"/>
    <s v="Opex"/>
    <s v="Equipment"/>
    <s v="Expense"/>
  </r>
  <r>
    <n v="2023"/>
    <d v="2023-06-30T00:00:00"/>
    <s v="30"/>
    <s v="2nd Quarter"/>
    <s v="Friday"/>
    <s v="June"/>
    <x v="2"/>
    <n v="-40000"/>
    <s v="Opex"/>
    <s v="Marketing"/>
    <s v="Expense"/>
  </r>
  <r>
    <n v="2023"/>
    <d v="2023-06-30T00:00:00"/>
    <s v="30"/>
    <s v="2nd Quarter"/>
    <s v="Friday"/>
    <s v="June"/>
    <x v="2"/>
    <n v="-52000"/>
    <s v="Opex"/>
    <s v="Payroll"/>
    <s v="Expense"/>
  </r>
  <r>
    <n v="2023"/>
    <d v="2023-06-30T00:00:00"/>
    <s v="30"/>
    <s v="2nd Quarter"/>
    <s v="Friday"/>
    <s v="June"/>
    <x v="2"/>
    <n v="-5000"/>
    <s v="Opex"/>
    <s v="R&amp;D"/>
    <s v="Expense"/>
  </r>
  <r>
    <n v="2023"/>
    <d v="2023-06-30T00:00:00"/>
    <s v="30"/>
    <s v="2nd Quarter"/>
    <s v="Friday"/>
    <s v="June"/>
    <x v="2"/>
    <n v="-3000"/>
    <s v="Opex"/>
    <s v="Other"/>
    <s v="Expense"/>
  </r>
  <r>
    <n v="2023"/>
    <d v="2023-06-30T00:00:00"/>
    <s v="30"/>
    <s v="2nd Quarter"/>
    <s v="Friday"/>
    <s v="June"/>
    <x v="2"/>
    <n v="-30000"/>
    <s v="COGS"/>
    <s v="Materials"/>
    <s v="Expense"/>
  </r>
  <r>
    <n v="2023"/>
    <d v="2023-06-30T00:00:00"/>
    <s v="30"/>
    <s v="2nd Quarter"/>
    <s v="Friday"/>
    <s v="June"/>
    <x v="2"/>
    <n v="-3000"/>
    <s v="COGS"/>
    <s v="Packaging"/>
    <s v="Expense"/>
  </r>
  <r>
    <n v="2023"/>
    <d v="2023-06-30T00:00:00"/>
    <s v="30"/>
    <s v="2nd Quarter"/>
    <s v="Friday"/>
    <s v="June"/>
    <x v="2"/>
    <n v="-9000"/>
    <s v="COGS"/>
    <s v="Shipping"/>
    <s v="Expense"/>
  </r>
  <r>
    <n v="2023"/>
    <d v="2023-06-30T00:00:00"/>
    <s v="30"/>
    <s v="2nd Quarter"/>
    <s v="Friday"/>
    <s v="June"/>
    <x v="2"/>
    <n v="-8000"/>
    <s v="COGS"/>
    <s v="Sales"/>
    <s v="Expense"/>
  </r>
  <r>
    <n v="2023"/>
    <d v="2023-06-30T00:00:00"/>
    <s v="30"/>
    <s v="2nd Quarter"/>
    <s v="Friday"/>
    <s v="June"/>
    <x v="2"/>
    <n v="-130000"/>
    <s v="COGS"/>
    <s v="Labor"/>
    <s v="Expense"/>
  </r>
  <r>
    <n v="2023"/>
    <d v="2023-06-30T00:00:00"/>
    <s v="30"/>
    <s v="2nd Quarter"/>
    <s v="Friday"/>
    <s v="June"/>
    <x v="2"/>
    <n v="-7000"/>
    <s v="COGS"/>
    <s v="Other"/>
    <s v="Expense"/>
  </r>
  <r>
    <n v="2023"/>
    <d v="2023-07-31T00:00:00"/>
    <s v="31"/>
    <s v="3rd Quarter"/>
    <s v="Monday"/>
    <s v="July"/>
    <x v="2"/>
    <n v="-30300"/>
    <s v="Interest and tax"/>
    <s v="Interest and tax"/>
    <s v="Expense"/>
  </r>
  <r>
    <n v="2023"/>
    <d v="2023-07-31T00:00:00"/>
    <s v="31"/>
    <s v="3rd Quarter"/>
    <s v="Monday"/>
    <s v="July"/>
    <x v="2"/>
    <n v="-15000"/>
    <s v="Opex"/>
    <s v="Rent"/>
    <s v="Expense"/>
  </r>
  <r>
    <n v="2023"/>
    <d v="2023-07-31T00:00:00"/>
    <s v="31"/>
    <s v="3rd Quarter"/>
    <s v="Monday"/>
    <s v="July"/>
    <x v="2"/>
    <n v="-38000"/>
    <s v="Opex"/>
    <s v="Equipment"/>
    <s v="Expense"/>
  </r>
  <r>
    <n v="2023"/>
    <d v="2023-07-31T00:00:00"/>
    <s v="31"/>
    <s v="3rd Quarter"/>
    <s v="Monday"/>
    <s v="July"/>
    <x v="2"/>
    <n v="-30000"/>
    <s v="Opex"/>
    <s v="Marketing"/>
    <s v="Expense"/>
  </r>
  <r>
    <n v="2023"/>
    <d v="2023-07-31T00:00:00"/>
    <s v="31"/>
    <s v="3rd Quarter"/>
    <s v="Monday"/>
    <s v="July"/>
    <x v="2"/>
    <n v="-45000"/>
    <s v="Opex"/>
    <s v="Payroll"/>
    <s v="Expense"/>
  </r>
  <r>
    <n v="2023"/>
    <d v="2023-07-31T00:00:00"/>
    <s v="31"/>
    <s v="3rd Quarter"/>
    <s v="Monday"/>
    <s v="July"/>
    <x v="2"/>
    <n v="-5000"/>
    <s v="Opex"/>
    <s v="R&amp;D"/>
    <s v="Expense"/>
  </r>
  <r>
    <n v="2023"/>
    <d v="2023-07-31T00:00:00"/>
    <s v="31"/>
    <s v="3rd Quarter"/>
    <s v="Monday"/>
    <s v="July"/>
    <x v="2"/>
    <n v="-2000"/>
    <s v="Opex"/>
    <s v="Other"/>
    <s v="Expense"/>
  </r>
  <r>
    <n v="2023"/>
    <d v="2023-07-31T00:00:00"/>
    <s v="31"/>
    <s v="3rd Quarter"/>
    <s v="Monday"/>
    <s v="July"/>
    <x v="2"/>
    <n v="-30000"/>
    <s v="COGS"/>
    <s v="Materials"/>
    <s v="Expense"/>
  </r>
  <r>
    <n v="2023"/>
    <d v="2023-07-31T00:00:00"/>
    <s v="31"/>
    <s v="3rd Quarter"/>
    <s v="Monday"/>
    <s v="July"/>
    <x v="2"/>
    <n v="-2000"/>
    <s v="COGS"/>
    <s v="Packaging"/>
    <s v="Expense"/>
  </r>
  <r>
    <n v="2023"/>
    <d v="2023-07-31T00:00:00"/>
    <s v="31"/>
    <s v="3rd Quarter"/>
    <s v="Monday"/>
    <s v="July"/>
    <x v="2"/>
    <n v="-5000"/>
    <s v="COGS"/>
    <s v="Shipping"/>
    <s v="Expense"/>
  </r>
  <r>
    <n v="2023"/>
    <d v="2023-07-31T00:00:00"/>
    <s v="31"/>
    <s v="3rd Quarter"/>
    <s v="Monday"/>
    <s v="July"/>
    <x v="2"/>
    <n v="-6000"/>
    <s v="COGS"/>
    <s v="Sales"/>
    <s v="Expense"/>
  </r>
  <r>
    <n v="2023"/>
    <d v="2023-07-31T00:00:00"/>
    <s v="31"/>
    <s v="3rd Quarter"/>
    <s v="Monday"/>
    <s v="July"/>
    <x v="2"/>
    <n v="-130000"/>
    <s v="COGS"/>
    <s v="Labor"/>
    <s v="Expense"/>
  </r>
  <r>
    <n v="2023"/>
    <d v="2023-07-31T00:00:00"/>
    <s v="31"/>
    <s v="3rd Quarter"/>
    <s v="Monday"/>
    <s v="July"/>
    <x v="2"/>
    <n v="-7000"/>
    <s v="COGS"/>
    <s v="Other"/>
    <s v="Expense"/>
  </r>
  <r>
    <n v="2023"/>
    <d v="2023-08-31T00:00:00"/>
    <s v="31"/>
    <s v="3rd Quarter"/>
    <s v="Thursday"/>
    <s v="August"/>
    <x v="2"/>
    <n v="-18600"/>
    <s v="Interest and tax"/>
    <s v="Interest and tax"/>
    <s v="Expense"/>
  </r>
  <r>
    <n v="2023"/>
    <d v="2023-08-31T00:00:00"/>
    <s v="31"/>
    <s v="3rd Quarter"/>
    <s v="Thursday"/>
    <s v="August"/>
    <x v="2"/>
    <n v="-20000"/>
    <s v="Opex"/>
    <s v="Rent"/>
    <s v="Expense"/>
  </r>
  <r>
    <n v="2023"/>
    <d v="2023-08-31T00:00:00"/>
    <s v="31"/>
    <s v="3rd Quarter"/>
    <s v="Thursday"/>
    <s v="August"/>
    <x v="2"/>
    <n v="-38000"/>
    <s v="Opex"/>
    <s v="Equipment"/>
    <s v="Expense"/>
  </r>
  <r>
    <n v="2023"/>
    <d v="2023-08-31T00:00:00"/>
    <s v="31"/>
    <s v="3rd Quarter"/>
    <s v="Thursday"/>
    <s v="August"/>
    <x v="2"/>
    <n v="-20000"/>
    <s v="Opex"/>
    <s v="Marketing"/>
    <s v="Expense"/>
  </r>
  <r>
    <n v="2023"/>
    <d v="2023-08-31T00:00:00"/>
    <s v="31"/>
    <s v="3rd Quarter"/>
    <s v="Thursday"/>
    <s v="August"/>
    <x v="2"/>
    <n v="-45000"/>
    <s v="Opex"/>
    <s v="Payroll"/>
    <s v="Expense"/>
  </r>
  <r>
    <n v="2023"/>
    <d v="2023-08-31T00:00:00"/>
    <s v="31"/>
    <s v="3rd Quarter"/>
    <s v="Thursday"/>
    <s v="August"/>
    <x v="2"/>
    <n v="-5000"/>
    <s v="Opex"/>
    <s v="R&amp;D"/>
    <s v="Expense"/>
  </r>
  <r>
    <n v="2023"/>
    <d v="2023-08-31T00:00:00"/>
    <s v="31"/>
    <s v="3rd Quarter"/>
    <s v="Thursday"/>
    <s v="August"/>
    <x v="2"/>
    <n v="-2000"/>
    <s v="Opex"/>
    <s v="Other"/>
    <s v="Expense"/>
  </r>
  <r>
    <n v="2023"/>
    <d v="2023-08-31T00:00:00"/>
    <s v="31"/>
    <s v="3rd Quarter"/>
    <s v="Thursday"/>
    <s v="August"/>
    <x v="2"/>
    <n v="-30000"/>
    <s v="COGS"/>
    <s v="Materials"/>
    <s v="Expense"/>
  </r>
  <r>
    <n v="2023"/>
    <d v="2023-08-31T00:00:00"/>
    <s v="31"/>
    <s v="3rd Quarter"/>
    <s v="Thursday"/>
    <s v="August"/>
    <x v="2"/>
    <n v="-2000"/>
    <s v="COGS"/>
    <s v="Packaging"/>
    <s v="Expense"/>
  </r>
  <r>
    <n v="2023"/>
    <d v="2023-08-31T00:00:00"/>
    <s v="31"/>
    <s v="3rd Quarter"/>
    <s v="Thursday"/>
    <s v="August"/>
    <x v="2"/>
    <n v="-5000"/>
    <s v="COGS"/>
    <s v="Shipping"/>
    <s v="Expense"/>
  </r>
  <r>
    <n v="2023"/>
    <d v="2023-08-31T00:00:00"/>
    <s v="31"/>
    <s v="3rd Quarter"/>
    <s v="Thursday"/>
    <s v="August"/>
    <x v="2"/>
    <n v="-6000"/>
    <s v="COGS"/>
    <s v="Sales"/>
    <s v="Expense"/>
  </r>
  <r>
    <n v="2023"/>
    <d v="2023-08-31T00:00:00"/>
    <s v="31"/>
    <s v="3rd Quarter"/>
    <s v="Thursday"/>
    <s v="August"/>
    <x v="2"/>
    <n v="-130000"/>
    <s v="COGS"/>
    <s v="Labor"/>
    <s v="Expense"/>
  </r>
  <r>
    <n v="2023"/>
    <d v="2023-08-31T00:00:00"/>
    <s v="31"/>
    <s v="3rd Quarter"/>
    <s v="Thursday"/>
    <s v="August"/>
    <x v="2"/>
    <n v="-7000"/>
    <s v="COGS"/>
    <s v="Other"/>
    <s v="Expense"/>
  </r>
  <r>
    <n v="2023"/>
    <d v="2023-09-30T00:00:00"/>
    <s v="30"/>
    <s v="3rd Quarter"/>
    <s v="Saturday"/>
    <s v="September"/>
    <x v="2"/>
    <n v="-26300"/>
    <s v="Interest and tax"/>
    <s v="Interest and tax"/>
    <s v="Expense"/>
  </r>
  <r>
    <n v="2023"/>
    <d v="2023-09-30T00:00:00"/>
    <s v="30"/>
    <s v="3rd Quarter"/>
    <s v="Saturday"/>
    <s v="September"/>
    <x v="2"/>
    <n v="-20000"/>
    <s v="Opex"/>
    <s v="Rent"/>
    <s v="Expense"/>
  </r>
  <r>
    <n v="2023"/>
    <d v="2023-09-30T00:00:00"/>
    <s v="30"/>
    <s v="3rd Quarter"/>
    <s v="Saturday"/>
    <s v="September"/>
    <x v="2"/>
    <n v="-38000"/>
    <s v="Opex"/>
    <s v="Equipment"/>
    <s v="Expense"/>
  </r>
  <r>
    <n v="2023"/>
    <d v="2023-09-30T00:00:00"/>
    <s v="30"/>
    <s v="3rd Quarter"/>
    <s v="Saturday"/>
    <s v="September"/>
    <x v="2"/>
    <n v="-15000"/>
    <s v="Opex"/>
    <s v="Marketing"/>
    <s v="Expense"/>
  </r>
  <r>
    <n v="2023"/>
    <d v="2023-09-30T00:00:00"/>
    <s v="30"/>
    <s v="3rd Quarter"/>
    <s v="Saturday"/>
    <s v="September"/>
    <x v="2"/>
    <n v="-45000"/>
    <s v="Opex"/>
    <s v="Payroll"/>
    <s v="Expense"/>
  </r>
  <r>
    <n v="2023"/>
    <d v="2023-09-30T00:00:00"/>
    <s v="30"/>
    <s v="3rd Quarter"/>
    <s v="Saturday"/>
    <s v="September"/>
    <x v="2"/>
    <n v="-5000"/>
    <s v="Opex"/>
    <s v="R&amp;D"/>
    <s v="Expense"/>
  </r>
  <r>
    <n v="2023"/>
    <d v="2023-09-30T00:00:00"/>
    <s v="30"/>
    <s v="3rd Quarter"/>
    <s v="Saturday"/>
    <s v="September"/>
    <x v="2"/>
    <n v="-3000"/>
    <s v="Opex"/>
    <s v="Other"/>
    <s v="Expense"/>
  </r>
  <r>
    <n v="2023"/>
    <d v="2023-09-30T00:00:00"/>
    <s v="30"/>
    <s v="3rd Quarter"/>
    <s v="Saturday"/>
    <s v="September"/>
    <x v="2"/>
    <n v="-30000"/>
    <s v="COGS"/>
    <s v="Materials"/>
    <s v="Expense"/>
  </r>
  <r>
    <n v="2023"/>
    <d v="2023-09-30T00:00:00"/>
    <s v="30"/>
    <s v="3rd Quarter"/>
    <s v="Saturday"/>
    <s v="September"/>
    <x v="2"/>
    <n v="-2000"/>
    <s v="COGS"/>
    <s v="Packaging"/>
    <s v="Expense"/>
  </r>
  <r>
    <n v="2023"/>
    <d v="2023-09-30T00:00:00"/>
    <s v="30"/>
    <s v="3rd Quarter"/>
    <s v="Saturday"/>
    <s v="September"/>
    <x v="2"/>
    <n v="-4000"/>
    <s v="COGS"/>
    <s v="Shipping"/>
    <s v="Expense"/>
  </r>
  <r>
    <n v="2023"/>
    <d v="2023-09-30T00:00:00"/>
    <s v="30"/>
    <s v="3rd Quarter"/>
    <s v="Saturday"/>
    <s v="September"/>
    <x v="2"/>
    <n v="-6000"/>
    <s v="COGS"/>
    <s v="Sales"/>
    <s v="Expense"/>
  </r>
  <r>
    <n v="2023"/>
    <d v="2023-09-30T00:00:00"/>
    <s v="30"/>
    <s v="3rd Quarter"/>
    <s v="Saturday"/>
    <s v="September"/>
    <x v="2"/>
    <n v="-130000"/>
    <s v="COGS"/>
    <s v="Labor"/>
    <s v="Expense"/>
  </r>
  <r>
    <n v="2023"/>
    <d v="2023-09-30T00:00:00"/>
    <s v="30"/>
    <s v="3rd Quarter"/>
    <s v="Saturday"/>
    <s v="September"/>
    <x v="2"/>
    <n v="-7000"/>
    <s v="COGS"/>
    <s v="Other"/>
    <s v="Expense"/>
  </r>
  <r>
    <n v="2023"/>
    <d v="2023-10-31T00:00:00"/>
    <s v="31"/>
    <s v="4th Quarter"/>
    <s v="Tuesday"/>
    <s v="October"/>
    <x v="2"/>
    <n v="-22000"/>
    <s v="Interest and tax"/>
    <s v="Interest and tax"/>
    <s v="Expense"/>
  </r>
  <r>
    <n v="2023"/>
    <d v="2023-10-31T00:00:00"/>
    <s v="31"/>
    <s v="4th Quarter"/>
    <s v="Tuesday"/>
    <s v="October"/>
    <x v="2"/>
    <n v="-20000"/>
    <s v="Opex"/>
    <s v="Rent"/>
    <s v="Expense"/>
  </r>
  <r>
    <n v="2023"/>
    <d v="2023-10-31T00:00:00"/>
    <s v="31"/>
    <s v="4th Quarter"/>
    <s v="Tuesday"/>
    <s v="October"/>
    <x v="2"/>
    <n v="-40000"/>
    <s v="Opex"/>
    <s v="Equipment"/>
    <s v="Expense"/>
  </r>
  <r>
    <n v="2023"/>
    <d v="2023-10-31T00:00:00"/>
    <s v="31"/>
    <s v="4th Quarter"/>
    <s v="Tuesday"/>
    <s v="October"/>
    <x v="2"/>
    <n v="-15000"/>
    <s v="Opex"/>
    <s v="Marketing"/>
    <s v="Expense"/>
  </r>
  <r>
    <n v="2023"/>
    <d v="2023-10-31T00:00:00"/>
    <s v="31"/>
    <s v="4th Quarter"/>
    <s v="Tuesday"/>
    <s v="October"/>
    <x v="2"/>
    <n v="-45000"/>
    <s v="Opex"/>
    <s v="Payroll"/>
    <s v="Expense"/>
  </r>
  <r>
    <n v="2023"/>
    <d v="2023-10-31T00:00:00"/>
    <s v="31"/>
    <s v="4th Quarter"/>
    <s v="Tuesday"/>
    <s v="October"/>
    <x v="2"/>
    <n v="-5000"/>
    <s v="Opex"/>
    <s v="R&amp;D"/>
    <s v="Expense"/>
  </r>
  <r>
    <n v="2023"/>
    <d v="2023-10-31T00:00:00"/>
    <s v="31"/>
    <s v="4th Quarter"/>
    <s v="Tuesday"/>
    <s v="October"/>
    <x v="2"/>
    <n v="-2000"/>
    <s v="Opex"/>
    <s v="Other"/>
    <s v="Expense"/>
  </r>
  <r>
    <n v="2023"/>
    <d v="2023-10-31T00:00:00"/>
    <s v="31"/>
    <s v="4th Quarter"/>
    <s v="Tuesday"/>
    <s v="October"/>
    <x v="2"/>
    <n v="-30000"/>
    <s v="COGS"/>
    <s v="Materials"/>
    <s v="Expense"/>
  </r>
  <r>
    <n v="2023"/>
    <d v="2023-10-31T00:00:00"/>
    <s v="31"/>
    <s v="4th Quarter"/>
    <s v="Tuesday"/>
    <s v="October"/>
    <x v="2"/>
    <n v="-2000"/>
    <s v="COGS"/>
    <s v="Packaging"/>
    <s v="Expense"/>
  </r>
  <r>
    <n v="2023"/>
    <d v="2023-10-31T00:00:00"/>
    <s v="31"/>
    <s v="4th Quarter"/>
    <s v="Tuesday"/>
    <s v="October"/>
    <x v="2"/>
    <n v="-4000"/>
    <s v="COGS"/>
    <s v="Shipping"/>
    <s v="Expense"/>
  </r>
  <r>
    <n v="2023"/>
    <d v="2023-10-31T00:00:00"/>
    <s v="31"/>
    <s v="4th Quarter"/>
    <s v="Tuesday"/>
    <s v="October"/>
    <x v="2"/>
    <n v="-6000"/>
    <s v="COGS"/>
    <s v="Sales"/>
    <s v="Expense"/>
  </r>
  <r>
    <n v="2023"/>
    <d v="2023-10-31T00:00:00"/>
    <s v="31"/>
    <s v="4th Quarter"/>
    <s v="Tuesday"/>
    <s v="October"/>
    <x v="2"/>
    <n v="-110000"/>
    <s v="COGS"/>
    <s v="Labor"/>
    <s v="Expense"/>
  </r>
  <r>
    <n v="2023"/>
    <d v="2023-10-31T00:00:00"/>
    <s v="31"/>
    <s v="4th Quarter"/>
    <s v="Tuesday"/>
    <s v="October"/>
    <x v="2"/>
    <n v="-7000"/>
    <s v="COGS"/>
    <s v="Other"/>
    <s v="Expense"/>
  </r>
  <r>
    <n v="2023"/>
    <d v="2023-11-30T00:00:00"/>
    <s v="30"/>
    <s v="4th Quarter"/>
    <s v="Thursday"/>
    <s v="November"/>
    <x v="2"/>
    <n v="-15300"/>
    <s v="Interest and tax"/>
    <s v="Interest and tax"/>
    <s v="Expense"/>
  </r>
  <r>
    <n v="2023"/>
    <d v="2023-11-30T00:00:00"/>
    <s v="30"/>
    <s v="4th Quarter"/>
    <s v="Thursday"/>
    <s v="November"/>
    <x v="2"/>
    <n v="-20000"/>
    <s v="Opex"/>
    <s v="Rent"/>
    <s v="Expense"/>
  </r>
  <r>
    <n v="2023"/>
    <d v="2023-11-30T00:00:00"/>
    <s v="30"/>
    <s v="4th Quarter"/>
    <s v="Thursday"/>
    <s v="November"/>
    <x v="2"/>
    <n v="-40000"/>
    <s v="Opex"/>
    <s v="Equipment"/>
    <s v="Expense"/>
  </r>
  <r>
    <n v="2023"/>
    <d v="2023-11-30T00:00:00"/>
    <s v="30"/>
    <s v="4th Quarter"/>
    <s v="Thursday"/>
    <s v="November"/>
    <x v="2"/>
    <n v="-30000"/>
    <s v="Opex"/>
    <s v="Marketing"/>
    <s v="Expense"/>
  </r>
  <r>
    <n v="2023"/>
    <d v="2023-11-30T00:00:00"/>
    <s v="30"/>
    <s v="4th Quarter"/>
    <s v="Thursday"/>
    <s v="November"/>
    <x v="2"/>
    <n v="-45000"/>
    <s v="Opex"/>
    <s v="Payroll"/>
    <s v="Expense"/>
  </r>
  <r>
    <n v="2023"/>
    <d v="2023-11-30T00:00:00"/>
    <s v="30"/>
    <s v="4th Quarter"/>
    <s v="Thursday"/>
    <s v="November"/>
    <x v="2"/>
    <n v="-5000"/>
    <s v="Opex"/>
    <s v="R&amp;D"/>
    <s v="Expense"/>
  </r>
  <r>
    <n v="2023"/>
    <d v="2023-11-30T00:00:00"/>
    <s v="30"/>
    <s v="4th Quarter"/>
    <s v="Thursday"/>
    <s v="November"/>
    <x v="2"/>
    <n v="-4000"/>
    <s v="Opex"/>
    <s v="Other"/>
    <s v="Expense"/>
  </r>
  <r>
    <n v="2023"/>
    <d v="2023-11-30T00:00:00"/>
    <s v="30"/>
    <s v="4th Quarter"/>
    <s v="Thursday"/>
    <s v="November"/>
    <x v="2"/>
    <n v="-30000"/>
    <s v="COGS"/>
    <s v="Materials"/>
    <s v="Expense"/>
  </r>
  <r>
    <n v="2023"/>
    <d v="2023-11-30T00:00:00"/>
    <s v="30"/>
    <s v="4th Quarter"/>
    <s v="Thursday"/>
    <s v="November"/>
    <x v="2"/>
    <n v="-3000"/>
    <s v="COGS"/>
    <s v="Packaging"/>
    <s v="Expense"/>
  </r>
  <r>
    <n v="2023"/>
    <d v="2023-11-30T00:00:00"/>
    <s v="30"/>
    <s v="4th Quarter"/>
    <s v="Thursday"/>
    <s v="November"/>
    <x v="2"/>
    <n v="-3000"/>
    <s v="COGS"/>
    <s v="Shipping"/>
    <s v="Expense"/>
  </r>
  <r>
    <n v="2023"/>
    <d v="2023-11-30T00:00:00"/>
    <s v="30"/>
    <s v="4th Quarter"/>
    <s v="Thursday"/>
    <s v="November"/>
    <x v="2"/>
    <n v="-7000"/>
    <s v="COGS"/>
    <s v="Sales"/>
    <s v="Expense"/>
  </r>
  <r>
    <n v="2023"/>
    <d v="2023-11-30T00:00:00"/>
    <s v="30"/>
    <s v="4th Quarter"/>
    <s v="Thursday"/>
    <s v="November"/>
    <x v="2"/>
    <n v="-110000"/>
    <s v="COGS"/>
    <s v="Labor"/>
    <s v="Expense"/>
  </r>
  <r>
    <n v="2023"/>
    <d v="2023-11-30T00:00:00"/>
    <s v="30"/>
    <s v="4th Quarter"/>
    <s v="Thursday"/>
    <s v="November"/>
    <x v="2"/>
    <n v="-7000"/>
    <s v="COGS"/>
    <s v="Other"/>
    <s v="Expense"/>
  </r>
  <r>
    <n v="2023"/>
    <d v="2023-12-31T00:00:00"/>
    <s v="31"/>
    <s v="4th Quarter"/>
    <s v="Sunday"/>
    <s v="December"/>
    <x v="2"/>
    <n v="-36700"/>
    <s v="Interest and tax"/>
    <s v="Interest and tax"/>
    <s v="Expense"/>
  </r>
  <r>
    <n v="2023"/>
    <d v="2023-12-31T00:00:00"/>
    <s v="31"/>
    <s v="4th Quarter"/>
    <s v="Sunday"/>
    <s v="December"/>
    <x v="2"/>
    <n v="-20000"/>
    <s v="Opex"/>
    <s v="Rent"/>
    <s v="Expense"/>
  </r>
  <r>
    <n v="2023"/>
    <d v="2023-12-31T00:00:00"/>
    <s v="31"/>
    <s v="4th Quarter"/>
    <s v="Sunday"/>
    <s v="December"/>
    <x v="2"/>
    <n v="-40000"/>
    <s v="Opex"/>
    <s v="Equipment"/>
    <s v="Expense"/>
  </r>
  <r>
    <n v="2023"/>
    <d v="2023-12-31T00:00:00"/>
    <s v="31"/>
    <s v="4th Quarter"/>
    <s v="Sunday"/>
    <s v="December"/>
    <x v="2"/>
    <n v="-40000"/>
    <s v="Opex"/>
    <s v="Marketing"/>
    <s v="Expense"/>
  </r>
  <r>
    <n v="2023"/>
    <d v="2023-12-31T00:00:00"/>
    <s v="31"/>
    <s v="4th Quarter"/>
    <s v="Sunday"/>
    <s v="December"/>
    <x v="2"/>
    <n v="-50000"/>
    <s v="Opex"/>
    <s v="Payroll"/>
    <s v="Expense"/>
  </r>
  <r>
    <n v="2023"/>
    <d v="2023-12-31T00:00:00"/>
    <s v="31"/>
    <s v="4th Quarter"/>
    <s v="Sunday"/>
    <s v="December"/>
    <x v="2"/>
    <n v="-5000"/>
    <s v="Opex"/>
    <s v="R&amp;D"/>
    <s v="Expense"/>
  </r>
  <r>
    <n v="2023"/>
    <d v="2023-12-31T00:00:00"/>
    <s v="31"/>
    <s v="4th Quarter"/>
    <s v="Sunday"/>
    <s v="December"/>
    <x v="2"/>
    <n v="-8000"/>
    <s v="Opex"/>
    <s v="Other"/>
    <s v="Expense"/>
  </r>
  <r>
    <n v="2023"/>
    <d v="2023-12-31T00:00:00"/>
    <s v="31"/>
    <s v="4th Quarter"/>
    <s v="Sunday"/>
    <s v="December"/>
    <x v="2"/>
    <n v="-30000"/>
    <s v="COGS"/>
    <s v="Materials"/>
    <s v="Expense"/>
  </r>
  <r>
    <n v="2023"/>
    <d v="2023-12-31T00:00:00"/>
    <s v="31"/>
    <s v="4th Quarter"/>
    <s v="Sunday"/>
    <s v="December"/>
    <x v="2"/>
    <n v="-4000"/>
    <s v="COGS"/>
    <s v="Packaging"/>
    <s v="Expense"/>
  </r>
  <r>
    <n v="2023"/>
    <d v="2023-12-31T00:00:00"/>
    <s v="31"/>
    <s v="4th Quarter"/>
    <s v="Sunday"/>
    <s v="December"/>
    <x v="2"/>
    <n v="-7000"/>
    <s v="COGS"/>
    <s v="Shipping"/>
    <s v="Expense"/>
  </r>
  <r>
    <n v="2023"/>
    <d v="2023-12-31T00:00:00"/>
    <s v="31"/>
    <s v="4th Quarter"/>
    <s v="Sunday"/>
    <s v="December"/>
    <x v="2"/>
    <n v="-9000"/>
    <s v="COGS"/>
    <s v="Sales"/>
    <s v="Expense"/>
  </r>
  <r>
    <n v="2023"/>
    <d v="2023-12-31T00:00:00"/>
    <s v="31"/>
    <s v="4th Quarter"/>
    <s v="Sunday"/>
    <s v="December"/>
    <x v="2"/>
    <n v="-110000"/>
    <s v="COGS"/>
    <s v="Labor"/>
    <s v="Expense"/>
  </r>
  <r>
    <n v="2023"/>
    <d v="2023-12-31T00:00:00"/>
    <s v="31"/>
    <s v="4th Quarter"/>
    <s v="Sunday"/>
    <s v="December"/>
    <x v="2"/>
    <n v="-7000"/>
    <s v="COGS"/>
    <s v="Other"/>
    <s v="Expense"/>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n v="2023"/>
    <d v="2023-01-31T00:00:00"/>
    <s v="31"/>
    <s v="1st Quarter"/>
    <s v="Tuesday"/>
    <s v="January"/>
    <s v="Nutrition and Food Supplements "/>
    <n v="-15000"/>
    <x v="0"/>
    <s v="Rent"/>
    <s v="Expense"/>
  </r>
  <r>
    <n v="2023"/>
    <d v="2023-01-31T00:00:00"/>
    <s v="31"/>
    <s v="1st Quarter"/>
    <s v="Tuesday"/>
    <s v="January"/>
    <s v="Nutrition and Food Supplements "/>
    <n v="-9000"/>
    <x v="0"/>
    <s v="Equipment"/>
    <s v="Expense"/>
  </r>
  <r>
    <n v="2023"/>
    <d v="2023-01-31T00:00:00"/>
    <s v="31"/>
    <s v="1st Quarter"/>
    <s v="Tuesday"/>
    <s v="January"/>
    <s v="Nutrition and Food Supplements "/>
    <n v="-30000"/>
    <x v="0"/>
    <s v="Marketing"/>
    <s v="Expense"/>
  </r>
  <r>
    <n v="2023"/>
    <d v="2023-01-31T00:00:00"/>
    <s v="31"/>
    <s v="1st Quarter"/>
    <s v="Tuesday"/>
    <s v="January"/>
    <s v="Nutrition and Food Supplements "/>
    <n v="-40000"/>
    <x v="0"/>
    <s v="Payroll"/>
    <s v="Expense"/>
  </r>
  <r>
    <n v="2023"/>
    <d v="2023-01-31T00:00:00"/>
    <s v="31"/>
    <s v="1st Quarter"/>
    <s v="Tuesday"/>
    <s v="January"/>
    <s v="Nutrition and Food Supplements "/>
    <n v="-30000"/>
    <x v="0"/>
    <s v="R&amp;D"/>
    <s v="Expense"/>
  </r>
  <r>
    <n v="2023"/>
    <d v="2023-01-31T00:00:00"/>
    <s v="31"/>
    <s v="1st Quarter"/>
    <s v="Tuesday"/>
    <s v="January"/>
    <s v="Nutrition and Food Supplements "/>
    <n v="-1500"/>
    <x v="0"/>
    <s v="Other"/>
    <s v="Expense"/>
  </r>
  <r>
    <n v="2023"/>
    <d v="2023-01-31T00:00:00"/>
    <s v="31"/>
    <s v="1st Quarter"/>
    <s v="Tuesday"/>
    <s v="January"/>
    <s v="Nutrition and Food Supplements "/>
    <n v="-20000"/>
    <x v="1"/>
    <s v="Materials"/>
    <s v="Expense"/>
  </r>
  <r>
    <n v="2023"/>
    <d v="2023-01-31T00:00:00"/>
    <s v="31"/>
    <s v="1st Quarter"/>
    <s v="Tuesday"/>
    <s v="January"/>
    <s v="Nutrition and Food Supplements "/>
    <n v="-1200"/>
    <x v="1"/>
    <s v="Packaging"/>
    <s v="Expense"/>
  </r>
  <r>
    <n v="2023"/>
    <d v="2023-01-31T00:00:00"/>
    <s v="31"/>
    <s v="1st Quarter"/>
    <s v="Tuesday"/>
    <s v="January"/>
    <s v="Nutrition and Food Supplements "/>
    <n v="-2700"/>
    <x v="1"/>
    <s v="Shipping"/>
    <s v="Expense"/>
  </r>
  <r>
    <n v="2023"/>
    <d v="2023-01-31T00:00:00"/>
    <s v="31"/>
    <s v="1st Quarter"/>
    <s v="Tuesday"/>
    <s v="January"/>
    <s v="Nutrition and Food Supplements "/>
    <n v="-3000"/>
    <x v="1"/>
    <s v="Sales"/>
    <s v="Expense"/>
  </r>
  <r>
    <n v="2023"/>
    <d v="2023-01-31T00:00:00"/>
    <s v="31"/>
    <s v="1st Quarter"/>
    <s v="Tuesday"/>
    <s v="January"/>
    <s v="Nutrition and Food Supplements "/>
    <n v="-65000"/>
    <x v="1"/>
    <s v="Labor"/>
    <s v="Expense"/>
  </r>
  <r>
    <n v="2023"/>
    <d v="2023-01-31T00:00:00"/>
    <s v="31"/>
    <s v="1st Quarter"/>
    <s v="Tuesday"/>
    <s v="January"/>
    <s v="Nutrition and Food Supplements "/>
    <n v="-2100"/>
    <x v="1"/>
    <s v="Other"/>
    <s v="Expense"/>
  </r>
  <r>
    <n v="2023"/>
    <d v="2023-01-31T00:00:00"/>
    <s v="31"/>
    <s v="1st Quarter"/>
    <s v="Tuesday"/>
    <s v="January"/>
    <s v="Nutrition and Food Supplements "/>
    <n v="-12000"/>
    <x v="2"/>
    <s v="Interest and tax"/>
    <s v="Expense"/>
  </r>
  <r>
    <n v="2023"/>
    <d v="2023-02-28T00:00:00"/>
    <s v="28"/>
    <s v="1st Quarter"/>
    <s v="Tuesday"/>
    <s v="February"/>
    <s v="Nutrition and Food Supplements "/>
    <n v="-15000"/>
    <x v="0"/>
    <s v="Rent"/>
    <s v="Expense"/>
  </r>
  <r>
    <n v="2023"/>
    <d v="2023-02-28T00:00:00"/>
    <s v="28"/>
    <s v="1st Quarter"/>
    <s v="Tuesday"/>
    <s v="February"/>
    <s v="Nutrition and Food Supplements "/>
    <n v="-9000"/>
    <x v="0"/>
    <s v="Equipment"/>
    <s v="Expense"/>
  </r>
  <r>
    <n v="2023"/>
    <d v="2023-02-28T00:00:00"/>
    <s v="28"/>
    <s v="1st Quarter"/>
    <s v="Tuesday"/>
    <s v="February"/>
    <s v="Nutrition and Food Supplements "/>
    <n v="-30000"/>
    <x v="0"/>
    <s v="Marketing"/>
    <s v="Expense"/>
  </r>
  <r>
    <n v="2023"/>
    <d v="2023-02-28T00:00:00"/>
    <s v="28"/>
    <s v="1st Quarter"/>
    <s v="Tuesday"/>
    <s v="February"/>
    <s v="Nutrition and Food Supplements "/>
    <n v="-40000"/>
    <x v="0"/>
    <s v="Payroll"/>
    <s v="Expense"/>
  </r>
  <r>
    <n v="2023"/>
    <d v="2023-02-28T00:00:00"/>
    <s v="28"/>
    <s v="1st Quarter"/>
    <s v="Tuesday"/>
    <s v="February"/>
    <s v="Nutrition and Food Supplements "/>
    <n v="-30000"/>
    <x v="0"/>
    <s v="R&amp;D"/>
    <s v="Expense"/>
  </r>
  <r>
    <n v="2023"/>
    <d v="2023-02-28T00:00:00"/>
    <s v="28"/>
    <s v="1st Quarter"/>
    <s v="Tuesday"/>
    <s v="February"/>
    <s v="Nutrition and Food Supplements "/>
    <n v="-1500"/>
    <x v="0"/>
    <s v="Other"/>
    <s v="Expense"/>
  </r>
  <r>
    <n v="2023"/>
    <d v="2023-02-28T00:00:00"/>
    <s v="28"/>
    <s v="1st Quarter"/>
    <s v="Tuesday"/>
    <s v="February"/>
    <s v="Nutrition and Food Supplements "/>
    <n v="-20000"/>
    <x v="1"/>
    <s v="Materials"/>
    <s v="Expense"/>
  </r>
  <r>
    <n v="2023"/>
    <d v="2023-02-28T00:00:00"/>
    <s v="28"/>
    <s v="1st Quarter"/>
    <s v="Tuesday"/>
    <s v="February"/>
    <s v="Nutrition and Food Supplements "/>
    <n v="-1200"/>
    <x v="1"/>
    <s v="Packaging"/>
    <s v="Expense"/>
  </r>
  <r>
    <n v="2023"/>
    <d v="2023-02-28T00:00:00"/>
    <s v="28"/>
    <s v="1st Quarter"/>
    <s v="Tuesday"/>
    <s v="February"/>
    <s v="Nutrition and Food Supplements "/>
    <n v="-2400"/>
    <x v="1"/>
    <s v="Shipping"/>
    <s v="Expense"/>
  </r>
  <r>
    <n v="2023"/>
    <d v="2023-02-28T00:00:00"/>
    <s v="28"/>
    <s v="1st Quarter"/>
    <s v="Tuesday"/>
    <s v="February"/>
    <s v="Nutrition and Food Supplements "/>
    <n v="-3000"/>
    <x v="1"/>
    <s v="Sales"/>
    <s v="Expense"/>
  </r>
  <r>
    <n v="2023"/>
    <d v="2023-02-28T00:00:00"/>
    <s v="28"/>
    <s v="1st Quarter"/>
    <s v="Tuesday"/>
    <s v="February"/>
    <s v="Nutrition and Food Supplements "/>
    <n v="-65000"/>
    <x v="1"/>
    <s v="Labor"/>
    <s v="Expense"/>
  </r>
  <r>
    <n v="2023"/>
    <d v="2023-02-28T00:00:00"/>
    <s v="28"/>
    <s v="1st Quarter"/>
    <s v="Tuesday"/>
    <s v="February"/>
    <s v="Nutrition and Food Supplements "/>
    <n v="-1800"/>
    <x v="1"/>
    <s v="Other"/>
    <s v="Expense"/>
  </r>
  <r>
    <n v="2023"/>
    <d v="2023-02-28T00:00:00"/>
    <s v="28"/>
    <s v="1st Quarter"/>
    <s v="Tuesday"/>
    <s v="February"/>
    <s v="Nutrition and Food Supplements "/>
    <n v="-12000"/>
    <x v="2"/>
    <s v="Interest and tax"/>
    <s v="Expense"/>
  </r>
  <r>
    <n v="2023"/>
    <d v="2023-03-31T00:00:00"/>
    <s v="31"/>
    <s v="1st Quarter"/>
    <s v="Friday"/>
    <s v="March"/>
    <s v="Nutrition and Food Supplements "/>
    <n v="-15000"/>
    <x v="0"/>
    <s v="Rent"/>
    <s v="Expense"/>
  </r>
  <r>
    <n v="2023"/>
    <d v="2023-03-31T00:00:00"/>
    <s v="31"/>
    <s v="1st Quarter"/>
    <s v="Friday"/>
    <s v="March"/>
    <s v="Nutrition and Food Supplements "/>
    <n v="-9000"/>
    <x v="0"/>
    <s v="Equipment"/>
    <s v="Expense"/>
  </r>
  <r>
    <n v="2023"/>
    <d v="2023-03-31T00:00:00"/>
    <s v="31"/>
    <s v="1st Quarter"/>
    <s v="Friday"/>
    <s v="March"/>
    <s v="Nutrition and Food Supplements "/>
    <n v="-15000"/>
    <x v="0"/>
    <s v="Marketing"/>
    <s v="Expense"/>
  </r>
  <r>
    <n v="2023"/>
    <d v="2023-03-31T00:00:00"/>
    <s v="31"/>
    <s v="1st Quarter"/>
    <s v="Friday"/>
    <s v="March"/>
    <s v="Nutrition and Food Supplements "/>
    <n v="-40000"/>
    <x v="0"/>
    <s v="Payroll"/>
    <s v="Expense"/>
  </r>
  <r>
    <n v="2023"/>
    <d v="2023-03-31T00:00:00"/>
    <s v="31"/>
    <s v="1st Quarter"/>
    <s v="Friday"/>
    <s v="March"/>
    <s v="Nutrition and Food Supplements "/>
    <n v="-30000"/>
    <x v="0"/>
    <s v="R&amp;D"/>
    <s v="Expense"/>
  </r>
  <r>
    <n v="2023"/>
    <d v="2023-03-31T00:00:00"/>
    <s v="31"/>
    <s v="1st Quarter"/>
    <s v="Friday"/>
    <s v="March"/>
    <s v="Nutrition and Food Supplements "/>
    <n v="-900"/>
    <x v="0"/>
    <s v="Other"/>
    <s v="Expense"/>
  </r>
  <r>
    <n v="2023"/>
    <d v="2023-03-31T00:00:00"/>
    <s v="31"/>
    <s v="1st Quarter"/>
    <s v="Friday"/>
    <s v="March"/>
    <s v="Nutrition and Food Supplements "/>
    <n v="-20000"/>
    <x v="1"/>
    <s v="Materials"/>
    <s v="Expense"/>
  </r>
  <r>
    <n v="2023"/>
    <d v="2023-03-31T00:00:00"/>
    <s v="31"/>
    <s v="1st Quarter"/>
    <s v="Friday"/>
    <s v="March"/>
    <s v="Nutrition and Food Supplements "/>
    <n v="-600"/>
    <x v="1"/>
    <s v="Packaging"/>
    <s v="Expense"/>
  </r>
  <r>
    <n v="2023"/>
    <d v="2023-03-31T00:00:00"/>
    <s v="31"/>
    <s v="1st Quarter"/>
    <s v="Friday"/>
    <s v="March"/>
    <s v="Nutrition and Food Supplements "/>
    <n v="-1500"/>
    <x v="1"/>
    <s v="Shipping"/>
    <s v="Expense"/>
  </r>
  <r>
    <n v="2023"/>
    <d v="2023-03-31T00:00:00"/>
    <s v="31"/>
    <s v="1st Quarter"/>
    <s v="Friday"/>
    <s v="March"/>
    <s v="Nutrition and Food Supplements "/>
    <n v="-2100"/>
    <x v="1"/>
    <s v="Sales"/>
    <s v="Expense"/>
  </r>
  <r>
    <n v="2023"/>
    <d v="2023-03-31T00:00:00"/>
    <s v="31"/>
    <s v="1st Quarter"/>
    <s v="Friday"/>
    <s v="March"/>
    <s v="Nutrition and Food Supplements "/>
    <n v="-65000"/>
    <x v="1"/>
    <s v="Labor"/>
    <s v="Expense"/>
  </r>
  <r>
    <n v="2023"/>
    <d v="2023-03-31T00:00:00"/>
    <s v="31"/>
    <s v="1st Quarter"/>
    <s v="Friday"/>
    <s v="March"/>
    <s v="Nutrition and Food Supplements "/>
    <n v="-1500"/>
    <x v="1"/>
    <s v="Other"/>
    <s v="Expense"/>
  </r>
  <r>
    <n v="2023"/>
    <d v="2023-03-31T00:00:00"/>
    <s v="31"/>
    <s v="1st Quarter"/>
    <s v="Friday"/>
    <s v="March"/>
    <s v="Nutrition and Food Supplements "/>
    <n v="-12000"/>
    <x v="2"/>
    <s v="Interest and tax"/>
    <s v="Expense"/>
  </r>
  <r>
    <n v="2023"/>
    <d v="2023-04-30T00:00:00"/>
    <s v="30"/>
    <s v="2nd Quarter"/>
    <s v="Sunday"/>
    <s v="April"/>
    <s v="Nutrition and Food Supplements "/>
    <n v="-15000"/>
    <x v="0"/>
    <s v="Rent"/>
    <s v="Expense"/>
  </r>
  <r>
    <n v="2023"/>
    <d v="2023-04-30T00:00:00"/>
    <s v="30"/>
    <s v="2nd Quarter"/>
    <s v="Sunday"/>
    <s v="April"/>
    <s v="Nutrition and Food Supplements "/>
    <n v="-9000"/>
    <x v="0"/>
    <s v="Equipment"/>
    <s v="Expense"/>
  </r>
  <r>
    <n v="2023"/>
    <d v="2023-04-30T00:00:00"/>
    <s v="30"/>
    <s v="2nd Quarter"/>
    <s v="Sunday"/>
    <s v="April"/>
    <s v="Nutrition and Food Supplements "/>
    <n v="-15000"/>
    <x v="0"/>
    <s v="Marketing"/>
    <s v="Expense"/>
  </r>
  <r>
    <n v="2023"/>
    <d v="2023-04-30T00:00:00"/>
    <s v="30"/>
    <s v="2nd Quarter"/>
    <s v="Sunday"/>
    <s v="April"/>
    <s v="Nutrition and Food Supplements "/>
    <n v="-40000"/>
    <x v="0"/>
    <s v="Payroll"/>
    <s v="Expense"/>
  </r>
  <r>
    <n v="2023"/>
    <d v="2023-04-30T00:00:00"/>
    <s v="30"/>
    <s v="2nd Quarter"/>
    <s v="Sunday"/>
    <s v="April"/>
    <s v="Nutrition and Food Supplements "/>
    <n v="-30000"/>
    <x v="0"/>
    <s v="R&amp;D"/>
    <s v="Expense"/>
  </r>
  <r>
    <n v="2023"/>
    <d v="2023-04-30T00:00:00"/>
    <s v="30"/>
    <s v="2nd Quarter"/>
    <s v="Sunday"/>
    <s v="April"/>
    <s v="Nutrition and Food Supplements "/>
    <n v="-900"/>
    <x v="0"/>
    <s v="Other"/>
    <s v="Expense"/>
  </r>
  <r>
    <n v="2023"/>
    <d v="2023-04-30T00:00:00"/>
    <s v="30"/>
    <s v="2nd Quarter"/>
    <s v="Sunday"/>
    <s v="April"/>
    <s v="Nutrition and Food Supplements "/>
    <n v="-20000"/>
    <x v="1"/>
    <s v="Materials"/>
    <s v="Expense"/>
  </r>
  <r>
    <n v="2023"/>
    <d v="2023-04-30T00:00:00"/>
    <s v="30"/>
    <s v="2nd Quarter"/>
    <s v="Sunday"/>
    <s v="April"/>
    <s v="Nutrition and Food Supplements "/>
    <n v="-600"/>
    <x v="1"/>
    <s v="Packaging"/>
    <s v="Expense"/>
  </r>
  <r>
    <n v="2023"/>
    <d v="2023-04-30T00:00:00"/>
    <s v="30"/>
    <s v="2nd Quarter"/>
    <s v="Sunday"/>
    <s v="April"/>
    <s v="Nutrition and Food Supplements "/>
    <n v="-1500"/>
    <x v="1"/>
    <s v="Shipping"/>
    <s v="Expense"/>
  </r>
  <r>
    <n v="2023"/>
    <d v="2023-04-30T00:00:00"/>
    <s v="30"/>
    <s v="2nd Quarter"/>
    <s v="Sunday"/>
    <s v="April"/>
    <s v="Nutrition and Food Supplements "/>
    <n v="-1800"/>
    <x v="1"/>
    <s v="Sales"/>
    <s v="Expense"/>
  </r>
  <r>
    <n v="2023"/>
    <d v="2023-04-30T00:00:00"/>
    <s v="30"/>
    <s v="2nd Quarter"/>
    <s v="Sunday"/>
    <s v="April"/>
    <s v="Nutrition and Food Supplements "/>
    <n v="-65000"/>
    <x v="1"/>
    <s v="Labor"/>
    <s v="Expense"/>
  </r>
  <r>
    <n v="2023"/>
    <d v="2023-04-30T00:00:00"/>
    <s v="30"/>
    <s v="2nd Quarter"/>
    <s v="Sunday"/>
    <s v="April"/>
    <s v="Nutrition and Food Supplements "/>
    <n v="-3000"/>
    <x v="1"/>
    <s v="Other"/>
    <s v="Expense"/>
  </r>
  <r>
    <n v="2023"/>
    <d v="2023-04-30T00:00:00"/>
    <s v="30"/>
    <s v="2nd Quarter"/>
    <s v="Sunday"/>
    <s v="April"/>
    <s v="Nutrition and Food Supplements "/>
    <n v="-12000"/>
    <x v="2"/>
    <s v="Interest and tax"/>
    <s v="Expense"/>
  </r>
  <r>
    <n v="2023"/>
    <d v="2023-05-31T00:00:00"/>
    <s v="31"/>
    <s v="2nd Quarter"/>
    <s v="Wednesday"/>
    <s v="May"/>
    <s v="Nutrition and Food Supplements "/>
    <n v="-12000"/>
    <x v="2"/>
    <s v="Interest and tax"/>
    <s v="Expense"/>
  </r>
  <r>
    <n v="2023"/>
    <d v="2023-05-31T00:00:00"/>
    <s v="31"/>
    <s v="2nd Quarter"/>
    <s v="Wednesday"/>
    <s v="May"/>
    <s v="Nutrition and Food Supplements "/>
    <n v="-15000"/>
    <x v="0"/>
    <s v="Rent"/>
    <s v="Expense"/>
  </r>
  <r>
    <n v="2023"/>
    <d v="2023-05-31T00:00:00"/>
    <s v="31"/>
    <s v="2nd Quarter"/>
    <s v="Wednesday"/>
    <s v="May"/>
    <s v="Nutrition and Food Supplements "/>
    <n v="-11400"/>
    <x v="0"/>
    <s v="Equipment"/>
    <s v="Expense"/>
  </r>
  <r>
    <n v="2023"/>
    <d v="2023-05-31T00:00:00"/>
    <s v="31"/>
    <s v="2nd Quarter"/>
    <s v="Wednesday"/>
    <s v="May"/>
    <s v="Nutrition and Food Supplements "/>
    <n v="-30000"/>
    <x v="0"/>
    <s v="Marketing"/>
    <s v="Expense"/>
  </r>
  <r>
    <n v="2023"/>
    <d v="2023-05-31T00:00:00"/>
    <s v="31"/>
    <s v="2nd Quarter"/>
    <s v="Wednesday"/>
    <s v="May"/>
    <s v="Nutrition and Food Supplements "/>
    <n v="-40000"/>
    <x v="0"/>
    <s v="Payroll"/>
    <s v="Expense"/>
  </r>
  <r>
    <n v="2023"/>
    <d v="2023-05-31T00:00:00"/>
    <s v="31"/>
    <s v="2nd Quarter"/>
    <s v="Wednesday"/>
    <s v="May"/>
    <s v="Nutrition and Food Supplements "/>
    <n v="-30000"/>
    <x v="0"/>
    <s v="R&amp;D"/>
    <s v="Expense"/>
  </r>
  <r>
    <n v="2023"/>
    <d v="2023-05-31T00:00:00"/>
    <s v="31"/>
    <s v="2nd Quarter"/>
    <s v="Wednesday"/>
    <s v="May"/>
    <s v="Nutrition and Food Supplements "/>
    <n v="-1200"/>
    <x v="0"/>
    <s v="Other"/>
    <s v="Expense"/>
  </r>
  <r>
    <n v="2023"/>
    <d v="2023-05-31T00:00:00"/>
    <s v="31"/>
    <s v="2nd Quarter"/>
    <s v="Wednesday"/>
    <s v="May"/>
    <s v="Nutrition and Food Supplements "/>
    <n v="-20000"/>
    <x v="1"/>
    <s v="Materials"/>
    <s v="Expense"/>
  </r>
  <r>
    <n v="2023"/>
    <d v="2023-05-31T00:00:00"/>
    <s v="31"/>
    <s v="2nd Quarter"/>
    <s v="Wednesday"/>
    <s v="May"/>
    <s v="Nutrition and Food Supplements "/>
    <n v="-1200"/>
    <x v="1"/>
    <s v="Packaging"/>
    <s v="Expense"/>
  </r>
  <r>
    <n v="2023"/>
    <d v="2023-05-31T00:00:00"/>
    <s v="31"/>
    <s v="2nd Quarter"/>
    <s v="Wednesday"/>
    <s v="May"/>
    <s v="Nutrition and Food Supplements "/>
    <n v="-2400"/>
    <x v="1"/>
    <s v="Shipping"/>
    <s v="Expense"/>
  </r>
  <r>
    <n v="2023"/>
    <d v="2023-05-31T00:00:00"/>
    <s v="31"/>
    <s v="2nd Quarter"/>
    <s v="Wednesday"/>
    <s v="May"/>
    <s v="Nutrition and Food Supplements "/>
    <n v="-2700"/>
    <x v="1"/>
    <s v="Sales"/>
    <s v="Expense"/>
  </r>
  <r>
    <n v="2023"/>
    <d v="2023-05-31T00:00:00"/>
    <s v="31"/>
    <s v="2nd Quarter"/>
    <s v="Wednesday"/>
    <s v="May"/>
    <s v="Nutrition and Food Supplements "/>
    <n v="-65000"/>
    <x v="1"/>
    <s v="Labor"/>
    <s v="Expense"/>
  </r>
  <r>
    <n v="2023"/>
    <d v="2023-05-31T00:00:00"/>
    <s v="31"/>
    <s v="2nd Quarter"/>
    <s v="Wednesday"/>
    <s v="May"/>
    <s v="Nutrition and Food Supplements "/>
    <n v="-3000"/>
    <x v="1"/>
    <s v="Other"/>
    <s v="Expense"/>
  </r>
  <r>
    <n v="2023"/>
    <d v="2023-06-30T00:00:00"/>
    <s v="30"/>
    <s v="2nd Quarter"/>
    <s v="Friday"/>
    <s v="June"/>
    <s v="Nutrition and Food Supplements "/>
    <n v="-12000"/>
    <x v="2"/>
    <s v="Interest and tax"/>
    <s v="Expense"/>
  </r>
  <r>
    <n v="2023"/>
    <d v="2023-06-30T00:00:00"/>
    <s v="30"/>
    <s v="2nd Quarter"/>
    <s v="Friday"/>
    <s v="June"/>
    <s v="Nutrition and Food Supplements "/>
    <n v="-15000"/>
    <x v="0"/>
    <s v="Rent"/>
    <s v="Expense"/>
  </r>
  <r>
    <n v="2023"/>
    <d v="2023-06-30T00:00:00"/>
    <s v="30"/>
    <s v="2nd Quarter"/>
    <s v="Friday"/>
    <s v="June"/>
    <s v="Nutrition and Food Supplements "/>
    <n v="-11400"/>
    <x v="0"/>
    <s v="Equipment"/>
    <s v="Expense"/>
  </r>
  <r>
    <n v="2023"/>
    <d v="2023-06-30T00:00:00"/>
    <s v="30"/>
    <s v="2nd Quarter"/>
    <s v="Friday"/>
    <s v="June"/>
    <s v="Nutrition and Food Supplements "/>
    <n v="-30000"/>
    <x v="0"/>
    <s v="Marketing"/>
    <s v="Expense"/>
  </r>
  <r>
    <n v="2023"/>
    <d v="2023-06-30T00:00:00"/>
    <s v="30"/>
    <s v="2nd Quarter"/>
    <s v="Friday"/>
    <s v="June"/>
    <s v="Nutrition and Food Supplements "/>
    <n v="-40000"/>
    <x v="0"/>
    <s v="Payroll"/>
    <s v="Expense"/>
  </r>
  <r>
    <n v="2023"/>
    <d v="2023-06-30T00:00:00"/>
    <s v="30"/>
    <s v="2nd Quarter"/>
    <s v="Friday"/>
    <s v="June"/>
    <s v="Nutrition and Food Supplements "/>
    <n v="-30000"/>
    <x v="0"/>
    <s v="R&amp;D"/>
    <s v="Expense"/>
  </r>
  <r>
    <n v="2023"/>
    <d v="2023-06-30T00:00:00"/>
    <s v="30"/>
    <s v="2nd Quarter"/>
    <s v="Friday"/>
    <s v="June"/>
    <s v="Nutrition and Food Supplements "/>
    <n v="-900"/>
    <x v="0"/>
    <s v="Other"/>
    <s v="Expense"/>
  </r>
  <r>
    <n v="2023"/>
    <d v="2023-06-30T00:00:00"/>
    <s v="30"/>
    <s v="2nd Quarter"/>
    <s v="Friday"/>
    <s v="June"/>
    <s v="Nutrition and Food Supplements "/>
    <n v="-20000"/>
    <x v="1"/>
    <s v="Materials"/>
    <s v="Expense"/>
  </r>
  <r>
    <n v="2023"/>
    <d v="2023-06-30T00:00:00"/>
    <s v="30"/>
    <s v="2nd Quarter"/>
    <s v="Friday"/>
    <s v="June"/>
    <s v="Nutrition and Food Supplements "/>
    <n v="-900"/>
    <x v="1"/>
    <s v="Packaging"/>
    <s v="Expense"/>
  </r>
  <r>
    <n v="2023"/>
    <d v="2023-06-30T00:00:00"/>
    <s v="30"/>
    <s v="2nd Quarter"/>
    <s v="Friday"/>
    <s v="June"/>
    <s v="Nutrition and Food Supplements "/>
    <n v="-2700"/>
    <x v="1"/>
    <s v="Shipping"/>
    <s v="Expense"/>
  </r>
  <r>
    <n v="2023"/>
    <d v="2023-06-30T00:00:00"/>
    <s v="30"/>
    <s v="2nd Quarter"/>
    <s v="Friday"/>
    <s v="June"/>
    <s v="Nutrition and Food Supplements "/>
    <n v="-2400"/>
    <x v="1"/>
    <s v="Sales"/>
    <s v="Expense"/>
  </r>
  <r>
    <n v="2023"/>
    <d v="2023-06-30T00:00:00"/>
    <s v="30"/>
    <s v="2nd Quarter"/>
    <s v="Friday"/>
    <s v="June"/>
    <s v="Nutrition and Food Supplements "/>
    <n v="-65000"/>
    <x v="1"/>
    <s v="Labor"/>
    <s v="Expense"/>
  </r>
  <r>
    <n v="2023"/>
    <d v="2023-06-30T00:00:00"/>
    <s v="30"/>
    <s v="2nd Quarter"/>
    <s v="Friday"/>
    <s v="June"/>
    <s v="Nutrition and Food Supplements "/>
    <n v="-3000"/>
    <x v="1"/>
    <s v="Other"/>
    <s v="Expense"/>
  </r>
  <r>
    <n v="2023"/>
    <d v="2023-07-31T00:00:00"/>
    <s v="31"/>
    <s v="3rd Quarter"/>
    <s v="Monday"/>
    <s v="July"/>
    <s v="Nutrition and Food Supplements "/>
    <n v="-12000"/>
    <x v="2"/>
    <s v="Interest and tax"/>
    <s v="Expense"/>
  </r>
  <r>
    <n v="2023"/>
    <d v="2023-07-31T00:00:00"/>
    <s v="31"/>
    <s v="3rd Quarter"/>
    <s v="Monday"/>
    <s v="July"/>
    <s v="Nutrition and Food Supplements "/>
    <n v="-15000"/>
    <x v="0"/>
    <s v="Rent"/>
    <s v="Expense"/>
  </r>
  <r>
    <n v="2023"/>
    <d v="2023-07-31T00:00:00"/>
    <s v="31"/>
    <s v="3rd Quarter"/>
    <s v="Monday"/>
    <s v="July"/>
    <s v="Nutrition and Food Supplements "/>
    <n v="-11400"/>
    <x v="0"/>
    <s v="Equipment"/>
    <s v="Expense"/>
  </r>
  <r>
    <n v="2023"/>
    <d v="2023-07-31T00:00:00"/>
    <s v="31"/>
    <s v="3rd Quarter"/>
    <s v="Monday"/>
    <s v="July"/>
    <s v="Nutrition and Food Supplements "/>
    <n v="-20000"/>
    <x v="0"/>
    <s v="Marketing"/>
    <s v="Expense"/>
  </r>
  <r>
    <n v="2023"/>
    <d v="2023-07-31T00:00:00"/>
    <s v="31"/>
    <s v="3rd Quarter"/>
    <s v="Monday"/>
    <s v="July"/>
    <s v="Nutrition and Food Supplements "/>
    <n v="-40000"/>
    <x v="0"/>
    <s v="Payroll"/>
    <s v="Expense"/>
  </r>
  <r>
    <n v="2023"/>
    <d v="2023-07-31T00:00:00"/>
    <s v="31"/>
    <s v="3rd Quarter"/>
    <s v="Monday"/>
    <s v="July"/>
    <s v="Nutrition and Food Supplements "/>
    <n v="-30000"/>
    <x v="0"/>
    <s v="R&amp;D"/>
    <s v="Expense"/>
  </r>
  <r>
    <n v="2023"/>
    <d v="2023-07-31T00:00:00"/>
    <s v="31"/>
    <s v="3rd Quarter"/>
    <s v="Monday"/>
    <s v="July"/>
    <s v="Nutrition and Food Supplements "/>
    <n v="-600"/>
    <x v="0"/>
    <s v="Other"/>
    <s v="Expense"/>
  </r>
  <r>
    <n v="2023"/>
    <d v="2023-07-31T00:00:00"/>
    <s v="31"/>
    <s v="3rd Quarter"/>
    <s v="Monday"/>
    <s v="July"/>
    <s v="Nutrition and Food Supplements "/>
    <n v="-20000"/>
    <x v="1"/>
    <s v="Materials"/>
    <s v="Expense"/>
  </r>
  <r>
    <n v="2023"/>
    <d v="2023-07-31T00:00:00"/>
    <s v="31"/>
    <s v="3rd Quarter"/>
    <s v="Monday"/>
    <s v="July"/>
    <s v="Nutrition and Food Supplements "/>
    <n v="-600"/>
    <x v="1"/>
    <s v="Packaging"/>
    <s v="Expense"/>
  </r>
  <r>
    <n v="2023"/>
    <d v="2023-07-31T00:00:00"/>
    <s v="31"/>
    <s v="3rd Quarter"/>
    <s v="Monday"/>
    <s v="July"/>
    <s v="Nutrition and Food Supplements "/>
    <n v="-1500"/>
    <x v="1"/>
    <s v="Shipping"/>
    <s v="Expense"/>
  </r>
  <r>
    <n v="2023"/>
    <d v="2023-07-31T00:00:00"/>
    <s v="31"/>
    <s v="3rd Quarter"/>
    <s v="Monday"/>
    <s v="July"/>
    <s v="Nutrition and Food Supplements "/>
    <n v="-1800"/>
    <x v="1"/>
    <s v="Sales"/>
    <s v="Expense"/>
  </r>
  <r>
    <n v="2023"/>
    <d v="2023-07-31T00:00:00"/>
    <s v="31"/>
    <s v="3rd Quarter"/>
    <s v="Monday"/>
    <s v="July"/>
    <s v="Nutrition and Food Supplements "/>
    <n v="-50000"/>
    <x v="1"/>
    <s v="Labor"/>
    <s v="Expense"/>
  </r>
  <r>
    <n v="2023"/>
    <d v="2023-07-31T00:00:00"/>
    <s v="31"/>
    <s v="3rd Quarter"/>
    <s v="Monday"/>
    <s v="July"/>
    <s v="Nutrition and Food Supplements "/>
    <n v="-3000"/>
    <x v="1"/>
    <s v="Other"/>
    <s v="Expense"/>
  </r>
  <r>
    <n v="2023"/>
    <d v="2023-08-31T00:00:00"/>
    <s v="31"/>
    <s v="3rd Quarter"/>
    <s v="Thursday"/>
    <s v="August"/>
    <s v="Nutrition and Food Supplements "/>
    <n v="-12000"/>
    <x v="2"/>
    <s v="Interest and tax"/>
    <s v="Expense"/>
  </r>
  <r>
    <n v="2023"/>
    <d v="2023-08-31T00:00:00"/>
    <s v="31"/>
    <s v="3rd Quarter"/>
    <s v="Thursday"/>
    <s v="August"/>
    <s v="Nutrition and Food Supplements "/>
    <n v="-15000"/>
    <x v="0"/>
    <s v="Rent"/>
    <s v="Expense"/>
  </r>
  <r>
    <n v="2023"/>
    <d v="2023-08-31T00:00:00"/>
    <s v="31"/>
    <s v="3rd Quarter"/>
    <s v="Thursday"/>
    <s v="August"/>
    <s v="Nutrition and Food Supplements "/>
    <n v="-11400"/>
    <x v="0"/>
    <s v="Equipment"/>
    <s v="Expense"/>
  </r>
  <r>
    <n v="2023"/>
    <d v="2023-08-31T00:00:00"/>
    <s v="31"/>
    <s v="3rd Quarter"/>
    <s v="Thursday"/>
    <s v="August"/>
    <s v="Nutrition and Food Supplements "/>
    <n v="-15000"/>
    <x v="0"/>
    <s v="Marketing"/>
    <s v="Expense"/>
  </r>
  <r>
    <n v="2023"/>
    <d v="2023-08-31T00:00:00"/>
    <s v="31"/>
    <s v="3rd Quarter"/>
    <s v="Thursday"/>
    <s v="August"/>
    <s v="Nutrition and Food Supplements "/>
    <n v="-40000"/>
    <x v="0"/>
    <s v="Payroll"/>
    <s v="Expense"/>
  </r>
  <r>
    <n v="2023"/>
    <d v="2023-08-31T00:00:00"/>
    <s v="31"/>
    <s v="3rd Quarter"/>
    <s v="Thursday"/>
    <s v="August"/>
    <s v="Nutrition and Food Supplements "/>
    <n v="-30000"/>
    <x v="0"/>
    <s v="R&amp;D"/>
    <s v="Expense"/>
  </r>
  <r>
    <n v="2023"/>
    <d v="2023-08-31T00:00:00"/>
    <s v="31"/>
    <s v="3rd Quarter"/>
    <s v="Thursday"/>
    <s v="August"/>
    <s v="Nutrition and Food Supplements "/>
    <n v="-600"/>
    <x v="0"/>
    <s v="Other"/>
    <s v="Expense"/>
  </r>
  <r>
    <n v="2023"/>
    <d v="2023-08-31T00:00:00"/>
    <s v="31"/>
    <s v="3rd Quarter"/>
    <s v="Thursday"/>
    <s v="August"/>
    <s v="Nutrition and Food Supplements "/>
    <n v="-20000"/>
    <x v="1"/>
    <s v="Materials"/>
    <s v="Expense"/>
  </r>
  <r>
    <n v="2023"/>
    <d v="2023-08-31T00:00:00"/>
    <s v="31"/>
    <s v="3rd Quarter"/>
    <s v="Thursday"/>
    <s v="August"/>
    <s v="Nutrition and Food Supplements "/>
    <n v="-600"/>
    <x v="1"/>
    <s v="Packaging"/>
    <s v="Expense"/>
  </r>
  <r>
    <n v="2023"/>
    <d v="2023-08-31T00:00:00"/>
    <s v="31"/>
    <s v="3rd Quarter"/>
    <s v="Thursday"/>
    <s v="August"/>
    <s v="Nutrition and Food Supplements "/>
    <n v="-1500"/>
    <x v="1"/>
    <s v="Shipping"/>
    <s v="Expense"/>
  </r>
  <r>
    <n v="2023"/>
    <d v="2023-08-31T00:00:00"/>
    <s v="31"/>
    <s v="3rd Quarter"/>
    <s v="Thursday"/>
    <s v="August"/>
    <s v="Nutrition and Food Supplements "/>
    <n v="-1800"/>
    <x v="1"/>
    <s v="Sales"/>
    <s v="Expense"/>
  </r>
  <r>
    <n v="2023"/>
    <d v="2023-08-31T00:00:00"/>
    <s v="31"/>
    <s v="3rd Quarter"/>
    <s v="Thursday"/>
    <s v="August"/>
    <s v="Nutrition and Food Supplements "/>
    <n v="-50000"/>
    <x v="1"/>
    <s v="Labor"/>
    <s v="Expense"/>
  </r>
  <r>
    <n v="2023"/>
    <d v="2023-08-31T00:00:00"/>
    <s v="31"/>
    <s v="3rd Quarter"/>
    <s v="Thursday"/>
    <s v="August"/>
    <s v="Nutrition and Food Supplements "/>
    <n v="-3000"/>
    <x v="1"/>
    <s v="Other"/>
    <s v="Expense"/>
  </r>
  <r>
    <n v="2023"/>
    <d v="2023-09-30T00:00:00"/>
    <s v="30"/>
    <s v="3rd Quarter"/>
    <s v="Saturday"/>
    <s v="September"/>
    <s v="Nutrition and Food Supplements "/>
    <n v="-12000"/>
    <x v="2"/>
    <s v="Interest and tax"/>
    <s v="Expense"/>
  </r>
  <r>
    <n v="2023"/>
    <d v="2023-09-30T00:00:00"/>
    <s v="30"/>
    <s v="3rd Quarter"/>
    <s v="Saturday"/>
    <s v="September"/>
    <s v="Nutrition and Food Supplements "/>
    <n v="-15000"/>
    <x v="0"/>
    <s v="Rent"/>
    <s v="Expense"/>
  </r>
  <r>
    <n v="2023"/>
    <d v="2023-09-30T00:00:00"/>
    <s v="30"/>
    <s v="3rd Quarter"/>
    <s v="Saturday"/>
    <s v="September"/>
    <s v="Nutrition and Food Supplements "/>
    <n v="-11400"/>
    <x v="0"/>
    <s v="Equipment"/>
    <s v="Expense"/>
  </r>
  <r>
    <n v="2023"/>
    <d v="2023-09-30T00:00:00"/>
    <s v="30"/>
    <s v="3rd Quarter"/>
    <s v="Saturday"/>
    <s v="September"/>
    <s v="Nutrition and Food Supplements "/>
    <n v="-15000"/>
    <x v="0"/>
    <s v="Marketing"/>
    <s v="Expense"/>
  </r>
  <r>
    <n v="2023"/>
    <d v="2023-09-30T00:00:00"/>
    <s v="30"/>
    <s v="3rd Quarter"/>
    <s v="Saturday"/>
    <s v="September"/>
    <s v="Nutrition and Food Supplements "/>
    <n v="-32000"/>
    <x v="0"/>
    <s v="Payroll"/>
    <s v="Expense"/>
  </r>
  <r>
    <n v="2023"/>
    <d v="2023-09-30T00:00:00"/>
    <s v="30"/>
    <s v="3rd Quarter"/>
    <s v="Saturday"/>
    <s v="September"/>
    <s v="Nutrition and Food Supplements "/>
    <n v="-30000"/>
    <x v="0"/>
    <s v="R&amp;D"/>
    <s v="Expense"/>
  </r>
  <r>
    <n v="2023"/>
    <d v="2023-09-30T00:00:00"/>
    <s v="30"/>
    <s v="3rd Quarter"/>
    <s v="Saturday"/>
    <s v="September"/>
    <s v="Nutrition and Food Supplements "/>
    <n v="-900"/>
    <x v="0"/>
    <s v="Other"/>
    <s v="Expense"/>
  </r>
  <r>
    <n v="2023"/>
    <d v="2023-09-30T00:00:00"/>
    <s v="30"/>
    <s v="3rd Quarter"/>
    <s v="Saturday"/>
    <s v="September"/>
    <s v="Nutrition and Food Supplements "/>
    <n v="-20000"/>
    <x v="1"/>
    <s v="Materials"/>
    <s v="Expense"/>
  </r>
  <r>
    <n v="2023"/>
    <d v="2023-09-30T00:00:00"/>
    <s v="30"/>
    <s v="3rd Quarter"/>
    <s v="Saturday"/>
    <s v="September"/>
    <s v="Nutrition and Food Supplements "/>
    <n v="-600"/>
    <x v="1"/>
    <s v="Packaging"/>
    <s v="Expense"/>
  </r>
  <r>
    <n v="2023"/>
    <d v="2023-09-30T00:00:00"/>
    <s v="30"/>
    <s v="3rd Quarter"/>
    <s v="Saturday"/>
    <s v="September"/>
    <s v="Nutrition and Food Supplements "/>
    <n v="-1200"/>
    <x v="1"/>
    <s v="Shipping"/>
    <s v="Expense"/>
  </r>
  <r>
    <n v="2023"/>
    <d v="2023-09-30T00:00:00"/>
    <s v="30"/>
    <s v="3rd Quarter"/>
    <s v="Saturday"/>
    <s v="September"/>
    <s v="Nutrition and Food Supplements "/>
    <n v="-1800"/>
    <x v="1"/>
    <s v="Sales"/>
    <s v="Expense"/>
  </r>
  <r>
    <n v="2023"/>
    <d v="2023-09-30T00:00:00"/>
    <s v="30"/>
    <s v="3rd Quarter"/>
    <s v="Saturday"/>
    <s v="September"/>
    <s v="Nutrition and Food Supplements "/>
    <n v="-50000"/>
    <x v="1"/>
    <s v="Labor"/>
    <s v="Expense"/>
  </r>
  <r>
    <n v="2023"/>
    <d v="2023-09-30T00:00:00"/>
    <s v="30"/>
    <s v="3rd Quarter"/>
    <s v="Saturday"/>
    <s v="September"/>
    <s v="Nutrition and Food Supplements "/>
    <n v="-2100"/>
    <x v="1"/>
    <s v="Other"/>
    <s v="Expense"/>
  </r>
  <r>
    <n v="2023"/>
    <d v="2023-10-31T00:00:00"/>
    <s v="31"/>
    <s v="4th Quarter"/>
    <s v="Tuesday"/>
    <s v="October"/>
    <s v="Nutrition and Food Supplements "/>
    <n v="-12000"/>
    <x v="2"/>
    <s v="Interest and tax"/>
    <s v="Expense"/>
  </r>
  <r>
    <n v="2023"/>
    <d v="2023-10-31T00:00:00"/>
    <s v="31"/>
    <s v="4th Quarter"/>
    <s v="Tuesday"/>
    <s v="October"/>
    <s v="Nutrition and Food Supplements "/>
    <n v="-15000"/>
    <x v="0"/>
    <s v="Rent"/>
    <s v="Expense"/>
  </r>
  <r>
    <n v="2023"/>
    <d v="2023-10-31T00:00:00"/>
    <s v="31"/>
    <s v="4th Quarter"/>
    <s v="Tuesday"/>
    <s v="October"/>
    <s v="Nutrition and Food Supplements "/>
    <n v="-12000"/>
    <x v="0"/>
    <s v="Equipment"/>
    <s v="Expense"/>
  </r>
  <r>
    <n v="2023"/>
    <d v="2023-10-31T00:00:00"/>
    <s v="31"/>
    <s v="4th Quarter"/>
    <s v="Tuesday"/>
    <s v="October"/>
    <s v="Nutrition and Food Supplements "/>
    <n v="-15000"/>
    <x v="0"/>
    <s v="Marketing"/>
    <s v="Expense"/>
  </r>
  <r>
    <n v="2023"/>
    <d v="2023-10-31T00:00:00"/>
    <s v="31"/>
    <s v="4th Quarter"/>
    <s v="Tuesday"/>
    <s v="October"/>
    <s v="Nutrition and Food Supplements "/>
    <n v="-32000"/>
    <x v="0"/>
    <s v="Payroll"/>
    <s v="Expense"/>
  </r>
  <r>
    <n v="2023"/>
    <d v="2023-10-31T00:00:00"/>
    <s v="31"/>
    <s v="4th Quarter"/>
    <s v="Tuesday"/>
    <s v="October"/>
    <s v="Nutrition and Food Supplements "/>
    <n v="-30000"/>
    <x v="0"/>
    <s v="R&amp;D"/>
    <s v="Expense"/>
  </r>
  <r>
    <n v="2023"/>
    <d v="2023-10-31T00:00:00"/>
    <s v="31"/>
    <s v="4th Quarter"/>
    <s v="Tuesday"/>
    <s v="October"/>
    <s v="Nutrition and Food Supplements "/>
    <n v="-600"/>
    <x v="0"/>
    <s v="Other"/>
    <s v="Expense"/>
  </r>
  <r>
    <n v="2023"/>
    <d v="2023-10-31T00:00:00"/>
    <s v="31"/>
    <s v="4th Quarter"/>
    <s v="Tuesday"/>
    <s v="October"/>
    <s v="Nutrition and Food Supplements "/>
    <n v="-20000"/>
    <x v="1"/>
    <s v="Materials"/>
    <s v="Expense"/>
  </r>
  <r>
    <n v="2023"/>
    <d v="2023-10-31T00:00:00"/>
    <s v="31"/>
    <s v="4th Quarter"/>
    <s v="Tuesday"/>
    <s v="October"/>
    <s v="Nutrition and Food Supplements "/>
    <n v="-600"/>
    <x v="1"/>
    <s v="Packaging"/>
    <s v="Expense"/>
  </r>
  <r>
    <n v="2023"/>
    <d v="2023-10-31T00:00:00"/>
    <s v="31"/>
    <s v="4th Quarter"/>
    <s v="Tuesday"/>
    <s v="October"/>
    <s v="Nutrition and Food Supplements "/>
    <n v="-1200"/>
    <x v="1"/>
    <s v="Shipping"/>
    <s v="Expense"/>
  </r>
  <r>
    <n v="2023"/>
    <d v="2023-10-31T00:00:00"/>
    <s v="31"/>
    <s v="4th Quarter"/>
    <s v="Tuesday"/>
    <s v="October"/>
    <s v="Nutrition and Food Supplements "/>
    <n v="-1800"/>
    <x v="1"/>
    <s v="Sales"/>
    <s v="Expense"/>
  </r>
  <r>
    <n v="2023"/>
    <d v="2023-10-31T00:00:00"/>
    <s v="31"/>
    <s v="4th Quarter"/>
    <s v="Tuesday"/>
    <s v="October"/>
    <s v="Nutrition and Food Supplements "/>
    <n v="-50000"/>
    <x v="1"/>
    <s v="Labor"/>
    <s v="Expense"/>
  </r>
  <r>
    <n v="2023"/>
    <d v="2023-10-31T00:00:00"/>
    <s v="31"/>
    <s v="4th Quarter"/>
    <s v="Tuesday"/>
    <s v="October"/>
    <s v="Nutrition and Food Supplements "/>
    <n v="-2100"/>
    <x v="1"/>
    <s v="Other"/>
    <s v="Expense"/>
  </r>
  <r>
    <n v="2023"/>
    <d v="2023-11-30T00:00:00"/>
    <s v="30"/>
    <s v="4th Quarter"/>
    <s v="Thursday"/>
    <s v="November"/>
    <s v="Nutrition and Food Supplements "/>
    <n v="-12000"/>
    <x v="2"/>
    <s v="Interest and tax"/>
    <s v="Expense"/>
  </r>
  <r>
    <n v="2023"/>
    <d v="2023-11-30T00:00:00"/>
    <s v="30"/>
    <s v="4th Quarter"/>
    <s v="Thursday"/>
    <s v="November"/>
    <s v="Nutrition and Food Supplements "/>
    <n v="-15000"/>
    <x v="0"/>
    <s v="Rent"/>
    <s v="Expense"/>
  </r>
  <r>
    <n v="2023"/>
    <d v="2023-11-30T00:00:00"/>
    <s v="30"/>
    <s v="4th Quarter"/>
    <s v="Thursday"/>
    <s v="November"/>
    <s v="Nutrition and Food Supplements "/>
    <n v="-12000"/>
    <x v="0"/>
    <s v="Equipment"/>
    <s v="Expense"/>
  </r>
  <r>
    <n v="2023"/>
    <d v="2023-11-30T00:00:00"/>
    <s v="30"/>
    <s v="4th Quarter"/>
    <s v="Thursday"/>
    <s v="November"/>
    <s v="Nutrition and Food Supplements "/>
    <n v="-20000"/>
    <x v="0"/>
    <s v="Marketing"/>
    <s v="Expense"/>
  </r>
  <r>
    <n v="2023"/>
    <d v="2023-11-30T00:00:00"/>
    <s v="30"/>
    <s v="4th Quarter"/>
    <s v="Thursday"/>
    <s v="November"/>
    <s v="Nutrition and Food Supplements "/>
    <n v="-32000"/>
    <x v="0"/>
    <s v="Payroll"/>
    <s v="Expense"/>
  </r>
  <r>
    <n v="2023"/>
    <d v="2023-11-30T00:00:00"/>
    <s v="30"/>
    <s v="4th Quarter"/>
    <s v="Thursday"/>
    <s v="November"/>
    <s v="Nutrition and Food Supplements "/>
    <n v="-30000"/>
    <x v="0"/>
    <s v="R&amp;D"/>
    <s v="Expense"/>
  </r>
  <r>
    <n v="2023"/>
    <d v="2023-11-30T00:00:00"/>
    <s v="30"/>
    <s v="4th Quarter"/>
    <s v="Thursday"/>
    <s v="November"/>
    <s v="Nutrition and Food Supplements "/>
    <n v="-1200"/>
    <x v="0"/>
    <s v="Other"/>
    <s v="Expense"/>
  </r>
  <r>
    <n v="2023"/>
    <d v="2023-11-30T00:00:00"/>
    <s v="30"/>
    <s v="4th Quarter"/>
    <s v="Thursday"/>
    <s v="November"/>
    <s v="Nutrition and Food Supplements "/>
    <n v="-20000"/>
    <x v="1"/>
    <s v="Materials"/>
    <s v="Expense"/>
  </r>
  <r>
    <n v="2023"/>
    <d v="2023-11-30T00:00:00"/>
    <s v="30"/>
    <s v="4th Quarter"/>
    <s v="Thursday"/>
    <s v="November"/>
    <s v="Nutrition and Food Supplements "/>
    <n v="-900"/>
    <x v="1"/>
    <s v="Packaging"/>
    <s v="Expense"/>
  </r>
  <r>
    <n v="2023"/>
    <d v="2023-11-30T00:00:00"/>
    <s v="30"/>
    <s v="4th Quarter"/>
    <s v="Thursday"/>
    <s v="November"/>
    <s v="Nutrition and Food Supplements "/>
    <n v="-900"/>
    <x v="1"/>
    <s v="Shipping"/>
    <s v="Expense"/>
  </r>
  <r>
    <n v="2023"/>
    <d v="2023-11-30T00:00:00"/>
    <s v="30"/>
    <s v="4th Quarter"/>
    <s v="Thursday"/>
    <s v="November"/>
    <s v="Nutrition and Food Supplements "/>
    <n v="-2100"/>
    <x v="1"/>
    <s v="Sales"/>
    <s v="Expense"/>
  </r>
  <r>
    <n v="2023"/>
    <d v="2023-11-30T00:00:00"/>
    <s v="30"/>
    <s v="4th Quarter"/>
    <s v="Thursday"/>
    <s v="November"/>
    <s v="Nutrition and Food Supplements "/>
    <n v="-50000"/>
    <x v="1"/>
    <s v="Labor"/>
    <s v="Expense"/>
  </r>
  <r>
    <n v="2023"/>
    <d v="2023-11-30T00:00:00"/>
    <s v="30"/>
    <s v="4th Quarter"/>
    <s v="Thursday"/>
    <s v="November"/>
    <s v="Nutrition and Food Supplements "/>
    <n v="-1800"/>
    <x v="1"/>
    <s v="Other"/>
    <s v="Expense"/>
  </r>
  <r>
    <n v="2023"/>
    <d v="2023-12-31T00:00:00"/>
    <s v="31"/>
    <s v="4th Quarter"/>
    <s v="Sunday"/>
    <s v="December"/>
    <s v="Nutrition and Food Supplements "/>
    <n v="-12000"/>
    <x v="2"/>
    <s v="Interest and tax"/>
    <s v="Expense"/>
  </r>
  <r>
    <n v="2023"/>
    <d v="2023-12-31T00:00:00"/>
    <s v="31"/>
    <s v="4th Quarter"/>
    <s v="Sunday"/>
    <s v="December"/>
    <s v="Nutrition and Food Supplements "/>
    <n v="-15000"/>
    <x v="0"/>
    <s v="Rent"/>
    <s v="Expense"/>
  </r>
  <r>
    <n v="2023"/>
    <d v="2023-12-31T00:00:00"/>
    <s v="31"/>
    <s v="4th Quarter"/>
    <s v="Sunday"/>
    <s v="December"/>
    <s v="Nutrition and Food Supplements "/>
    <n v="-12000"/>
    <x v="0"/>
    <s v="Equipment"/>
    <s v="Expense"/>
  </r>
  <r>
    <n v="2023"/>
    <d v="2023-12-31T00:00:00"/>
    <s v="31"/>
    <s v="4th Quarter"/>
    <s v="Sunday"/>
    <s v="December"/>
    <s v="Nutrition and Food Supplements "/>
    <n v="-30000"/>
    <x v="0"/>
    <s v="Marketing"/>
    <s v="Expense"/>
  </r>
  <r>
    <n v="2023"/>
    <d v="2023-12-31T00:00:00"/>
    <s v="31"/>
    <s v="4th Quarter"/>
    <s v="Sunday"/>
    <s v="December"/>
    <s v="Nutrition and Food Supplements "/>
    <n v="-32000"/>
    <x v="0"/>
    <s v="Payroll"/>
    <s v="Expense"/>
  </r>
  <r>
    <n v="2023"/>
    <d v="2023-12-31T00:00:00"/>
    <s v="31"/>
    <s v="4th Quarter"/>
    <s v="Sunday"/>
    <s v="December"/>
    <s v="Nutrition and Food Supplements "/>
    <n v="-30000"/>
    <x v="0"/>
    <s v="R&amp;D"/>
    <s v="Expense"/>
  </r>
  <r>
    <n v="2023"/>
    <d v="2023-12-31T00:00:00"/>
    <s v="31"/>
    <s v="4th Quarter"/>
    <s v="Sunday"/>
    <s v="December"/>
    <s v="Nutrition and Food Supplements "/>
    <n v="-2400"/>
    <x v="0"/>
    <s v="Other"/>
    <s v="Expense"/>
  </r>
  <r>
    <n v="2023"/>
    <d v="2023-12-31T00:00:00"/>
    <s v="31"/>
    <s v="4th Quarter"/>
    <s v="Sunday"/>
    <s v="December"/>
    <s v="Nutrition and Food Supplements "/>
    <n v="-20000"/>
    <x v="1"/>
    <s v="Materials"/>
    <s v="Expense"/>
  </r>
  <r>
    <n v="2023"/>
    <d v="2023-12-31T00:00:00"/>
    <s v="31"/>
    <s v="4th Quarter"/>
    <s v="Sunday"/>
    <s v="December"/>
    <s v="Nutrition and Food Supplements "/>
    <n v="-1200"/>
    <x v="1"/>
    <s v="Packaging"/>
    <s v="Expense"/>
  </r>
  <r>
    <n v="2023"/>
    <d v="2023-12-31T00:00:00"/>
    <s v="31"/>
    <s v="4th Quarter"/>
    <s v="Sunday"/>
    <s v="December"/>
    <s v="Nutrition and Food Supplements "/>
    <n v="-2100"/>
    <x v="1"/>
    <s v="Shipping"/>
    <s v="Expense"/>
  </r>
  <r>
    <n v="2023"/>
    <d v="2023-12-31T00:00:00"/>
    <s v="31"/>
    <s v="4th Quarter"/>
    <s v="Sunday"/>
    <s v="December"/>
    <s v="Nutrition and Food Supplements "/>
    <n v="-2700"/>
    <x v="1"/>
    <s v="Sales"/>
    <s v="Expense"/>
  </r>
  <r>
    <n v="2023"/>
    <d v="2023-12-31T00:00:00"/>
    <s v="31"/>
    <s v="4th Quarter"/>
    <s v="Sunday"/>
    <s v="December"/>
    <s v="Nutrition and Food Supplements "/>
    <n v="-50000"/>
    <x v="1"/>
    <s v="Labor"/>
    <s v="Expense"/>
  </r>
  <r>
    <n v="2023"/>
    <d v="2023-12-31T00:00:00"/>
    <s v="31"/>
    <s v="4th Quarter"/>
    <s v="Sunday"/>
    <s v="December"/>
    <s v="Nutrition and Food Supplements "/>
    <n v="-2100"/>
    <x v="1"/>
    <s v="Other"/>
    <s v="Expense"/>
  </r>
  <r>
    <n v="2023"/>
    <d v="2023-01-31T00:00:00"/>
    <s v="31"/>
    <s v="1st Quarter"/>
    <s v="Tuesday"/>
    <s v="January"/>
    <s v="Sports equipment"/>
    <n v="-18000"/>
    <x v="0"/>
    <s v="Rent"/>
    <s v="Expense"/>
  </r>
  <r>
    <n v="2023"/>
    <d v="2023-01-31T00:00:00"/>
    <s v="31"/>
    <s v="1st Quarter"/>
    <s v="Tuesday"/>
    <s v="January"/>
    <s v="Sports equipment"/>
    <n v="-54000"/>
    <x v="0"/>
    <s v="Equipment"/>
    <s v="Expense"/>
  </r>
  <r>
    <n v="2023"/>
    <d v="2023-01-31T00:00:00"/>
    <s v="31"/>
    <s v="1st Quarter"/>
    <s v="Tuesday"/>
    <s v="January"/>
    <s v="Sports equipment"/>
    <n v="-50000"/>
    <x v="0"/>
    <s v="Marketing"/>
    <s v="Expense"/>
  </r>
  <r>
    <n v="2023"/>
    <d v="2023-01-31T00:00:00"/>
    <s v="31"/>
    <s v="1st Quarter"/>
    <s v="Tuesday"/>
    <s v="January"/>
    <s v="Sports equipment"/>
    <n v="-60000"/>
    <x v="0"/>
    <s v="Payroll"/>
    <s v="Expense"/>
  </r>
  <r>
    <n v="2023"/>
    <d v="2023-01-31T00:00:00"/>
    <s v="31"/>
    <s v="1st Quarter"/>
    <s v="Tuesday"/>
    <s v="January"/>
    <s v="Sports equipment"/>
    <n v="-10000"/>
    <x v="0"/>
    <s v="R&amp;D"/>
    <s v="Expense"/>
  </r>
  <r>
    <n v="2023"/>
    <d v="2023-01-31T00:00:00"/>
    <s v="31"/>
    <s v="1st Quarter"/>
    <s v="Tuesday"/>
    <s v="January"/>
    <s v="Sports equipment"/>
    <n v="-14400"/>
    <x v="0"/>
    <s v="Other"/>
    <s v="Expense"/>
  </r>
  <r>
    <n v="2023"/>
    <d v="2023-01-31T00:00:00"/>
    <s v="31"/>
    <s v="1st Quarter"/>
    <s v="Tuesday"/>
    <s v="January"/>
    <s v="Sports equipment"/>
    <n v="-50000"/>
    <x v="1"/>
    <s v="Materials"/>
    <s v="Expense"/>
  </r>
  <r>
    <n v="2023"/>
    <d v="2023-01-31T00:00:00"/>
    <s v="31"/>
    <s v="1st Quarter"/>
    <s v="Tuesday"/>
    <s v="January"/>
    <s v="Sports equipment"/>
    <n v="-6000"/>
    <x v="1"/>
    <s v="Packaging"/>
    <s v="Expense"/>
  </r>
  <r>
    <n v="2023"/>
    <d v="2023-01-31T00:00:00"/>
    <s v="31"/>
    <s v="1st Quarter"/>
    <s v="Tuesday"/>
    <s v="January"/>
    <s v="Sports equipment"/>
    <n v="-130000"/>
    <x v="1"/>
    <s v="Shipping"/>
    <s v="Expense"/>
  </r>
  <r>
    <n v="2023"/>
    <d v="2023-01-31T00:00:00"/>
    <s v="31"/>
    <s v="1st Quarter"/>
    <s v="Tuesday"/>
    <s v="January"/>
    <s v="Sports equipment"/>
    <n v="-30000"/>
    <x v="1"/>
    <s v="Sales"/>
    <s v="Expense"/>
  </r>
  <r>
    <n v="2023"/>
    <d v="2023-01-31T00:00:00"/>
    <s v="31"/>
    <s v="1st Quarter"/>
    <s v="Tuesday"/>
    <s v="January"/>
    <s v="Sports equipment"/>
    <n v="-180000"/>
    <x v="1"/>
    <s v="Labor"/>
    <s v="Expense"/>
  </r>
  <r>
    <n v="2023"/>
    <d v="2023-01-31T00:00:00"/>
    <s v="31"/>
    <s v="1st Quarter"/>
    <s v="Tuesday"/>
    <s v="January"/>
    <s v="Sports equipment"/>
    <n v="-12600"/>
    <x v="1"/>
    <s v="Other"/>
    <s v="Expense"/>
  </r>
  <r>
    <n v="2023"/>
    <d v="2023-01-31T00:00:00"/>
    <s v="31"/>
    <s v="1st Quarter"/>
    <s v="Tuesday"/>
    <s v="January"/>
    <s v="Sports equipment"/>
    <n v="-49000"/>
    <x v="2"/>
    <s v="Interest and tax"/>
    <s v="Expense"/>
  </r>
  <r>
    <n v="2023"/>
    <d v="2023-02-28T00:00:00"/>
    <s v="28"/>
    <s v="1st Quarter"/>
    <s v="Tuesday"/>
    <s v="February"/>
    <s v="Sports equipment"/>
    <n v="-27000"/>
    <x v="0"/>
    <s v="Rent"/>
    <s v="Expense"/>
  </r>
  <r>
    <n v="2023"/>
    <d v="2023-02-28T00:00:00"/>
    <s v="28"/>
    <s v="1st Quarter"/>
    <s v="Tuesday"/>
    <s v="February"/>
    <s v="Sports equipment"/>
    <n v="-54000"/>
    <x v="0"/>
    <s v="Equipment"/>
    <s v="Expense"/>
  </r>
  <r>
    <n v="2023"/>
    <d v="2023-02-28T00:00:00"/>
    <s v="28"/>
    <s v="1st Quarter"/>
    <s v="Tuesday"/>
    <s v="February"/>
    <s v="Sports equipment"/>
    <n v="-50000"/>
    <x v="0"/>
    <s v="Marketing"/>
    <s v="Expense"/>
  </r>
  <r>
    <n v="2023"/>
    <d v="2023-02-28T00:00:00"/>
    <s v="28"/>
    <s v="1st Quarter"/>
    <s v="Tuesday"/>
    <s v="February"/>
    <s v="Sports equipment"/>
    <n v="-60000"/>
    <x v="0"/>
    <s v="Payroll"/>
    <s v="Expense"/>
  </r>
  <r>
    <n v="2023"/>
    <d v="2023-02-28T00:00:00"/>
    <s v="28"/>
    <s v="1st Quarter"/>
    <s v="Tuesday"/>
    <s v="February"/>
    <s v="Sports equipment"/>
    <n v="-10000"/>
    <x v="0"/>
    <s v="R&amp;D"/>
    <s v="Expense"/>
  </r>
  <r>
    <n v="2023"/>
    <d v="2023-02-28T00:00:00"/>
    <s v="28"/>
    <s v="1st Quarter"/>
    <s v="Tuesday"/>
    <s v="February"/>
    <s v="Sports equipment"/>
    <n v="-9000"/>
    <x v="0"/>
    <s v="Other"/>
    <s v="Expense"/>
  </r>
  <r>
    <n v="2023"/>
    <d v="2023-02-28T00:00:00"/>
    <s v="28"/>
    <s v="1st Quarter"/>
    <s v="Tuesday"/>
    <s v="February"/>
    <s v="Sports equipment"/>
    <n v="-20000"/>
    <x v="1"/>
    <s v="Materials"/>
    <s v="Expense"/>
  </r>
  <r>
    <n v="2023"/>
    <d v="2023-02-28T00:00:00"/>
    <s v="28"/>
    <s v="1st Quarter"/>
    <s v="Tuesday"/>
    <s v="February"/>
    <s v="Sports equipment"/>
    <n v="-5000"/>
    <x v="1"/>
    <s v="Packaging"/>
    <s v="Expense"/>
  </r>
  <r>
    <n v="2023"/>
    <d v="2023-02-28T00:00:00"/>
    <s v="28"/>
    <s v="1st Quarter"/>
    <s v="Tuesday"/>
    <s v="February"/>
    <s v="Sports equipment"/>
    <n v="-12000"/>
    <x v="1"/>
    <s v="Shipping"/>
    <s v="Expense"/>
  </r>
  <r>
    <n v="2023"/>
    <d v="2023-02-28T00:00:00"/>
    <s v="28"/>
    <s v="1st Quarter"/>
    <s v="Tuesday"/>
    <s v="February"/>
    <s v="Sports equipment"/>
    <n v="-25000"/>
    <x v="1"/>
    <s v="Sales"/>
    <s v="Expense"/>
  </r>
  <r>
    <n v="2023"/>
    <d v="2023-02-28T00:00:00"/>
    <s v="28"/>
    <s v="1st Quarter"/>
    <s v="Tuesday"/>
    <s v="February"/>
    <s v="Sports equipment"/>
    <n v="-180000"/>
    <x v="1"/>
    <s v="Labor"/>
    <s v="Expense"/>
  </r>
  <r>
    <n v="2023"/>
    <d v="2023-02-28T00:00:00"/>
    <s v="28"/>
    <s v="1st Quarter"/>
    <s v="Tuesday"/>
    <s v="February"/>
    <s v="Sports equipment"/>
    <n v="-12600"/>
    <x v="1"/>
    <s v="Other"/>
    <s v="Expense"/>
  </r>
  <r>
    <n v="2023"/>
    <d v="2023-02-28T00:00:00"/>
    <s v="28"/>
    <s v="1st Quarter"/>
    <s v="Tuesday"/>
    <s v="February"/>
    <s v="Sports equipment"/>
    <n v="-48500"/>
    <x v="2"/>
    <s v="Interest and tax"/>
    <s v="Expense"/>
  </r>
  <r>
    <n v="2023"/>
    <d v="2023-03-31T00:00:00"/>
    <s v="31"/>
    <s v="1st Quarter"/>
    <s v="Friday"/>
    <s v="March"/>
    <s v="Sports equipment"/>
    <n v="-27000"/>
    <x v="0"/>
    <s v="Rent"/>
    <s v="Expense"/>
  </r>
  <r>
    <n v="2023"/>
    <d v="2023-03-31T00:00:00"/>
    <s v="31"/>
    <s v="1st Quarter"/>
    <s v="Friday"/>
    <s v="March"/>
    <s v="Sports equipment"/>
    <n v="-54000"/>
    <x v="0"/>
    <s v="Equipment"/>
    <s v="Expense"/>
  </r>
  <r>
    <n v="2023"/>
    <d v="2023-03-31T00:00:00"/>
    <s v="31"/>
    <s v="1st Quarter"/>
    <s v="Friday"/>
    <s v="March"/>
    <s v="Sports equipment"/>
    <n v="-30000"/>
    <x v="0"/>
    <s v="Marketing"/>
    <s v="Expense"/>
  </r>
  <r>
    <n v="2023"/>
    <d v="2023-03-31T00:00:00"/>
    <s v="31"/>
    <s v="1st Quarter"/>
    <s v="Friday"/>
    <s v="March"/>
    <s v="Sports equipment"/>
    <n v="-60000"/>
    <x v="0"/>
    <s v="Payroll"/>
    <s v="Expense"/>
  </r>
  <r>
    <n v="2023"/>
    <d v="2023-03-31T00:00:00"/>
    <s v="31"/>
    <s v="1st Quarter"/>
    <s v="Friday"/>
    <s v="March"/>
    <s v="Sports equipment"/>
    <n v="-10000"/>
    <x v="0"/>
    <s v="R&amp;D"/>
    <s v="Expense"/>
  </r>
  <r>
    <n v="2023"/>
    <d v="2023-03-31T00:00:00"/>
    <s v="31"/>
    <s v="1st Quarter"/>
    <s v="Friday"/>
    <s v="March"/>
    <s v="Sports equipment"/>
    <n v="-5400"/>
    <x v="0"/>
    <s v="Other"/>
    <s v="Expense"/>
  </r>
  <r>
    <n v="2023"/>
    <d v="2023-03-31T00:00:00"/>
    <s v="31"/>
    <s v="1st Quarter"/>
    <s v="Friday"/>
    <s v="March"/>
    <s v="Sports equipment"/>
    <n v="-54000"/>
    <x v="1"/>
    <s v="Materials"/>
    <s v="Expense"/>
  </r>
  <r>
    <n v="2023"/>
    <d v="2023-03-31T00:00:00"/>
    <s v="31"/>
    <s v="1st Quarter"/>
    <s v="Friday"/>
    <s v="March"/>
    <s v="Sports equipment"/>
    <n v="-3600"/>
    <x v="1"/>
    <s v="Packaging"/>
    <s v="Expense"/>
  </r>
  <r>
    <n v="2023"/>
    <d v="2023-03-31T00:00:00"/>
    <s v="31"/>
    <s v="1st Quarter"/>
    <s v="Friday"/>
    <s v="March"/>
    <s v="Sports equipment"/>
    <n v="-9000"/>
    <x v="1"/>
    <s v="Shipping"/>
    <s v="Expense"/>
  </r>
  <r>
    <n v="2023"/>
    <d v="2023-03-31T00:00:00"/>
    <s v="31"/>
    <s v="1st Quarter"/>
    <s v="Friday"/>
    <s v="March"/>
    <s v="Sports equipment"/>
    <n v="-12600"/>
    <x v="1"/>
    <s v="Sales"/>
    <s v="Expense"/>
  </r>
  <r>
    <n v="2023"/>
    <d v="2023-03-31T00:00:00"/>
    <s v="31"/>
    <s v="1st Quarter"/>
    <s v="Friday"/>
    <s v="March"/>
    <s v="Sports equipment"/>
    <n v="-180000"/>
    <x v="1"/>
    <s v="Labor"/>
    <s v="Expense"/>
  </r>
  <r>
    <n v="2023"/>
    <d v="2023-03-31T00:00:00"/>
    <s v="31"/>
    <s v="1st Quarter"/>
    <s v="Friday"/>
    <s v="March"/>
    <s v="Sports equipment"/>
    <n v="-12600"/>
    <x v="1"/>
    <s v="Other"/>
    <s v="Expense"/>
  </r>
  <r>
    <n v="2023"/>
    <d v="2023-03-31T00:00:00"/>
    <s v="31"/>
    <s v="1st Quarter"/>
    <s v="Friday"/>
    <s v="March"/>
    <s v="Sports equipment"/>
    <n v="-37000"/>
    <x v="2"/>
    <s v="Interest and tax"/>
    <s v="Expense"/>
  </r>
  <r>
    <n v="2023"/>
    <d v="2023-04-30T00:00:00"/>
    <s v="30"/>
    <s v="2nd Quarter"/>
    <s v="Sunday"/>
    <s v="April"/>
    <s v="Sports equipment"/>
    <n v="-27000"/>
    <x v="0"/>
    <s v="Rent"/>
    <s v="Expense"/>
  </r>
  <r>
    <n v="2023"/>
    <d v="2023-04-30T00:00:00"/>
    <s v="30"/>
    <s v="2nd Quarter"/>
    <s v="Sunday"/>
    <s v="April"/>
    <s v="Sports equipment"/>
    <n v="-54000"/>
    <x v="0"/>
    <s v="Equipment"/>
    <s v="Expense"/>
  </r>
  <r>
    <n v="2023"/>
    <d v="2023-04-30T00:00:00"/>
    <s v="30"/>
    <s v="2nd Quarter"/>
    <s v="Sunday"/>
    <s v="April"/>
    <s v="Sports equipment"/>
    <n v="-30000"/>
    <x v="0"/>
    <s v="Marketing"/>
    <s v="Expense"/>
  </r>
  <r>
    <n v="2023"/>
    <d v="2023-04-30T00:00:00"/>
    <s v="30"/>
    <s v="2nd Quarter"/>
    <s v="Sunday"/>
    <s v="April"/>
    <s v="Sports equipment"/>
    <n v="-60000"/>
    <x v="0"/>
    <s v="Payroll"/>
    <s v="Expense"/>
  </r>
  <r>
    <n v="2023"/>
    <d v="2023-04-30T00:00:00"/>
    <s v="30"/>
    <s v="2nd Quarter"/>
    <s v="Sunday"/>
    <s v="April"/>
    <s v="Sports equipment"/>
    <n v="-10000"/>
    <x v="0"/>
    <s v="R&amp;D"/>
    <s v="Expense"/>
  </r>
  <r>
    <n v="2023"/>
    <d v="2023-04-30T00:00:00"/>
    <s v="30"/>
    <s v="2nd Quarter"/>
    <s v="Sunday"/>
    <s v="April"/>
    <s v="Sports equipment"/>
    <n v="-5400"/>
    <x v="0"/>
    <s v="Other"/>
    <s v="Expense"/>
  </r>
  <r>
    <n v="2023"/>
    <d v="2023-04-30T00:00:00"/>
    <s v="30"/>
    <s v="2nd Quarter"/>
    <s v="Sunday"/>
    <s v="April"/>
    <s v="Sports equipment"/>
    <n v="-25000"/>
    <x v="1"/>
    <s v="Materials"/>
    <s v="Expense"/>
  </r>
  <r>
    <n v="2023"/>
    <d v="2023-04-30T00:00:00"/>
    <s v="30"/>
    <s v="2nd Quarter"/>
    <s v="Sunday"/>
    <s v="April"/>
    <s v="Sports equipment"/>
    <n v="-3600"/>
    <x v="1"/>
    <s v="Packaging"/>
    <s v="Expense"/>
  </r>
  <r>
    <n v="2023"/>
    <d v="2023-04-30T00:00:00"/>
    <s v="30"/>
    <s v="2nd Quarter"/>
    <s v="Sunday"/>
    <s v="April"/>
    <s v="Sports equipment"/>
    <n v="-9000"/>
    <x v="1"/>
    <s v="Shipping"/>
    <s v="Expense"/>
  </r>
  <r>
    <n v="2023"/>
    <d v="2023-04-30T00:00:00"/>
    <s v="30"/>
    <s v="2nd Quarter"/>
    <s v="Sunday"/>
    <s v="April"/>
    <s v="Sports equipment"/>
    <n v="-10800"/>
    <x v="1"/>
    <s v="Sales"/>
    <s v="Expense"/>
  </r>
  <r>
    <n v="2023"/>
    <d v="2023-04-30T00:00:00"/>
    <s v="30"/>
    <s v="2nd Quarter"/>
    <s v="Sunday"/>
    <s v="April"/>
    <s v="Sports equipment"/>
    <n v="-180000"/>
    <x v="1"/>
    <s v="Labor"/>
    <s v="Expense"/>
  </r>
  <r>
    <n v="2023"/>
    <d v="2023-04-30T00:00:00"/>
    <s v="30"/>
    <s v="2nd Quarter"/>
    <s v="Sunday"/>
    <s v="April"/>
    <s v="Sports equipment"/>
    <n v="-12600"/>
    <x v="1"/>
    <s v="Other"/>
    <s v="Expense"/>
  </r>
  <r>
    <n v="2023"/>
    <d v="2023-04-30T00:00:00"/>
    <s v="30"/>
    <s v="2nd Quarter"/>
    <s v="Sunday"/>
    <s v="April"/>
    <s v="Sports equipment"/>
    <n v="-27200"/>
    <x v="2"/>
    <s v="Interest and tax"/>
    <s v="Expense"/>
  </r>
  <r>
    <n v="2023"/>
    <d v="2023-05-31T00:00:00"/>
    <s v="31"/>
    <s v="2nd Quarter"/>
    <s v="Wednesday"/>
    <s v="May"/>
    <s v="Sports equipment"/>
    <n v="-27000"/>
    <x v="0"/>
    <s v="Rent"/>
    <s v="Expense"/>
  </r>
  <r>
    <n v="2023"/>
    <d v="2023-05-31T00:00:00"/>
    <s v="31"/>
    <s v="2nd Quarter"/>
    <s v="Wednesday"/>
    <s v="May"/>
    <s v="Sports equipment"/>
    <n v="-68400"/>
    <x v="0"/>
    <s v="Equipment"/>
    <s v="Expense"/>
  </r>
  <r>
    <n v="2023"/>
    <d v="2023-05-31T00:00:00"/>
    <s v="31"/>
    <s v="2nd Quarter"/>
    <s v="Wednesday"/>
    <s v="May"/>
    <s v="Sports equipment"/>
    <n v="-50000"/>
    <x v="0"/>
    <s v="Marketing"/>
    <s v="Expense"/>
  </r>
  <r>
    <n v="2023"/>
    <d v="2023-05-31T00:00:00"/>
    <s v="31"/>
    <s v="2nd Quarter"/>
    <s v="Wednesday"/>
    <s v="May"/>
    <s v="Sports equipment"/>
    <n v="-60000"/>
    <x v="0"/>
    <s v="Payroll"/>
    <s v="Expense"/>
  </r>
  <r>
    <n v="2023"/>
    <d v="2023-05-31T00:00:00"/>
    <s v="31"/>
    <s v="2nd Quarter"/>
    <s v="Wednesday"/>
    <s v="May"/>
    <s v="Sports equipment"/>
    <n v="-10000"/>
    <x v="0"/>
    <s v="R&amp;D"/>
    <s v="Expense"/>
  </r>
  <r>
    <n v="2023"/>
    <d v="2023-05-31T00:00:00"/>
    <s v="31"/>
    <s v="2nd Quarter"/>
    <s v="Wednesday"/>
    <s v="May"/>
    <s v="Sports equipment"/>
    <n v="-7200"/>
    <x v="0"/>
    <s v="Other"/>
    <s v="Expense"/>
  </r>
  <r>
    <n v="2023"/>
    <d v="2023-05-31T00:00:00"/>
    <s v="31"/>
    <s v="2nd Quarter"/>
    <s v="Wednesday"/>
    <s v="May"/>
    <s v="Sports equipment"/>
    <n v="-54000"/>
    <x v="1"/>
    <s v="Materials"/>
    <s v="Expense"/>
  </r>
  <r>
    <n v="2023"/>
    <d v="2023-05-31T00:00:00"/>
    <s v="31"/>
    <s v="2nd Quarter"/>
    <s v="Wednesday"/>
    <s v="May"/>
    <s v="Sports equipment"/>
    <n v="-5000"/>
    <x v="1"/>
    <s v="Packaging"/>
    <s v="Expense"/>
  </r>
  <r>
    <n v="2023"/>
    <d v="2023-05-31T00:00:00"/>
    <s v="31"/>
    <s v="2nd Quarter"/>
    <s v="Wednesday"/>
    <s v="May"/>
    <s v="Sports equipment"/>
    <n v="-14000"/>
    <x v="1"/>
    <s v="Shipping"/>
    <s v="Expense"/>
  </r>
  <r>
    <n v="2023"/>
    <d v="2023-05-31T00:00:00"/>
    <s v="31"/>
    <s v="2nd Quarter"/>
    <s v="Wednesday"/>
    <s v="May"/>
    <s v="Sports equipment"/>
    <n v="-40000"/>
    <x v="1"/>
    <s v="Sales"/>
    <s v="Expense"/>
  </r>
  <r>
    <n v="2023"/>
    <d v="2023-05-31T00:00:00"/>
    <s v="31"/>
    <s v="2nd Quarter"/>
    <s v="Wednesday"/>
    <s v="May"/>
    <s v="Sports equipment"/>
    <n v="-234000"/>
    <x v="1"/>
    <s v="Labor"/>
    <s v="Expense"/>
  </r>
  <r>
    <n v="2023"/>
    <d v="2023-05-31T00:00:00"/>
    <s v="31"/>
    <s v="2nd Quarter"/>
    <s v="Wednesday"/>
    <s v="May"/>
    <s v="Sports equipment"/>
    <n v="-12600"/>
    <x v="1"/>
    <s v="Other"/>
    <s v="Expense"/>
  </r>
  <r>
    <n v="2023"/>
    <d v="2023-05-31T00:00:00"/>
    <s v="31"/>
    <s v="2nd Quarter"/>
    <s v="Wednesday"/>
    <s v="May"/>
    <s v="Sports equipment"/>
    <n v="-41800"/>
    <x v="2"/>
    <s v="Interest and tax"/>
    <s v="Expense"/>
  </r>
  <r>
    <n v="2023"/>
    <d v="2023-06-30T00:00:00"/>
    <s v="30"/>
    <s v="2nd Quarter"/>
    <s v="Friday"/>
    <s v="June"/>
    <s v="Sports equipment"/>
    <n v="-27000"/>
    <x v="0"/>
    <s v="Rent"/>
    <s v="Expense"/>
  </r>
  <r>
    <n v="2023"/>
    <d v="2023-06-30T00:00:00"/>
    <s v="30"/>
    <s v="2nd Quarter"/>
    <s v="Friday"/>
    <s v="June"/>
    <s v="Sports equipment"/>
    <n v="-68400"/>
    <x v="0"/>
    <s v="Equipment"/>
    <s v="Expense"/>
  </r>
  <r>
    <n v="2023"/>
    <d v="2023-06-30T00:00:00"/>
    <s v="30"/>
    <s v="2nd Quarter"/>
    <s v="Friday"/>
    <s v="June"/>
    <s v="Sports equipment"/>
    <n v="-50000"/>
    <x v="0"/>
    <s v="Marketing"/>
    <s v="Expense"/>
  </r>
  <r>
    <n v="2023"/>
    <d v="2023-06-30T00:00:00"/>
    <s v="30"/>
    <s v="2nd Quarter"/>
    <s v="Friday"/>
    <s v="June"/>
    <s v="Sports equipment"/>
    <n v="-60000"/>
    <x v="0"/>
    <s v="Payroll"/>
    <s v="Expense"/>
  </r>
  <r>
    <n v="2023"/>
    <d v="2023-06-30T00:00:00"/>
    <s v="30"/>
    <s v="2nd Quarter"/>
    <s v="Friday"/>
    <s v="June"/>
    <s v="Sports equipment"/>
    <n v="-10000"/>
    <x v="0"/>
    <s v="R&amp;D"/>
    <s v="Expense"/>
  </r>
  <r>
    <n v="2023"/>
    <d v="2023-06-30T00:00:00"/>
    <s v="30"/>
    <s v="2nd Quarter"/>
    <s v="Friday"/>
    <s v="June"/>
    <s v="Sports equipment"/>
    <n v="-5400"/>
    <x v="0"/>
    <s v="Other"/>
    <s v="Expense"/>
  </r>
  <r>
    <n v="2023"/>
    <d v="2023-06-30T00:00:00"/>
    <s v="30"/>
    <s v="2nd Quarter"/>
    <s v="Friday"/>
    <s v="June"/>
    <s v="Sports equipment"/>
    <n v="-54000"/>
    <x v="1"/>
    <s v="Materials"/>
    <s v="Expense"/>
  </r>
  <r>
    <n v="2023"/>
    <d v="2023-06-30T00:00:00"/>
    <s v="30"/>
    <s v="2nd Quarter"/>
    <s v="Friday"/>
    <s v="June"/>
    <s v="Sports equipment"/>
    <n v="-5000"/>
    <x v="1"/>
    <s v="Packaging"/>
    <s v="Expense"/>
  </r>
  <r>
    <n v="2023"/>
    <d v="2023-06-30T00:00:00"/>
    <s v="30"/>
    <s v="2nd Quarter"/>
    <s v="Friday"/>
    <s v="June"/>
    <s v="Sports equipment"/>
    <n v="-13000"/>
    <x v="1"/>
    <s v="Shipping"/>
    <s v="Expense"/>
  </r>
  <r>
    <n v="2023"/>
    <d v="2023-06-30T00:00:00"/>
    <s v="30"/>
    <s v="2nd Quarter"/>
    <s v="Friday"/>
    <s v="June"/>
    <s v="Sports equipment"/>
    <n v="-35000"/>
    <x v="1"/>
    <s v="Sales"/>
    <s v="Expense"/>
  </r>
  <r>
    <n v="2023"/>
    <d v="2023-06-30T00:00:00"/>
    <s v="30"/>
    <s v="2nd Quarter"/>
    <s v="Friday"/>
    <s v="June"/>
    <s v="Sports equipment"/>
    <n v="-234000"/>
    <x v="1"/>
    <s v="Labor"/>
    <s v="Expense"/>
  </r>
  <r>
    <n v="2023"/>
    <d v="2023-06-30T00:00:00"/>
    <s v="30"/>
    <s v="2nd Quarter"/>
    <s v="Friday"/>
    <s v="June"/>
    <s v="Sports equipment"/>
    <n v="-12600"/>
    <x v="1"/>
    <s v="Other"/>
    <s v="Expense"/>
  </r>
  <r>
    <n v="2023"/>
    <d v="2023-06-30T00:00:00"/>
    <s v="30"/>
    <s v="2nd Quarter"/>
    <s v="Friday"/>
    <s v="June"/>
    <s v="Sports equipment"/>
    <n v="-21700"/>
    <x v="2"/>
    <s v="Interest and tax"/>
    <s v="Expense"/>
  </r>
  <r>
    <n v="2023"/>
    <d v="2023-07-31T00:00:00"/>
    <s v="31"/>
    <s v="3rd Quarter"/>
    <s v="Monday"/>
    <s v="July"/>
    <s v="Sports equipment"/>
    <n v="-27000"/>
    <x v="0"/>
    <s v="Rent"/>
    <s v="Expense"/>
  </r>
  <r>
    <n v="2023"/>
    <d v="2023-07-31T00:00:00"/>
    <s v="31"/>
    <s v="3rd Quarter"/>
    <s v="Monday"/>
    <s v="July"/>
    <s v="Sports equipment"/>
    <n v="-68400"/>
    <x v="0"/>
    <s v="Equipment"/>
    <s v="Expense"/>
  </r>
  <r>
    <n v="2023"/>
    <d v="2023-07-31T00:00:00"/>
    <s v="31"/>
    <s v="3rd Quarter"/>
    <s v="Monday"/>
    <s v="July"/>
    <s v="Sports equipment"/>
    <n v="-40000"/>
    <x v="0"/>
    <s v="Marketing"/>
    <s v="Expense"/>
  </r>
  <r>
    <n v="2023"/>
    <d v="2023-07-31T00:00:00"/>
    <s v="31"/>
    <s v="3rd Quarter"/>
    <s v="Monday"/>
    <s v="July"/>
    <s v="Sports equipment"/>
    <n v="-60000"/>
    <x v="0"/>
    <s v="Payroll"/>
    <s v="Expense"/>
  </r>
  <r>
    <n v="2023"/>
    <d v="2023-07-31T00:00:00"/>
    <s v="31"/>
    <s v="3rd Quarter"/>
    <s v="Monday"/>
    <s v="July"/>
    <s v="Sports equipment"/>
    <n v="-10000"/>
    <x v="0"/>
    <s v="R&amp;D"/>
    <s v="Expense"/>
  </r>
  <r>
    <n v="2023"/>
    <d v="2023-07-31T00:00:00"/>
    <s v="31"/>
    <s v="3rd Quarter"/>
    <s v="Monday"/>
    <s v="July"/>
    <s v="Sports equipment"/>
    <n v="-3600"/>
    <x v="0"/>
    <s v="Other"/>
    <s v="Expense"/>
  </r>
  <r>
    <n v="2023"/>
    <d v="2023-07-31T00:00:00"/>
    <s v="31"/>
    <s v="3rd Quarter"/>
    <s v="Monday"/>
    <s v="July"/>
    <s v="Sports equipment"/>
    <n v="-54000"/>
    <x v="1"/>
    <s v="Materials"/>
    <s v="Expense"/>
  </r>
  <r>
    <n v="2023"/>
    <d v="2023-07-31T00:00:00"/>
    <s v="31"/>
    <s v="3rd Quarter"/>
    <s v="Monday"/>
    <s v="July"/>
    <s v="Sports equipment"/>
    <n v="-3600"/>
    <x v="1"/>
    <s v="Packaging"/>
    <s v="Expense"/>
  </r>
  <r>
    <n v="2023"/>
    <d v="2023-07-31T00:00:00"/>
    <s v="31"/>
    <s v="3rd Quarter"/>
    <s v="Monday"/>
    <s v="July"/>
    <s v="Sports equipment"/>
    <n v="-9000"/>
    <x v="1"/>
    <s v="Shipping"/>
    <s v="Expense"/>
  </r>
  <r>
    <n v="2023"/>
    <d v="2023-07-31T00:00:00"/>
    <s v="31"/>
    <s v="3rd Quarter"/>
    <s v="Monday"/>
    <s v="July"/>
    <s v="Sports equipment"/>
    <n v="-10800"/>
    <x v="1"/>
    <s v="Sales"/>
    <s v="Expense"/>
  </r>
  <r>
    <n v="2023"/>
    <d v="2023-07-31T00:00:00"/>
    <s v="31"/>
    <s v="3rd Quarter"/>
    <s v="Monday"/>
    <s v="July"/>
    <s v="Sports equipment"/>
    <n v="-234000"/>
    <x v="1"/>
    <s v="Labor"/>
    <s v="Expense"/>
  </r>
  <r>
    <n v="2023"/>
    <d v="2023-07-31T00:00:00"/>
    <s v="31"/>
    <s v="3rd Quarter"/>
    <s v="Monday"/>
    <s v="July"/>
    <s v="Sports equipment"/>
    <n v="-12600"/>
    <x v="1"/>
    <s v="Other"/>
    <s v="Expense"/>
  </r>
  <r>
    <n v="2023"/>
    <d v="2023-07-31T00:00:00"/>
    <s v="31"/>
    <s v="3rd Quarter"/>
    <s v="Monday"/>
    <s v="July"/>
    <s v="Sports equipment"/>
    <n v="-27000"/>
    <x v="2"/>
    <s v="Interest and tax"/>
    <s v="Expense"/>
  </r>
  <r>
    <n v="2023"/>
    <d v="2023-08-31T00:00:00"/>
    <s v="31"/>
    <s v="3rd Quarter"/>
    <s v="Thursday"/>
    <s v="August"/>
    <s v="Sports equipment"/>
    <n v="-36000"/>
    <x v="0"/>
    <s v="Rent"/>
    <s v="Expense"/>
  </r>
  <r>
    <n v="2023"/>
    <d v="2023-08-31T00:00:00"/>
    <s v="31"/>
    <s v="3rd Quarter"/>
    <s v="Thursday"/>
    <s v="August"/>
    <s v="Sports equipment"/>
    <n v="-68400"/>
    <x v="0"/>
    <s v="Equipment"/>
    <s v="Expense"/>
  </r>
  <r>
    <n v="2023"/>
    <d v="2023-08-31T00:00:00"/>
    <s v="31"/>
    <s v="3rd Quarter"/>
    <s v="Thursday"/>
    <s v="August"/>
    <s v="Sports equipment"/>
    <n v="-20000"/>
    <x v="0"/>
    <s v="Marketing"/>
    <s v="Expense"/>
  </r>
  <r>
    <n v="2023"/>
    <d v="2023-08-31T00:00:00"/>
    <s v="31"/>
    <s v="3rd Quarter"/>
    <s v="Thursday"/>
    <s v="August"/>
    <s v="Sports equipment"/>
    <n v="-55000"/>
    <x v="0"/>
    <s v="Payroll"/>
    <s v="Expense"/>
  </r>
  <r>
    <n v="2023"/>
    <d v="2023-08-31T00:00:00"/>
    <s v="31"/>
    <s v="3rd Quarter"/>
    <s v="Thursday"/>
    <s v="August"/>
    <s v="Sports equipment"/>
    <n v="-10000"/>
    <x v="0"/>
    <s v="R&amp;D"/>
    <s v="Expense"/>
  </r>
  <r>
    <n v="2023"/>
    <d v="2023-08-31T00:00:00"/>
    <s v="31"/>
    <s v="3rd Quarter"/>
    <s v="Thursday"/>
    <s v="August"/>
    <s v="Sports equipment"/>
    <n v="-3600"/>
    <x v="0"/>
    <s v="Other"/>
    <s v="Expense"/>
  </r>
  <r>
    <n v="2023"/>
    <d v="2023-08-31T00:00:00"/>
    <s v="31"/>
    <s v="3rd Quarter"/>
    <s v="Thursday"/>
    <s v="August"/>
    <s v="Sports equipment"/>
    <n v="-54000"/>
    <x v="1"/>
    <s v="Materials"/>
    <s v="Expense"/>
  </r>
  <r>
    <n v="2023"/>
    <d v="2023-08-31T00:00:00"/>
    <s v="31"/>
    <s v="3rd Quarter"/>
    <s v="Thursday"/>
    <s v="August"/>
    <s v="Sports equipment"/>
    <n v="-3600"/>
    <x v="1"/>
    <s v="Packaging"/>
    <s v="Expense"/>
  </r>
  <r>
    <n v="2023"/>
    <d v="2023-08-31T00:00:00"/>
    <s v="31"/>
    <s v="3rd Quarter"/>
    <s v="Thursday"/>
    <s v="August"/>
    <s v="Sports equipment"/>
    <n v="-9000"/>
    <x v="1"/>
    <s v="Shipping"/>
    <s v="Expense"/>
  </r>
  <r>
    <n v="2023"/>
    <d v="2023-08-31T00:00:00"/>
    <s v="31"/>
    <s v="3rd Quarter"/>
    <s v="Thursday"/>
    <s v="August"/>
    <s v="Sports equipment"/>
    <n v="-10800"/>
    <x v="1"/>
    <s v="Sales"/>
    <s v="Expense"/>
  </r>
  <r>
    <n v="2023"/>
    <d v="2023-08-31T00:00:00"/>
    <s v="31"/>
    <s v="3rd Quarter"/>
    <s v="Thursday"/>
    <s v="August"/>
    <s v="Sports equipment"/>
    <n v="-200000"/>
    <x v="1"/>
    <s v="Labor"/>
    <s v="Expense"/>
  </r>
  <r>
    <n v="2023"/>
    <d v="2023-08-31T00:00:00"/>
    <s v="31"/>
    <s v="3rd Quarter"/>
    <s v="Thursday"/>
    <s v="August"/>
    <s v="Sports equipment"/>
    <n v="-12600"/>
    <x v="1"/>
    <s v="Other"/>
    <s v="Expense"/>
  </r>
  <r>
    <n v="2023"/>
    <d v="2023-08-31T00:00:00"/>
    <s v="31"/>
    <s v="3rd Quarter"/>
    <s v="Thursday"/>
    <s v="August"/>
    <s v="Sports equipment"/>
    <n v="-23800"/>
    <x v="2"/>
    <s v="Interest and tax"/>
    <s v="Expense"/>
  </r>
  <r>
    <n v="2023"/>
    <d v="2023-09-30T00:00:00"/>
    <s v="30"/>
    <s v="3rd Quarter"/>
    <s v="Saturday"/>
    <s v="September"/>
    <s v="Sports equipment"/>
    <n v="-36000"/>
    <x v="0"/>
    <s v="Rent"/>
    <s v="Expense"/>
  </r>
  <r>
    <n v="2023"/>
    <d v="2023-09-30T00:00:00"/>
    <s v="30"/>
    <s v="3rd Quarter"/>
    <s v="Saturday"/>
    <s v="September"/>
    <s v="Sports equipment"/>
    <n v="-68400"/>
    <x v="0"/>
    <s v="Equipment"/>
    <s v="Expense"/>
  </r>
  <r>
    <n v="2023"/>
    <d v="2023-09-30T00:00:00"/>
    <s v="30"/>
    <s v="3rd Quarter"/>
    <s v="Saturday"/>
    <s v="September"/>
    <s v="Sports equipment"/>
    <n v="-20000"/>
    <x v="0"/>
    <s v="Marketing"/>
    <s v="Expense"/>
  </r>
  <r>
    <n v="2023"/>
    <d v="2023-09-30T00:00:00"/>
    <s v="30"/>
    <s v="3rd Quarter"/>
    <s v="Saturday"/>
    <s v="September"/>
    <s v="Sports equipment"/>
    <n v="-70000"/>
    <x v="0"/>
    <s v="Payroll"/>
    <s v="Expense"/>
  </r>
  <r>
    <n v="2023"/>
    <d v="2023-09-30T00:00:00"/>
    <s v="30"/>
    <s v="3rd Quarter"/>
    <s v="Saturday"/>
    <s v="September"/>
    <s v="Sports equipment"/>
    <n v="-10000"/>
    <x v="0"/>
    <s v="R&amp;D"/>
    <s v="Expense"/>
  </r>
  <r>
    <n v="2023"/>
    <d v="2023-09-30T00:00:00"/>
    <s v="30"/>
    <s v="3rd Quarter"/>
    <s v="Saturday"/>
    <s v="September"/>
    <s v="Sports equipment"/>
    <n v="-5400"/>
    <x v="0"/>
    <s v="Other"/>
    <s v="Expense"/>
  </r>
  <r>
    <n v="2023"/>
    <d v="2023-09-30T00:00:00"/>
    <s v="30"/>
    <s v="3rd Quarter"/>
    <s v="Saturday"/>
    <s v="September"/>
    <s v="Sports equipment"/>
    <n v="-25000"/>
    <x v="1"/>
    <s v="Materials"/>
    <s v="Expense"/>
  </r>
  <r>
    <n v="2023"/>
    <d v="2023-09-30T00:00:00"/>
    <s v="30"/>
    <s v="3rd Quarter"/>
    <s v="Saturday"/>
    <s v="September"/>
    <s v="Sports equipment"/>
    <n v="-3600"/>
    <x v="1"/>
    <s v="Packaging"/>
    <s v="Expense"/>
  </r>
  <r>
    <n v="2023"/>
    <d v="2023-09-30T00:00:00"/>
    <s v="30"/>
    <s v="3rd Quarter"/>
    <s v="Saturday"/>
    <s v="September"/>
    <s v="Sports equipment"/>
    <n v="-10000"/>
    <x v="1"/>
    <s v="Shipping"/>
    <s v="Expense"/>
  </r>
  <r>
    <n v="2023"/>
    <d v="2023-09-30T00:00:00"/>
    <s v="30"/>
    <s v="3rd Quarter"/>
    <s v="Saturday"/>
    <s v="September"/>
    <s v="Sports equipment"/>
    <n v="-30000"/>
    <x v="1"/>
    <s v="Sales"/>
    <s v="Expense"/>
  </r>
  <r>
    <n v="2023"/>
    <d v="2023-09-30T00:00:00"/>
    <s v="30"/>
    <s v="3rd Quarter"/>
    <s v="Saturday"/>
    <s v="September"/>
    <s v="Sports equipment"/>
    <n v="-200000"/>
    <x v="1"/>
    <s v="Labor"/>
    <s v="Expense"/>
  </r>
  <r>
    <n v="2023"/>
    <d v="2023-09-30T00:00:00"/>
    <s v="30"/>
    <s v="3rd Quarter"/>
    <s v="Saturday"/>
    <s v="September"/>
    <s v="Sports equipment"/>
    <n v="-12600"/>
    <x v="1"/>
    <s v="Other"/>
    <s v="Expense"/>
  </r>
  <r>
    <n v="2023"/>
    <d v="2023-09-30T00:00:00"/>
    <s v="30"/>
    <s v="3rd Quarter"/>
    <s v="Saturday"/>
    <s v="September"/>
    <s v="Sports equipment"/>
    <n v="-15000"/>
    <x v="2"/>
    <s v="Interest and tax"/>
    <s v="Expense"/>
  </r>
  <r>
    <n v="2023"/>
    <d v="2023-10-31T00:00:00"/>
    <s v="31"/>
    <s v="4th Quarter"/>
    <s v="Tuesday"/>
    <s v="October"/>
    <s v="Sports equipment"/>
    <n v="-36000"/>
    <x v="0"/>
    <s v="Rent"/>
    <s v="Expense"/>
  </r>
  <r>
    <n v="2023"/>
    <d v="2023-10-31T00:00:00"/>
    <s v="31"/>
    <s v="4th Quarter"/>
    <s v="Tuesday"/>
    <s v="October"/>
    <s v="Sports equipment"/>
    <n v="-72000"/>
    <x v="0"/>
    <s v="Equipment"/>
    <s v="Expense"/>
  </r>
  <r>
    <n v="2023"/>
    <d v="2023-10-31T00:00:00"/>
    <s v="31"/>
    <s v="4th Quarter"/>
    <s v="Tuesday"/>
    <s v="October"/>
    <s v="Sports equipment"/>
    <n v="-20000"/>
    <x v="0"/>
    <s v="Marketing"/>
    <s v="Expense"/>
  </r>
  <r>
    <n v="2023"/>
    <d v="2023-10-31T00:00:00"/>
    <s v="31"/>
    <s v="4th Quarter"/>
    <s v="Tuesday"/>
    <s v="October"/>
    <s v="Sports equipment"/>
    <n v="-70000"/>
    <x v="0"/>
    <s v="Payroll"/>
    <s v="Expense"/>
  </r>
  <r>
    <n v="2023"/>
    <d v="2023-10-31T00:00:00"/>
    <s v="31"/>
    <s v="4th Quarter"/>
    <s v="Tuesday"/>
    <s v="October"/>
    <s v="Sports equipment"/>
    <n v="-10000"/>
    <x v="0"/>
    <s v="R&amp;D"/>
    <s v="Expense"/>
  </r>
  <r>
    <n v="2023"/>
    <d v="2023-10-31T00:00:00"/>
    <s v="31"/>
    <s v="4th Quarter"/>
    <s v="Tuesday"/>
    <s v="October"/>
    <s v="Sports equipment"/>
    <n v="-3600"/>
    <x v="0"/>
    <s v="Other"/>
    <s v="Expense"/>
  </r>
  <r>
    <n v="2023"/>
    <d v="2023-10-31T00:00:00"/>
    <s v="31"/>
    <s v="4th Quarter"/>
    <s v="Tuesday"/>
    <s v="October"/>
    <s v="Sports equipment"/>
    <n v="-25000"/>
    <x v="1"/>
    <s v="Materials"/>
    <s v="Expense"/>
  </r>
  <r>
    <n v="2023"/>
    <d v="2023-10-31T00:00:00"/>
    <s v="31"/>
    <s v="4th Quarter"/>
    <s v="Tuesday"/>
    <s v="October"/>
    <s v="Sports equipment"/>
    <n v="-3600"/>
    <x v="1"/>
    <s v="Packaging"/>
    <s v="Expense"/>
  </r>
  <r>
    <n v="2023"/>
    <d v="2023-10-31T00:00:00"/>
    <s v="31"/>
    <s v="4th Quarter"/>
    <s v="Tuesday"/>
    <s v="October"/>
    <s v="Sports equipment"/>
    <n v="-10000"/>
    <x v="1"/>
    <s v="Shipping"/>
    <s v="Expense"/>
  </r>
  <r>
    <n v="2023"/>
    <d v="2023-10-31T00:00:00"/>
    <s v="31"/>
    <s v="4th Quarter"/>
    <s v="Tuesday"/>
    <s v="October"/>
    <s v="Sports equipment"/>
    <n v="-30000"/>
    <x v="1"/>
    <s v="Sales"/>
    <s v="Expense"/>
  </r>
  <r>
    <n v="2023"/>
    <d v="2023-10-31T00:00:00"/>
    <s v="31"/>
    <s v="4th Quarter"/>
    <s v="Tuesday"/>
    <s v="October"/>
    <s v="Sports equipment"/>
    <n v="-200000"/>
    <x v="1"/>
    <s v="Labor"/>
    <s v="Expense"/>
  </r>
  <r>
    <n v="2023"/>
    <d v="2023-10-31T00:00:00"/>
    <s v="31"/>
    <s v="4th Quarter"/>
    <s v="Tuesday"/>
    <s v="October"/>
    <s v="Sports equipment"/>
    <n v="-12600"/>
    <x v="1"/>
    <s v="Other"/>
    <s v="Expense"/>
  </r>
  <r>
    <n v="2023"/>
    <d v="2023-10-31T00:00:00"/>
    <s v="31"/>
    <s v="4th Quarter"/>
    <s v="Tuesday"/>
    <s v="October"/>
    <s v="Sports equipment"/>
    <n v="-34300"/>
    <x v="2"/>
    <s v="Interest and tax"/>
    <s v="Expense"/>
  </r>
  <r>
    <n v="2023"/>
    <d v="2023-11-30T00:00:00"/>
    <s v="30"/>
    <s v="4th Quarter"/>
    <s v="Thursday"/>
    <s v="November"/>
    <s v="Sports equipment"/>
    <n v="-36000"/>
    <x v="0"/>
    <s v="Rent"/>
    <s v="Expense"/>
  </r>
  <r>
    <n v="2023"/>
    <d v="2023-11-30T00:00:00"/>
    <s v="30"/>
    <s v="4th Quarter"/>
    <s v="Thursday"/>
    <s v="November"/>
    <s v="Sports equipment"/>
    <n v="-72000"/>
    <x v="0"/>
    <s v="Equipment"/>
    <s v="Expense"/>
  </r>
  <r>
    <n v="2023"/>
    <d v="2023-11-30T00:00:00"/>
    <s v="30"/>
    <s v="4th Quarter"/>
    <s v="Thursday"/>
    <s v="November"/>
    <s v="Sports equipment"/>
    <n v="-30000"/>
    <x v="0"/>
    <s v="Marketing"/>
    <s v="Expense"/>
  </r>
  <r>
    <n v="2023"/>
    <d v="2023-11-30T00:00:00"/>
    <s v="30"/>
    <s v="4th Quarter"/>
    <s v="Thursday"/>
    <s v="November"/>
    <s v="Sports equipment"/>
    <n v="-70000"/>
    <x v="0"/>
    <s v="Payroll"/>
    <s v="Expense"/>
  </r>
  <r>
    <n v="2023"/>
    <d v="2023-11-30T00:00:00"/>
    <s v="30"/>
    <s v="4th Quarter"/>
    <s v="Thursday"/>
    <s v="November"/>
    <s v="Sports equipment"/>
    <n v="-10000"/>
    <x v="0"/>
    <s v="R&amp;D"/>
    <s v="Expense"/>
  </r>
  <r>
    <n v="2023"/>
    <d v="2023-11-30T00:00:00"/>
    <s v="30"/>
    <s v="4th Quarter"/>
    <s v="Thursday"/>
    <s v="November"/>
    <s v="Sports equipment"/>
    <n v="-7200"/>
    <x v="0"/>
    <s v="Other"/>
    <s v="Expense"/>
  </r>
  <r>
    <n v="2023"/>
    <d v="2023-11-30T00:00:00"/>
    <s v="30"/>
    <s v="4th Quarter"/>
    <s v="Thursday"/>
    <s v="November"/>
    <s v="Sports equipment"/>
    <n v="-25000"/>
    <x v="1"/>
    <s v="Materials"/>
    <s v="Expense"/>
  </r>
  <r>
    <n v="2023"/>
    <d v="2023-11-30T00:00:00"/>
    <s v="30"/>
    <s v="4th Quarter"/>
    <s v="Thursday"/>
    <s v="November"/>
    <s v="Sports equipment"/>
    <n v="-5400"/>
    <x v="1"/>
    <s v="Packaging"/>
    <s v="Expense"/>
  </r>
  <r>
    <n v="2023"/>
    <d v="2023-11-30T00:00:00"/>
    <s v="30"/>
    <s v="4th Quarter"/>
    <s v="Thursday"/>
    <s v="November"/>
    <s v="Sports equipment"/>
    <n v="-12000"/>
    <x v="1"/>
    <s v="Shipping"/>
    <s v="Expense"/>
  </r>
  <r>
    <n v="2023"/>
    <d v="2023-11-30T00:00:00"/>
    <s v="30"/>
    <s v="4th Quarter"/>
    <s v="Thursday"/>
    <s v="November"/>
    <s v="Sports equipment"/>
    <n v="-45000"/>
    <x v="1"/>
    <s v="Sales"/>
    <s v="Expense"/>
  </r>
  <r>
    <n v="2023"/>
    <d v="2023-11-30T00:00:00"/>
    <s v="30"/>
    <s v="4th Quarter"/>
    <s v="Thursday"/>
    <s v="November"/>
    <s v="Sports equipment"/>
    <n v="-200000"/>
    <x v="1"/>
    <s v="Labor"/>
    <s v="Expense"/>
  </r>
  <r>
    <n v="2023"/>
    <d v="2023-11-30T00:00:00"/>
    <s v="30"/>
    <s v="4th Quarter"/>
    <s v="Thursday"/>
    <s v="November"/>
    <s v="Sports equipment"/>
    <n v="-12600"/>
    <x v="1"/>
    <s v="Other"/>
    <s v="Expense"/>
  </r>
  <r>
    <n v="2023"/>
    <d v="2023-11-30T00:00:00"/>
    <s v="30"/>
    <s v="4th Quarter"/>
    <s v="Thursday"/>
    <s v="November"/>
    <s v="Sports equipment"/>
    <n v="-25200"/>
    <x v="2"/>
    <s v="Interest and tax"/>
    <s v="Expense"/>
  </r>
  <r>
    <n v="2023"/>
    <d v="2023-12-31T00:00:00"/>
    <s v="31"/>
    <s v="4th Quarter"/>
    <s v="Sunday"/>
    <s v="December"/>
    <s v="Sports equipment"/>
    <n v="-36000"/>
    <x v="0"/>
    <s v="Rent"/>
    <s v="Expense"/>
  </r>
  <r>
    <n v="2023"/>
    <d v="2023-12-31T00:00:00"/>
    <s v="31"/>
    <s v="4th Quarter"/>
    <s v="Sunday"/>
    <s v="December"/>
    <s v="Sports equipment"/>
    <n v="-72000"/>
    <x v="0"/>
    <s v="Equipment"/>
    <s v="Expense"/>
  </r>
  <r>
    <n v="2023"/>
    <d v="2023-12-31T00:00:00"/>
    <s v="31"/>
    <s v="4th Quarter"/>
    <s v="Sunday"/>
    <s v="December"/>
    <s v="Sports equipment"/>
    <n v="-50000"/>
    <x v="0"/>
    <s v="Marketing"/>
    <s v="Expense"/>
  </r>
  <r>
    <n v="2023"/>
    <d v="2023-12-31T00:00:00"/>
    <s v="31"/>
    <s v="4th Quarter"/>
    <s v="Sunday"/>
    <s v="December"/>
    <s v="Sports equipment"/>
    <n v="-70000"/>
    <x v="0"/>
    <s v="Payroll"/>
    <s v="Expense"/>
  </r>
  <r>
    <n v="2023"/>
    <d v="2023-12-31T00:00:00"/>
    <s v="31"/>
    <s v="4th Quarter"/>
    <s v="Sunday"/>
    <s v="December"/>
    <s v="Sports equipment"/>
    <n v="-10000"/>
    <x v="0"/>
    <s v="R&amp;D"/>
    <s v="Expense"/>
  </r>
  <r>
    <n v="2023"/>
    <d v="2023-12-31T00:00:00"/>
    <s v="31"/>
    <s v="4th Quarter"/>
    <s v="Sunday"/>
    <s v="December"/>
    <s v="Sports equipment"/>
    <n v="-14400"/>
    <x v="0"/>
    <s v="Other"/>
    <s v="Expense"/>
  </r>
  <r>
    <n v="2023"/>
    <d v="2023-12-31T00:00:00"/>
    <s v="31"/>
    <s v="4th Quarter"/>
    <s v="Sunday"/>
    <s v="December"/>
    <s v="Sports equipment"/>
    <n v="-25000"/>
    <x v="1"/>
    <s v="Materials"/>
    <s v="Expense"/>
  </r>
  <r>
    <n v="2023"/>
    <d v="2023-12-31T00:00:00"/>
    <s v="31"/>
    <s v="4th Quarter"/>
    <s v="Sunday"/>
    <s v="December"/>
    <s v="Sports equipment"/>
    <n v="-6000"/>
    <x v="1"/>
    <s v="Packaging"/>
    <s v="Expense"/>
  </r>
  <r>
    <n v="2023"/>
    <d v="2023-12-31T00:00:00"/>
    <s v="31"/>
    <s v="4th Quarter"/>
    <s v="Sunday"/>
    <s v="December"/>
    <s v="Sports equipment"/>
    <n v="-15000"/>
    <x v="1"/>
    <s v="Shipping"/>
    <s v="Expense"/>
  </r>
  <r>
    <n v="2023"/>
    <d v="2023-12-31T00:00:00"/>
    <s v="31"/>
    <s v="4th Quarter"/>
    <s v="Sunday"/>
    <s v="December"/>
    <s v="Sports equipment"/>
    <n v="-50000"/>
    <x v="1"/>
    <s v="Sales"/>
    <s v="Expense"/>
  </r>
  <r>
    <n v="2023"/>
    <d v="2023-12-31T00:00:00"/>
    <s v="31"/>
    <s v="4th Quarter"/>
    <s v="Sunday"/>
    <s v="December"/>
    <s v="Sports equipment"/>
    <n v="-200000"/>
    <x v="1"/>
    <s v="Labor"/>
    <s v="Expense"/>
  </r>
  <r>
    <n v="2023"/>
    <d v="2023-12-31T00:00:00"/>
    <s v="31"/>
    <s v="4th Quarter"/>
    <s v="Sunday"/>
    <s v="December"/>
    <s v="Sports equipment"/>
    <n v="-12600"/>
    <x v="1"/>
    <s v="Other"/>
    <s v="Expense"/>
  </r>
  <r>
    <n v="2023"/>
    <d v="2023-12-31T00:00:00"/>
    <s v="31"/>
    <s v="4th Quarter"/>
    <s v="Sunday"/>
    <s v="December"/>
    <s v="Sports equipment"/>
    <n v="-60000"/>
    <x v="2"/>
    <s v="Interest and tax"/>
    <s v="Expense"/>
  </r>
  <r>
    <n v="2023"/>
    <d v="2023-01-31T00:00:00"/>
    <s v="31"/>
    <s v="1st Quarter"/>
    <s v="Tuesday"/>
    <s v="January"/>
    <s v="Sportswear"/>
    <n v="-15000"/>
    <x v="0"/>
    <s v="Rent"/>
    <s v="Expense"/>
  </r>
  <r>
    <n v="2023"/>
    <d v="2023-01-31T00:00:00"/>
    <s v="31"/>
    <s v="1st Quarter"/>
    <s v="Tuesday"/>
    <s v="January"/>
    <s v="Sportswear"/>
    <n v="-30000"/>
    <x v="0"/>
    <s v="Equipment"/>
    <s v="Expense"/>
  </r>
  <r>
    <n v="2023"/>
    <d v="2023-01-31T00:00:00"/>
    <s v="31"/>
    <s v="1st Quarter"/>
    <s v="Tuesday"/>
    <s v="January"/>
    <s v="Sportswear"/>
    <n v="-40000"/>
    <x v="0"/>
    <s v="Marketing"/>
    <s v="Expense"/>
  </r>
  <r>
    <n v="2023"/>
    <d v="2023-01-31T00:00:00"/>
    <s v="31"/>
    <s v="1st Quarter"/>
    <s v="Tuesday"/>
    <s v="January"/>
    <s v="Sportswear"/>
    <n v="-52000"/>
    <x v="0"/>
    <s v="Payroll"/>
    <s v="Expense"/>
  </r>
  <r>
    <n v="2023"/>
    <d v="2023-01-31T00:00:00"/>
    <s v="31"/>
    <s v="1st Quarter"/>
    <s v="Tuesday"/>
    <s v="January"/>
    <s v="Sportswear"/>
    <n v="-5000"/>
    <x v="0"/>
    <s v="R&amp;D"/>
    <s v="Expense"/>
  </r>
  <r>
    <n v="2023"/>
    <d v="2023-01-31T00:00:00"/>
    <s v="31"/>
    <s v="1st Quarter"/>
    <s v="Tuesday"/>
    <s v="January"/>
    <s v="Sportswear"/>
    <n v="-5000"/>
    <x v="0"/>
    <s v="Other"/>
    <s v="Expense"/>
  </r>
  <r>
    <n v="2023"/>
    <d v="2023-01-31T00:00:00"/>
    <s v="31"/>
    <s v="1st Quarter"/>
    <s v="Tuesday"/>
    <s v="January"/>
    <s v="Sportswear"/>
    <n v="-30000"/>
    <x v="1"/>
    <s v="Materials"/>
    <s v="Expense"/>
  </r>
  <r>
    <n v="2023"/>
    <d v="2023-01-31T00:00:00"/>
    <s v="31"/>
    <s v="1st Quarter"/>
    <s v="Tuesday"/>
    <s v="January"/>
    <s v="Sportswear"/>
    <n v="-4000"/>
    <x v="1"/>
    <s v="Packaging"/>
    <s v="Expense"/>
  </r>
  <r>
    <n v="2023"/>
    <d v="2023-01-31T00:00:00"/>
    <s v="31"/>
    <s v="1st Quarter"/>
    <s v="Tuesday"/>
    <s v="January"/>
    <s v="Sportswear"/>
    <n v="-9000"/>
    <x v="1"/>
    <s v="Shipping"/>
    <s v="Expense"/>
  </r>
  <r>
    <n v="2023"/>
    <d v="2023-01-31T00:00:00"/>
    <s v="31"/>
    <s v="1st Quarter"/>
    <s v="Tuesday"/>
    <s v="January"/>
    <s v="Sportswear"/>
    <n v="-10000"/>
    <x v="1"/>
    <s v="Sales"/>
    <s v="Expense"/>
  </r>
  <r>
    <n v="2023"/>
    <d v="2023-01-31T00:00:00"/>
    <s v="31"/>
    <s v="1st Quarter"/>
    <s v="Tuesday"/>
    <s v="January"/>
    <s v="Sportswear"/>
    <n v="-100000"/>
    <x v="1"/>
    <s v="Labor"/>
    <s v="Expense"/>
  </r>
  <r>
    <n v="2023"/>
    <d v="2023-01-31T00:00:00"/>
    <s v="31"/>
    <s v="1st Quarter"/>
    <s v="Tuesday"/>
    <s v="January"/>
    <s v="Sportswear"/>
    <n v="-7000"/>
    <x v="1"/>
    <s v="Other"/>
    <s v="Expense"/>
  </r>
  <r>
    <n v="2023"/>
    <d v="2023-01-31T00:00:00"/>
    <s v="31"/>
    <s v="1st Quarter"/>
    <s v="Tuesday"/>
    <s v="January"/>
    <s v="Sportswear"/>
    <n v="-52000"/>
    <x v="2"/>
    <s v="Interest and tax"/>
    <s v="Expense"/>
  </r>
  <r>
    <n v="2023"/>
    <d v="2023-02-28T00:00:00"/>
    <s v="28"/>
    <s v="1st Quarter"/>
    <s v="Tuesday"/>
    <s v="February"/>
    <s v="Sportswear"/>
    <n v="-39000"/>
    <x v="2"/>
    <s v="Interest and tax"/>
    <s v="Expense"/>
  </r>
  <r>
    <n v="2023"/>
    <d v="2023-02-28T00:00:00"/>
    <s v="28"/>
    <s v="1st Quarter"/>
    <s v="Tuesday"/>
    <s v="February"/>
    <s v="Sportswear"/>
    <n v="-15000"/>
    <x v="0"/>
    <s v="Rent"/>
    <s v="Expense"/>
  </r>
  <r>
    <n v="2023"/>
    <d v="2023-02-28T00:00:00"/>
    <s v="28"/>
    <s v="1st Quarter"/>
    <s v="Tuesday"/>
    <s v="February"/>
    <s v="Sportswear"/>
    <n v="-30000"/>
    <x v="0"/>
    <s v="Equipment"/>
    <s v="Expense"/>
  </r>
  <r>
    <n v="2023"/>
    <d v="2023-02-28T00:00:00"/>
    <s v="28"/>
    <s v="1st Quarter"/>
    <s v="Tuesday"/>
    <s v="February"/>
    <s v="Sportswear"/>
    <n v="-40000"/>
    <x v="0"/>
    <s v="Marketing"/>
    <s v="Expense"/>
  </r>
  <r>
    <n v="2023"/>
    <d v="2023-02-28T00:00:00"/>
    <s v="28"/>
    <s v="1st Quarter"/>
    <s v="Tuesday"/>
    <s v="February"/>
    <s v="Sportswear"/>
    <n v="-52000"/>
    <x v="0"/>
    <s v="Payroll"/>
    <s v="Expense"/>
  </r>
  <r>
    <n v="2023"/>
    <d v="2023-02-28T00:00:00"/>
    <s v="28"/>
    <s v="1st Quarter"/>
    <s v="Tuesday"/>
    <s v="February"/>
    <s v="Sportswear"/>
    <n v="-5000"/>
    <x v="0"/>
    <s v="R&amp;D"/>
    <s v="Expense"/>
  </r>
  <r>
    <n v="2023"/>
    <d v="2023-02-28T00:00:00"/>
    <s v="28"/>
    <s v="1st Quarter"/>
    <s v="Tuesday"/>
    <s v="February"/>
    <s v="Sportswear"/>
    <n v="-5000"/>
    <x v="0"/>
    <s v="Other"/>
    <s v="Expense"/>
  </r>
  <r>
    <n v="2023"/>
    <d v="2023-02-28T00:00:00"/>
    <s v="28"/>
    <s v="1st Quarter"/>
    <s v="Tuesday"/>
    <s v="February"/>
    <s v="Sportswear"/>
    <n v="-30000"/>
    <x v="1"/>
    <s v="Materials"/>
    <s v="Expense"/>
  </r>
  <r>
    <n v="2023"/>
    <d v="2023-02-28T00:00:00"/>
    <s v="28"/>
    <s v="1st Quarter"/>
    <s v="Tuesday"/>
    <s v="February"/>
    <s v="Sportswear"/>
    <n v="-4000"/>
    <x v="1"/>
    <s v="Packaging"/>
    <s v="Expense"/>
  </r>
  <r>
    <n v="2023"/>
    <d v="2023-02-28T00:00:00"/>
    <s v="28"/>
    <s v="1st Quarter"/>
    <s v="Tuesday"/>
    <s v="February"/>
    <s v="Sportswear"/>
    <n v="-8000"/>
    <x v="1"/>
    <s v="Shipping"/>
    <s v="Expense"/>
  </r>
  <r>
    <n v="2023"/>
    <d v="2023-02-28T00:00:00"/>
    <s v="28"/>
    <s v="1st Quarter"/>
    <s v="Tuesday"/>
    <s v="February"/>
    <s v="Sportswear"/>
    <n v="-10000"/>
    <x v="1"/>
    <s v="Sales"/>
    <s v="Expense"/>
  </r>
  <r>
    <n v="2023"/>
    <d v="2023-02-28T00:00:00"/>
    <s v="28"/>
    <s v="1st Quarter"/>
    <s v="Tuesday"/>
    <s v="February"/>
    <s v="Sportswear"/>
    <n v="-100000"/>
    <x v="1"/>
    <s v="Labor"/>
    <s v="Expense"/>
  </r>
  <r>
    <n v="2023"/>
    <d v="2023-02-28T00:00:00"/>
    <s v="28"/>
    <s v="1st Quarter"/>
    <s v="Tuesday"/>
    <s v="February"/>
    <s v="Sportswear"/>
    <n v="-7000"/>
    <x v="1"/>
    <s v="Other"/>
    <s v="Expense"/>
  </r>
  <r>
    <n v="2023"/>
    <d v="2023-03-31T00:00:00"/>
    <s v="31"/>
    <s v="1st Quarter"/>
    <s v="Friday"/>
    <s v="March"/>
    <s v="Sportswear"/>
    <n v="-27000"/>
    <x v="2"/>
    <s v="Interest and tax"/>
    <s v="Expense"/>
  </r>
  <r>
    <n v="2023"/>
    <d v="2023-03-31T00:00:00"/>
    <s v="31"/>
    <s v="1st Quarter"/>
    <s v="Friday"/>
    <s v="March"/>
    <s v="Sportswear"/>
    <n v="-15000"/>
    <x v="0"/>
    <s v="Rent"/>
    <s v="Expense"/>
  </r>
  <r>
    <n v="2023"/>
    <d v="2023-03-31T00:00:00"/>
    <s v="31"/>
    <s v="1st Quarter"/>
    <s v="Friday"/>
    <s v="March"/>
    <s v="Sportswear"/>
    <n v="-30000"/>
    <x v="0"/>
    <s v="Equipment"/>
    <s v="Expense"/>
  </r>
  <r>
    <n v="2023"/>
    <d v="2023-03-31T00:00:00"/>
    <s v="31"/>
    <s v="1st Quarter"/>
    <s v="Friday"/>
    <s v="March"/>
    <s v="Sportswear"/>
    <n v="-20000"/>
    <x v="0"/>
    <s v="Marketing"/>
    <s v="Expense"/>
  </r>
  <r>
    <n v="2023"/>
    <d v="2023-03-31T00:00:00"/>
    <s v="31"/>
    <s v="1st Quarter"/>
    <s v="Friday"/>
    <s v="March"/>
    <s v="Sportswear"/>
    <n v="-52000"/>
    <x v="0"/>
    <s v="Payroll"/>
    <s v="Expense"/>
  </r>
  <r>
    <n v="2023"/>
    <d v="2023-03-31T00:00:00"/>
    <s v="31"/>
    <s v="1st Quarter"/>
    <s v="Friday"/>
    <s v="March"/>
    <s v="Sportswear"/>
    <n v="-5000"/>
    <x v="0"/>
    <s v="R&amp;D"/>
    <s v="Expense"/>
  </r>
  <r>
    <n v="2023"/>
    <d v="2023-03-31T00:00:00"/>
    <s v="31"/>
    <s v="1st Quarter"/>
    <s v="Friday"/>
    <s v="March"/>
    <s v="Sportswear"/>
    <n v="-3000"/>
    <x v="0"/>
    <s v="Other"/>
    <s v="Expense"/>
  </r>
  <r>
    <n v="2023"/>
    <d v="2023-03-31T00:00:00"/>
    <s v="31"/>
    <s v="1st Quarter"/>
    <s v="Friday"/>
    <s v="March"/>
    <s v="Sportswear"/>
    <n v="-30000"/>
    <x v="1"/>
    <s v="Materials"/>
    <s v="Expense"/>
  </r>
  <r>
    <n v="2023"/>
    <d v="2023-03-31T00:00:00"/>
    <s v="31"/>
    <s v="1st Quarter"/>
    <s v="Friday"/>
    <s v="March"/>
    <s v="Sportswear"/>
    <n v="-2000"/>
    <x v="1"/>
    <s v="Packaging"/>
    <s v="Expense"/>
  </r>
  <r>
    <n v="2023"/>
    <d v="2023-03-31T00:00:00"/>
    <s v="31"/>
    <s v="1st Quarter"/>
    <s v="Friday"/>
    <s v="March"/>
    <s v="Sportswear"/>
    <n v="-5000"/>
    <x v="1"/>
    <s v="Shipping"/>
    <s v="Expense"/>
  </r>
  <r>
    <n v="2023"/>
    <d v="2023-03-31T00:00:00"/>
    <s v="31"/>
    <s v="1st Quarter"/>
    <s v="Friday"/>
    <s v="March"/>
    <s v="Sportswear"/>
    <n v="-7000"/>
    <x v="1"/>
    <s v="Sales"/>
    <s v="Expense"/>
  </r>
  <r>
    <n v="2023"/>
    <d v="2023-03-31T00:00:00"/>
    <s v="31"/>
    <s v="1st Quarter"/>
    <s v="Friday"/>
    <s v="March"/>
    <s v="Sportswear"/>
    <n v="-100000"/>
    <x v="1"/>
    <s v="Labor"/>
    <s v="Expense"/>
  </r>
  <r>
    <n v="2023"/>
    <d v="2023-03-31T00:00:00"/>
    <s v="31"/>
    <s v="1st Quarter"/>
    <s v="Friday"/>
    <s v="March"/>
    <s v="Sportswear"/>
    <n v="-7000"/>
    <x v="1"/>
    <s v="Other"/>
    <s v="Expense"/>
  </r>
  <r>
    <n v="2023"/>
    <d v="2023-04-30T00:00:00"/>
    <s v="30"/>
    <s v="2nd Quarter"/>
    <s v="Sunday"/>
    <s v="April"/>
    <s v="Sportswear"/>
    <n v="-20000"/>
    <x v="2"/>
    <s v="Interest and tax"/>
    <s v="Expense"/>
  </r>
  <r>
    <n v="2023"/>
    <d v="2023-04-30T00:00:00"/>
    <s v="30"/>
    <s v="2nd Quarter"/>
    <s v="Sunday"/>
    <s v="April"/>
    <s v="Sportswear"/>
    <n v="-15000"/>
    <x v="0"/>
    <s v="Rent"/>
    <s v="Expense"/>
  </r>
  <r>
    <n v="2023"/>
    <d v="2023-04-30T00:00:00"/>
    <s v="30"/>
    <s v="2nd Quarter"/>
    <s v="Sunday"/>
    <s v="April"/>
    <s v="Sportswear"/>
    <n v="-30000"/>
    <x v="0"/>
    <s v="Equipment"/>
    <s v="Expense"/>
  </r>
  <r>
    <n v="2023"/>
    <d v="2023-04-30T00:00:00"/>
    <s v="30"/>
    <s v="2nd Quarter"/>
    <s v="Sunday"/>
    <s v="April"/>
    <s v="Sportswear"/>
    <n v="-20000"/>
    <x v="0"/>
    <s v="Marketing"/>
    <s v="Expense"/>
  </r>
  <r>
    <n v="2023"/>
    <d v="2023-04-30T00:00:00"/>
    <s v="30"/>
    <s v="2nd Quarter"/>
    <s v="Sunday"/>
    <s v="April"/>
    <s v="Sportswear"/>
    <n v="-52000"/>
    <x v="0"/>
    <s v="Payroll"/>
    <s v="Expense"/>
  </r>
  <r>
    <n v="2023"/>
    <d v="2023-04-30T00:00:00"/>
    <s v="30"/>
    <s v="2nd Quarter"/>
    <s v="Sunday"/>
    <s v="April"/>
    <s v="Sportswear"/>
    <n v="-5000"/>
    <x v="0"/>
    <s v="R&amp;D"/>
    <s v="Expense"/>
  </r>
  <r>
    <n v="2023"/>
    <d v="2023-04-30T00:00:00"/>
    <s v="30"/>
    <s v="2nd Quarter"/>
    <s v="Sunday"/>
    <s v="April"/>
    <s v="Sportswear"/>
    <n v="-3000"/>
    <x v="0"/>
    <s v="Other"/>
    <s v="Expense"/>
  </r>
  <r>
    <n v="2023"/>
    <d v="2023-04-30T00:00:00"/>
    <s v="30"/>
    <s v="2nd Quarter"/>
    <s v="Sunday"/>
    <s v="April"/>
    <s v="Sportswear"/>
    <n v="-30000"/>
    <x v="1"/>
    <s v="Materials"/>
    <s v="Expense"/>
  </r>
  <r>
    <n v="2023"/>
    <d v="2023-04-30T00:00:00"/>
    <s v="30"/>
    <s v="2nd Quarter"/>
    <s v="Sunday"/>
    <s v="April"/>
    <s v="Sportswear"/>
    <n v="-2000"/>
    <x v="1"/>
    <s v="Packaging"/>
    <s v="Expense"/>
  </r>
  <r>
    <n v="2023"/>
    <d v="2023-04-30T00:00:00"/>
    <s v="30"/>
    <s v="2nd Quarter"/>
    <s v="Sunday"/>
    <s v="April"/>
    <s v="Sportswear"/>
    <n v="-5000"/>
    <x v="1"/>
    <s v="Shipping"/>
    <s v="Expense"/>
  </r>
  <r>
    <n v="2023"/>
    <d v="2023-04-30T00:00:00"/>
    <s v="30"/>
    <s v="2nd Quarter"/>
    <s v="Sunday"/>
    <s v="April"/>
    <s v="Sportswear"/>
    <n v="-6000"/>
    <x v="1"/>
    <s v="Sales"/>
    <s v="Expense"/>
  </r>
  <r>
    <n v="2023"/>
    <d v="2023-04-30T00:00:00"/>
    <s v="30"/>
    <s v="2nd Quarter"/>
    <s v="Sunday"/>
    <s v="April"/>
    <s v="Sportswear"/>
    <n v="-100000"/>
    <x v="1"/>
    <s v="Labor"/>
    <s v="Expense"/>
  </r>
  <r>
    <n v="2023"/>
    <d v="2023-04-30T00:00:00"/>
    <s v="30"/>
    <s v="2nd Quarter"/>
    <s v="Sunday"/>
    <s v="April"/>
    <s v="Sportswear"/>
    <n v="-7000"/>
    <x v="1"/>
    <s v="Other"/>
    <s v="Expense"/>
  </r>
  <r>
    <n v="2023"/>
    <d v="2023-05-31T00:00:00"/>
    <s v="31"/>
    <s v="2nd Quarter"/>
    <s v="Wednesday"/>
    <s v="May"/>
    <s v="Sportswear"/>
    <n v="-31000"/>
    <x v="2"/>
    <s v="Interest and tax"/>
    <s v="Expense"/>
  </r>
  <r>
    <n v="2023"/>
    <d v="2023-05-31T00:00:00"/>
    <s v="31"/>
    <s v="2nd Quarter"/>
    <s v="Wednesday"/>
    <s v="May"/>
    <s v="Sportswear"/>
    <n v="-15000"/>
    <x v="0"/>
    <s v="Rent"/>
    <s v="Expense"/>
  </r>
  <r>
    <n v="2023"/>
    <d v="2023-05-31T00:00:00"/>
    <s v="31"/>
    <s v="2nd Quarter"/>
    <s v="Wednesday"/>
    <s v="May"/>
    <s v="Sportswear"/>
    <n v="-38000"/>
    <x v="0"/>
    <s v="Equipment"/>
    <s v="Expense"/>
  </r>
  <r>
    <n v="2023"/>
    <d v="2023-05-31T00:00:00"/>
    <s v="31"/>
    <s v="2nd Quarter"/>
    <s v="Wednesday"/>
    <s v="May"/>
    <s v="Sportswear"/>
    <n v="-40000"/>
    <x v="0"/>
    <s v="Marketing"/>
    <s v="Expense"/>
  </r>
  <r>
    <n v="2023"/>
    <d v="2023-05-31T00:00:00"/>
    <s v="31"/>
    <s v="2nd Quarter"/>
    <s v="Wednesday"/>
    <s v="May"/>
    <s v="Sportswear"/>
    <n v="-52000"/>
    <x v="0"/>
    <s v="Payroll"/>
    <s v="Expense"/>
  </r>
  <r>
    <n v="2023"/>
    <d v="2023-05-31T00:00:00"/>
    <s v="31"/>
    <s v="2nd Quarter"/>
    <s v="Wednesday"/>
    <s v="May"/>
    <s v="Sportswear"/>
    <n v="-5000"/>
    <x v="0"/>
    <s v="R&amp;D"/>
    <s v="Expense"/>
  </r>
  <r>
    <n v="2023"/>
    <d v="2023-05-31T00:00:00"/>
    <s v="31"/>
    <s v="2nd Quarter"/>
    <s v="Wednesday"/>
    <s v="May"/>
    <s v="Sportswear"/>
    <n v="-4000"/>
    <x v="0"/>
    <s v="Other"/>
    <s v="Expense"/>
  </r>
  <r>
    <n v="2023"/>
    <d v="2023-05-31T00:00:00"/>
    <s v="31"/>
    <s v="2nd Quarter"/>
    <s v="Wednesday"/>
    <s v="May"/>
    <s v="Sportswear"/>
    <n v="-30000"/>
    <x v="1"/>
    <s v="Materials"/>
    <s v="Expense"/>
  </r>
  <r>
    <n v="2023"/>
    <d v="2023-05-31T00:00:00"/>
    <s v="31"/>
    <s v="2nd Quarter"/>
    <s v="Wednesday"/>
    <s v="May"/>
    <s v="Sportswear"/>
    <n v="-4000"/>
    <x v="1"/>
    <s v="Packaging"/>
    <s v="Expense"/>
  </r>
  <r>
    <n v="2023"/>
    <d v="2023-05-31T00:00:00"/>
    <s v="31"/>
    <s v="2nd Quarter"/>
    <s v="Wednesday"/>
    <s v="May"/>
    <s v="Sportswear"/>
    <n v="-8000"/>
    <x v="1"/>
    <s v="Shipping"/>
    <s v="Expense"/>
  </r>
  <r>
    <n v="2023"/>
    <d v="2023-05-31T00:00:00"/>
    <s v="31"/>
    <s v="2nd Quarter"/>
    <s v="Wednesday"/>
    <s v="May"/>
    <s v="Sportswear"/>
    <n v="-9000"/>
    <x v="1"/>
    <s v="Sales"/>
    <s v="Expense"/>
  </r>
  <r>
    <n v="2023"/>
    <d v="2023-05-31T00:00:00"/>
    <s v="31"/>
    <s v="2nd Quarter"/>
    <s v="Wednesday"/>
    <s v="May"/>
    <s v="Sportswear"/>
    <n v="-130000"/>
    <x v="1"/>
    <s v="Labor"/>
    <s v="Expense"/>
  </r>
  <r>
    <n v="2023"/>
    <d v="2023-05-31T00:00:00"/>
    <s v="31"/>
    <s v="2nd Quarter"/>
    <s v="Wednesday"/>
    <s v="May"/>
    <s v="Sportswear"/>
    <n v="-7000"/>
    <x v="1"/>
    <s v="Other"/>
    <s v="Expense"/>
  </r>
  <r>
    <n v="2023"/>
    <d v="2023-06-30T00:00:00"/>
    <s v="30"/>
    <s v="2nd Quarter"/>
    <s v="Friday"/>
    <s v="June"/>
    <s v="Sportswear"/>
    <n v="-56700"/>
    <x v="2"/>
    <s v="Interest and tax"/>
    <s v="Expense"/>
  </r>
  <r>
    <n v="2023"/>
    <d v="2023-06-30T00:00:00"/>
    <s v="30"/>
    <s v="2nd Quarter"/>
    <s v="Friday"/>
    <s v="June"/>
    <s v="Sportswear"/>
    <n v="-15000"/>
    <x v="0"/>
    <s v="Rent"/>
    <s v="Expense"/>
  </r>
  <r>
    <n v="2023"/>
    <d v="2023-06-30T00:00:00"/>
    <s v="30"/>
    <s v="2nd Quarter"/>
    <s v="Friday"/>
    <s v="June"/>
    <s v="Sportswear"/>
    <n v="-38000"/>
    <x v="0"/>
    <s v="Equipment"/>
    <s v="Expense"/>
  </r>
  <r>
    <n v="2023"/>
    <d v="2023-06-30T00:00:00"/>
    <s v="30"/>
    <s v="2nd Quarter"/>
    <s v="Friday"/>
    <s v="June"/>
    <s v="Sportswear"/>
    <n v="-40000"/>
    <x v="0"/>
    <s v="Marketing"/>
    <s v="Expense"/>
  </r>
  <r>
    <n v="2023"/>
    <d v="2023-06-30T00:00:00"/>
    <s v="30"/>
    <s v="2nd Quarter"/>
    <s v="Friday"/>
    <s v="June"/>
    <s v="Sportswear"/>
    <n v="-52000"/>
    <x v="0"/>
    <s v="Payroll"/>
    <s v="Expense"/>
  </r>
  <r>
    <n v="2023"/>
    <d v="2023-06-30T00:00:00"/>
    <s v="30"/>
    <s v="2nd Quarter"/>
    <s v="Friday"/>
    <s v="June"/>
    <s v="Sportswear"/>
    <n v="-5000"/>
    <x v="0"/>
    <s v="R&amp;D"/>
    <s v="Expense"/>
  </r>
  <r>
    <n v="2023"/>
    <d v="2023-06-30T00:00:00"/>
    <s v="30"/>
    <s v="2nd Quarter"/>
    <s v="Friday"/>
    <s v="June"/>
    <s v="Sportswear"/>
    <n v="-3000"/>
    <x v="0"/>
    <s v="Other"/>
    <s v="Expense"/>
  </r>
  <r>
    <n v="2023"/>
    <d v="2023-06-30T00:00:00"/>
    <s v="30"/>
    <s v="2nd Quarter"/>
    <s v="Friday"/>
    <s v="June"/>
    <s v="Sportswear"/>
    <n v="-30000"/>
    <x v="1"/>
    <s v="Materials"/>
    <s v="Expense"/>
  </r>
  <r>
    <n v="2023"/>
    <d v="2023-06-30T00:00:00"/>
    <s v="30"/>
    <s v="2nd Quarter"/>
    <s v="Friday"/>
    <s v="June"/>
    <s v="Sportswear"/>
    <n v="-3000"/>
    <x v="1"/>
    <s v="Packaging"/>
    <s v="Expense"/>
  </r>
  <r>
    <n v="2023"/>
    <d v="2023-06-30T00:00:00"/>
    <s v="30"/>
    <s v="2nd Quarter"/>
    <s v="Friday"/>
    <s v="June"/>
    <s v="Sportswear"/>
    <n v="-9000"/>
    <x v="1"/>
    <s v="Shipping"/>
    <s v="Expense"/>
  </r>
  <r>
    <n v="2023"/>
    <d v="2023-06-30T00:00:00"/>
    <s v="30"/>
    <s v="2nd Quarter"/>
    <s v="Friday"/>
    <s v="June"/>
    <s v="Sportswear"/>
    <n v="-8000"/>
    <x v="1"/>
    <s v="Sales"/>
    <s v="Expense"/>
  </r>
  <r>
    <n v="2023"/>
    <d v="2023-06-30T00:00:00"/>
    <s v="30"/>
    <s v="2nd Quarter"/>
    <s v="Friday"/>
    <s v="June"/>
    <s v="Sportswear"/>
    <n v="-130000"/>
    <x v="1"/>
    <s v="Labor"/>
    <s v="Expense"/>
  </r>
  <r>
    <n v="2023"/>
    <d v="2023-06-30T00:00:00"/>
    <s v="30"/>
    <s v="2nd Quarter"/>
    <s v="Friday"/>
    <s v="June"/>
    <s v="Sportswear"/>
    <n v="-7000"/>
    <x v="1"/>
    <s v="Other"/>
    <s v="Expense"/>
  </r>
  <r>
    <n v="2023"/>
    <d v="2023-07-31T00:00:00"/>
    <s v="31"/>
    <s v="3rd Quarter"/>
    <s v="Monday"/>
    <s v="July"/>
    <s v="Sportswear"/>
    <n v="-30300"/>
    <x v="2"/>
    <s v="Interest and tax"/>
    <s v="Expense"/>
  </r>
  <r>
    <n v="2023"/>
    <d v="2023-07-31T00:00:00"/>
    <s v="31"/>
    <s v="3rd Quarter"/>
    <s v="Monday"/>
    <s v="July"/>
    <s v="Sportswear"/>
    <n v="-15000"/>
    <x v="0"/>
    <s v="Rent"/>
    <s v="Expense"/>
  </r>
  <r>
    <n v="2023"/>
    <d v="2023-07-31T00:00:00"/>
    <s v="31"/>
    <s v="3rd Quarter"/>
    <s v="Monday"/>
    <s v="July"/>
    <s v="Sportswear"/>
    <n v="-38000"/>
    <x v="0"/>
    <s v="Equipment"/>
    <s v="Expense"/>
  </r>
  <r>
    <n v="2023"/>
    <d v="2023-07-31T00:00:00"/>
    <s v="31"/>
    <s v="3rd Quarter"/>
    <s v="Monday"/>
    <s v="July"/>
    <s v="Sportswear"/>
    <n v="-30000"/>
    <x v="0"/>
    <s v="Marketing"/>
    <s v="Expense"/>
  </r>
  <r>
    <n v="2023"/>
    <d v="2023-07-31T00:00:00"/>
    <s v="31"/>
    <s v="3rd Quarter"/>
    <s v="Monday"/>
    <s v="July"/>
    <s v="Sportswear"/>
    <n v="-45000"/>
    <x v="0"/>
    <s v="Payroll"/>
    <s v="Expense"/>
  </r>
  <r>
    <n v="2023"/>
    <d v="2023-07-31T00:00:00"/>
    <s v="31"/>
    <s v="3rd Quarter"/>
    <s v="Monday"/>
    <s v="July"/>
    <s v="Sportswear"/>
    <n v="-5000"/>
    <x v="0"/>
    <s v="R&amp;D"/>
    <s v="Expense"/>
  </r>
  <r>
    <n v="2023"/>
    <d v="2023-07-31T00:00:00"/>
    <s v="31"/>
    <s v="3rd Quarter"/>
    <s v="Monday"/>
    <s v="July"/>
    <s v="Sportswear"/>
    <n v="-2000"/>
    <x v="0"/>
    <s v="Other"/>
    <s v="Expense"/>
  </r>
  <r>
    <n v="2023"/>
    <d v="2023-07-31T00:00:00"/>
    <s v="31"/>
    <s v="3rd Quarter"/>
    <s v="Monday"/>
    <s v="July"/>
    <s v="Sportswear"/>
    <n v="-30000"/>
    <x v="1"/>
    <s v="Materials"/>
    <s v="Expense"/>
  </r>
  <r>
    <n v="2023"/>
    <d v="2023-07-31T00:00:00"/>
    <s v="31"/>
    <s v="3rd Quarter"/>
    <s v="Monday"/>
    <s v="July"/>
    <s v="Sportswear"/>
    <n v="-2000"/>
    <x v="1"/>
    <s v="Packaging"/>
    <s v="Expense"/>
  </r>
  <r>
    <n v="2023"/>
    <d v="2023-07-31T00:00:00"/>
    <s v="31"/>
    <s v="3rd Quarter"/>
    <s v="Monday"/>
    <s v="July"/>
    <s v="Sportswear"/>
    <n v="-5000"/>
    <x v="1"/>
    <s v="Shipping"/>
    <s v="Expense"/>
  </r>
  <r>
    <n v="2023"/>
    <d v="2023-07-31T00:00:00"/>
    <s v="31"/>
    <s v="3rd Quarter"/>
    <s v="Monday"/>
    <s v="July"/>
    <s v="Sportswear"/>
    <n v="-6000"/>
    <x v="1"/>
    <s v="Sales"/>
    <s v="Expense"/>
  </r>
  <r>
    <n v="2023"/>
    <d v="2023-07-31T00:00:00"/>
    <s v="31"/>
    <s v="3rd Quarter"/>
    <s v="Monday"/>
    <s v="July"/>
    <s v="Sportswear"/>
    <n v="-130000"/>
    <x v="1"/>
    <s v="Labor"/>
    <s v="Expense"/>
  </r>
  <r>
    <n v="2023"/>
    <d v="2023-07-31T00:00:00"/>
    <s v="31"/>
    <s v="3rd Quarter"/>
    <s v="Monday"/>
    <s v="July"/>
    <s v="Sportswear"/>
    <n v="-7000"/>
    <x v="1"/>
    <s v="Other"/>
    <s v="Expense"/>
  </r>
  <r>
    <n v="2023"/>
    <d v="2023-08-31T00:00:00"/>
    <s v="31"/>
    <s v="3rd Quarter"/>
    <s v="Thursday"/>
    <s v="August"/>
    <s v="Sportswear"/>
    <n v="-18600"/>
    <x v="2"/>
    <s v="Interest and tax"/>
    <s v="Expense"/>
  </r>
  <r>
    <n v="2023"/>
    <d v="2023-08-31T00:00:00"/>
    <s v="31"/>
    <s v="3rd Quarter"/>
    <s v="Thursday"/>
    <s v="August"/>
    <s v="Sportswear"/>
    <n v="-20000"/>
    <x v="0"/>
    <s v="Rent"/>
    <s v="Expense"/>
  </r>
  <r>
    <n v="2023"/>
    <d v="2023-08-31T00:00:00"/>
    <s v="31"/>
    <s v="3rd Quarter"/>
    <s v="Thursday"/>
    <s v="August"/>
    <s v="Sportswear"/>
    <n v="-38000"/>
    <x v="0"/>
    <s v="Equipment"/>
    <s v="Expense"/>
  </r>
  <r>
    <n v="2023"/>
    <d v="2023-08-31T00:00:00"/>
    <s v="31"/>
    <s v="3rd Quarter"/>
    <s v="Thursday"/>
    <s v="August"/>
    <s v="Sportswear"/>
    <n v="-20000"/>
    <x v="0"/>
    <s v="Marketing"/>
    <s v="Expense"/>
  </r>
  <r>
    <n v="2023"/>
    <d v="2023-08-31T00:00:00"/>
    <s v="31"/>
    <s v="3rd Quarter"/>
    <s v="Thursday"/>
    <s v="August"/>
    <s v="Sportswear"/>
    <n v="-45000"/>
    <x v="0"/>
    <s v="Payroll"/>
    <s v="Expense"/>
  </r>
  <r>
    <n v="2023"/>
    <d v="2023-08-31T00:00:00"/>
    <s v="31"/>
    <s v="3rd Quarter"/>
    <s v="Thursday"/>
    <s v="August"/>
    <s v="Sportswear"/>
    <n v="-5000"/>
    <x v="0"/>
    <s v="R&amp;D"/>
    <s v="Expense"/>
  </r>
  <r>
    <n v="2023"/>
    <d v="2023-08-31T00:00:00"/>
    <s v="31"/>
    <s v="3rd Quarter"/>
    <s v="Thursday"/>
    <s v="August"/>
    <s v="Sportswear"/>
    <n v="-2000"/>
    <x v="0"/>
    <s v="Other"/>
    <s v="Expense"/>
  </r>
  <r>
    <n v="2023"/>
    <d v="2023-08-31T00:00:00"/>
    <s v="31"/>
    <s v="3rd Quarter"/>
    <s v="Thursday"/>
    <s v="August"/>
    <s v="Sportswear"/>
    <n v="-30000"/>
    <x v="1"/>
    <s v="Materials"/>
    <s v="Expense"/>
  </r>
  <r>
    <n v="2023"/>
    <d v="2023-08-31T00:00:00"/>
    <s v="31"/>
    <s v="3rd Quarter"/>
    <s v="Thursday"/>
    <s v="August"/>
    <s v="Sportswear"/>
    <n v="-2000"/>
    <x v="1"/>
    <s v="Packaging"/>
    <s v="Expense"/>
  </r>
  <r>
    <n v="2023"/>
    <d v="2023-08-31T00:00:00"/>
    <s v="31"/>
    <s v="3rd Quarter"/>
    <s v="Thursday"/>
    <s v="August"/>
    <s v="Sportswear"/>
    <n v="-5000"/>
    <x v="1"/>
    <s v="Shipping"/>
    <s v="Expense"/>
  </r>
  <r>
    <n v="2023"/>
    <d v="2023-08-31T00:00:00"/>
    <s v="31"/>
    <s v="3rd Quarter"/>
    <s v="Thursday"/>
    <s v="August"/>
    <s v="Sportswear"/>
    <n v="-6000"/>
    <x v="1"/>
    <s v="Sales"/>
    <s v="Expense"/>
  </r>
  <r>
    <n v="2023"/>
    <d v="2023-08-31T00:00:00"/>
    <s v="31"/>
    <s v="3rd Quarter"/>
    <s v="Thursday"/>
    <s v="August"/>
    <s v="Sportswear"/>
    <n v="-130000"/>
    <x v="1"/>
    <s v="Labor"/>
    <s v="Expense"/>
  </r>
  <r>
    <n v="2023"/>
    <d v="2023-08-31T00:00:00"/>
    <s v="31"/>
    <s v="3rd Quarter"/>
    <s v="Thursday"/>
    <s v="August"/>
    <s v="Sportswear"/>
    <n v="-7000"/>
    <x v="1"/>
    <s v="Other"/>
    <s v="Expense"/>
  </r>
  <r>
    <n v="2023"/>
    <d v="2023-09-30T00:00:00"/>
    <s v="30"/>
    <s v="3rd Quarter"/>
    <s v="Saturday"/>
    <s v="September"/>
    <s v="Sportswear"/>
    <n v="-26300"/>
    <x v="2"/>
    <s v="Interest and tax"/>
    <s v="Expense"/>
  </r>
  <r>
    <n v="2023"/>
    <d v="2023-09-30T00:00:00"/>
    <s v="30"/>
    <s v="3rd Quarter"/>
    <s v="Saturday"/>
    <s v="September"/>
    <s v="Sportswear"/>
    <n v="-20000"/>
    <x v="0"/>
    <s v="Rent"/>
    <s v="Expense"/>
  </r>
  <r>
    <n v="2023"/>
    <d v="2023-09-30T00:00:00"/>
    <s v="30"/>
    <s v="3rd Quarter"/>
    <s v="Saturday"/>
    <s v="September"/>
    <s v="Sportswear"/>
    <n v="-38000"/>
    <x v="0"/>
    <s v="Equipment"/>
    <s v="Expense"/>
  </r>
  <r>
    <n v="2023"/>
    <d v="2023-09-30T00:00:00"/>
    <s v="30"/>
    <s v="3rd Quarter"/>
    <s v="Saturday"/>
    <s v="September"/>
    <s v="Sportswear"/>
    <n v="-15000"/>
    <x v="0"/>
    <s v="Marketing"/>
    <s v="Expense"/>
  </r>
  <r>
    <n v="2023"/>
    <d v="2023-09-30T00:00:00"/>
    <s v="30"/>
    <s v="3rd Quarter"/>
    <s v="Saturday"/>
    <s v="September"/>
    <s v="Sportswear"/>
    <n v="-45000"/>
    <x v="0"/>
    <s v="Payroll"/>
    <s v="Expense"/>
  </r>
  <r>
    <n v="2023"/>
    <d v="2023-09-30T00:00:00"/>
    <s v="30"/>
    <s v="3rd Quarter"/>
    <s v="Saturday"/>
    <s v="September"/>
    <s v="Sportswear"/>
    <n v="-5000"/>
    <x v="0"/>
    <s v="R&amp;D"/>
    <s v="Expense"/>
  </r>
  <r>
    <n v="2023"/>
    <d v="2023-09-30T00:00:00"/>
    <s v="30"/>
    <s v="3rd Quarter"/>
    <s v="Saturday"/>
    <s v="September"/>
    <s v="Sportswear"/>
    <n v="-3000"/>
    <x v="0"/>
    <s v="Other"/>
    <s v="Expense"/>
  </r>
  <r>
    <n v="2023"/>
    <d v="2023-09-30T00:00:00"/>
    <s v="30"/>
    <s v="3rd Quarter"/>
    <s v="Saturday"/>
    <s v="September"/>
    <s v="Sportswear"/>
    <n v="-30000"/>
    <x v="1"/>
    <s v="Materials"/>
    <s v="Expense"/>
  </r>
  <r>
    <n v="2023"/>
    <d v="2023-09-30T00:00:00"/>
    <s v="30"/>
    <s v="3rd Quarter"/>
    <s v="Saturday"/>
    <s v="September"/>
    <s v="Sportswear"/>
    <n v="-2000"/>
    <x v="1"/>
    <s v="Packaging"/>
    <s v="Expense"/>
  </r>
  <r>
    <n v="2023"/>
    <d v="2023-09-30T00:00:00"/>
    <s v="30"/>
    <s v="3rd Quarter"/>
    <s v="Saturday"/>
    <s v="September"/>
    <s v="Sportswear"/>
    <n v="-4000"/>
    <x v="1"/>
    <s v="Shipping"/>
    <s v="Expense"/>
  </r>
  <r>
    <n v="2023"/>
    <d v="2023-09-30T00:00:00"/>
    <s v="30"/>
    <s v="3rd Quarter"/>
    <s v="Saturday"/>
    <s v="September"/>
    <s v="Sportswear"/>
    <n v="-6000"/>
    <x v="1"/>
    <s v="Sales"/>
    <s v="Expense"/>
  </r>
  <r>
    <n v="2023"/>
    <d v="2023-09-30T00:00:00"/>
    <s v="30"/>
    <s v="3rd Quarter"/>
    <s v="Saturday"/>
    <s v="September"/>
    <s v="Sportswear"/>
    <n v="-130000"/>
    <x v="1"/>
    <s v="Labor"/>
    <s v="Expense"/>
  </r>
  <r>
    <n v="2023"/>
    <d v="2023-09-30T00:00:00"/>
    <s v="30"/>
    <s v="3rd Quarter"/>
    <s v="Saturday"/>
    <s v="September"/>
    <s v="Sportswear"/>
    <n v="-7000"/>
    <x v="1"/>
    <s v="Other"/>
    <s v="Expense"/>
  </r>
  <r>
    <n v="2023"/>
    <d v="2023-10-31T00:00:00"/>
    <s v="31"/>
    <s v="4th Quarter"/>
    <s v="Tuesday"/>
    <s v="October"/>
    <s v="Sportswear"/>
    <n v="-22000"/>
    <x v="2"/>
    <s v="Interest and tax"/>
    <s v="Expense"/>
  </r>
  <r>
    <n v="2023"/>
    <d v="2023-10-31T00:00:00"/>
    <s v="31"/>
    <s v="4th Quarter"/>
    <s v="Tuesday"/>
    <s v="October"/>
    <s v="Sportswear"/>
    <n v="-20000"/>
    <x v="0"/>
    <s v="Rent"/>
    <s v="Expense"/>
  </r>
  <r>
    <n v="2023"/>
    <d v="2023-10-31T00:00:00"/>
    <s v="31"/>
    <s v="4th Quarter"/>
    <s v="Tuesday"/>
    <s v="October"/>
    <s v="Sportswear"/>
    <n v="-40000"/>
    <x v="0"/>
    <s v="Equipment"/>
    <s v="Expense"/>
  </r>
  <r>
    <n v="2023"/>
    <d v="2023-10-31T00:00:00"/>
    <s v="31"/>
    <s v="4th Quarter"/>
    <s v="Tuesday"/>
    <s v="October"/>
    <s v="Sportswear"/>
    <n v="-15000"/>
    <x v="0"/>
    <s v="Marketing"/>
    <s v="Expense"/>
  </r>
  <r>
    <n v="2023"/>
    <d v="2023-10-31T00:00:00"/>
    <s v="31"/>
    <s v="4th Quarter"/>
    <s v="Tuesday"/>
    <s v="October"/>
    <s v="Sportswear"/>
    <n v="-45000"/>
    <x v="0"/>
    <s v="Payroll"/>
    <s v="Expense"/>
  </r>
  <r>
    <n v="2023"/>
    <d v="2023-10-31T00:00:00"/>
    <s v="31"/>
    <s v="4th Quarter"/>
    <s v="Tuesday"/>
    <s v="October"/>
    <s v="Sportswear"/>
    <n v="-5000"/>
    <x v="0"/>
    <s v="R&amp;D"/>
    <s v="Expense"/>
  </r>
  <r>
    <n v="2023"/>
    <d v="2023-10-31T00:00:00"/>
    <s v="31"/>
    <s v="4th Quarter"/>
    <s v="Tuesday"/>
    <s v="October"/>
    <s v="Sportswear"/>
    <n v="-2000"/>
    <x v="0"/>
    <s v="Other"/>
    <s v="Expense"/>
  </r>
  <r>
    <n v="2023"/>
    <d v="2023-10-31T00:00:00"/>
    <s v="31"/>
    <s v="4th Quarter"/>
    <s v="Tuesday"/>
    <s v="October"/>
    <s v="Sportswear"/>
    <n v="-30000"/>
    <x v="1"/>
    <s v="Materials"/>
    <s v="Expense"/>
  </r>
  <r>
    <n v="2023"/>
    <d v="2023-10-31T00:00:00"/>
    <s v="31"/>
    <s v="4th Quarter"/>
    <s v="Tuesday"/>
    <s v="October"/>
    <s v="Sportswear"/>
    <n v="-2000"/>
    <x v="1"/>
    <s v="Packaging"/>
    <s v="Expense"/>
  </r>
  <r>
    <n v="2023"/>
    <d v="2023-10-31T00:00:00"/>
    <s v="31"/>
    <s v="4th Quarter"/>
    <s v="Tuesday"/>
    <s v="October"/>
    <s v="Sportswear"/>
    <n v="-4000"/>
    <x v="1"/>
    <s v="Shipping"/>
    <s v="Expense"/>
  </r>
  <r>
    <n v="2023"/>
    <d v="2023-10-31T00:00:00"/>
    <s v="31"/>
    <s v="4th Quarter"/>
    <s v="Tuesday"/>
    <s v="October"/>
    <s v="Sportswear"/>
    <n v="-6000"/>
    <x v="1"/>
    <s v="Sales"/>
    <s v="Expense"/>
  </r>
  <r>
    <n v="2023"/>
    <d v="2023-10-31T00:00:00"/>
    <s v="31"/>
    <s v="4th Quarter"/>
    <s v="Tuesday"/>
    <s v="October"/>
    <s v="Sportswear"/>
    <n v="-110000"/>
    <x v="1"/>
    <s v="Labor"/>
    <s v="Expense"/>
  </r>
  <r>
    <n v="2023"/>
    <d v="2023-10-31T00:00:00"/>
    <s v="31"/>
    <s v="4th Quarter"/>
    <s v="Tuesday"/>
    <s v="October"/>
    <s v="Sportswear"/>
    <n v="-7000"/>
    <x v="1"/>
    <s v="Other"/>
    <s v="Expense"/>
  </r>
  <r>
    <n v="2023"/>
    <d v="2023-11-30T00:00:00"/>
    <s v="30"/>
    <s v="4th Quarter"/>
    <s v="Thursday"/>
    <s v="November"/>
    <s v="Sportswear"/>
    <n v="-15300"/>
    <x v="2"/>
    <s v="Interest and tax"/>
    <s v="Expense"/>
  </r>
  <r>
    <n v="2023"/>
    <d v="2023-11-30T00:00:00"/>
    <s v="30"/>
    <s v="4th Quarter"/>
    <s v="Thursday"/>
    <s v="November"/>
    <s v="Sportswear"/>
    <n v="-20000"/>
    <x v="0"/>
    <s v="Rent"/>
    <s v="Expense"/>
  </r>
  <r>
    <n v="2023"/>
    <d v="2023-11-30T00:00:00"/>
    <s v="30"/>
    <s v="4th Quarter"/>
    <s v="Thursday"/>
    <s v="November"/>
    <s v="Sportswear"/>
    <n v="-40000"/>
    <x v="0"/>
    <s v="Equipment"/>
    <s v="Expense"/>
  </r>
  <r>
    <n v="2023"/>
    <d v="2023-11-30T00:00:00"/>
    <s v="30"/>
    <s v="4th Quarter"/>
    <s v="Thursday"/>
    <s v="November"/>
    <s v="Sportswear"/>
    <n v="-30000"/>
    <x v="0"/>
    <s v="Marketing"/>
    <s v="Expense"/>
  </r>
  <r>
    <n v="2023"/>
    <d v="2023-11-30T00:00:00"/>
    <s v="30"/>
    <s v="4th Quarter"/>
    <s v="Thursday"/>
    <s v="November"/>
    <s v="Sportswear"/>
    <n v="-45000"/>
    <x v="0"/>
    <s v="Payroll"/>
    <s v="Expense"/>
  </r>
  <r>
    <n v="2023"/>
    <d v="2023-11-30T00:00:00"/>
    <s v="30"/>
    <s v="4th Quarter"/>
    <s v="Thursday"/>
    <s v="November"/>
    <s v="Sportswear"/>
    <n v="-5000"/>
    <x v="0"/>
    <s v="R&amp;D"/>
    <s v="Expense"/>
  </r>
  <r>
    <n v="2023"/>
    <d v="2023-11-30T00:00:00"/>
    <s v="30"/>
    <s v="4th Quarter"/>
    <s v="Thursday"/>
    <s v="November"/>
    <s v="Sportswear"/>
    <n v="-4000"/>
    <x v="0"/>
    <s v="Other"/>
    <s v="Expense"/>
  </r>
  <r>
    <n v="2023"/>
    <d v="2023-11-30T00:00:00"/>
    <s v="30"/>
    <s v="4th Quarter"/>
    <s v="Thursday"/>
    <s v="November"/>
    <s v="Sportswear"/>
    <n v="-30000"/>
    <x v="1"/>
    <s v="Materials"/>
    <s v="Expense"/>
  </r>
  <r>
    <n v="2023"/>
    <d v="2023-11-30T00:00:00"/>
    <s v="30"/>
    <s v="4th Quarter"/>
    <s v="Thursday"/>
    <s v="November"/>
    <s v="Sportswear"/>
    <n v="-3000"/>
    <x v="1"/>
    <s v="Packaging"/>
    <s v="Expense"/>
  </r>
  <r>
    <n v="2023"/>
    <d v="2023-11-30T00:00:00"/>
    <s v="30"/>
    <s v="4th Quarter"/>
    <s v="Thursday"/>
    <s v="November"/>
    <s v="Sportswear"/>
    <n v="-3000"/>
    <x v="1"/>
    <s v="Shipping"/>
    <s v="Expense"/>
  </r>
  <r>
    <n v="2023"/>
    <d v="2023-11-30T00:00:00"/>
    <s v="30"/>
    <s v="4th Quarter"/>
    <s v="Thursday"/>
    <s v="November"/>
    <s v="Sportswear"/>
    <n v="-7000"/>
    <x v="1"/>
    <s v="Sales"/>
    <s v="Expense"/>
  </r>
  <r>
    <n v="2023"/>
    <d v="2023-11-30T00:00:00"/>
    <s v="30"/>
    <s v="4th Quarter"/>
    <s v="Thursday"/>
    <s v="November"/>
    <s v="Sportswear"/>
    <n v="-110000"/>
    <x v="1"/>
    <s v="Labor"/>
    <s v="Expense"/>
  </r>
  <r>
    <n v="2023"/>
    <d v="2023-11-30T00:00:00"/>
    <s v="30"/>
    <s v="4th Quarter"/>
    <s v="Thursday"/>
    <s v="November"/>
    <s v="Sportswear"/>
    <n v="-7000"/>
    <x v="1"/>
    <s v="Other"/>
    <s v="Expense"/>
  </r>
  <r>
    <n v="2023"/>
    <d v="2023-12-31T00:00:00"/>
    <s v="31"/>
    <s v="4th Quarter"/>
    <s v="Sunday"/>
    <s v="December"/>
    <s v="Sportswear"/>
    <n v="-36700"/>
    <x v="2"/>
    <s v="Interest and tax"/>
    <s v="Expense"/>
  </r>
  <r>
    <n v="2023"/>
    <d v="2023-12-31T00:00:00"/>
    <s v="31"/>
    <s v="4th Quarter"/>
    <s v="Sunday"/>
    <s v="December"/>
    <s v="Sportswear"/>
    <n v="-20000"/>
    <x v="0"/>
    <s v="Rent"/>
    <s v="Expense"/>
  </r>
  <r>
    <n v="2023"/>
    <d v="2023-12-31T00:00:00"/>
    <s v="31"/>
    <s v="4th Quarter"/>
    <s v="Sunday"/>
    <s v="December"/>
    <s v="Sportswear"/>
    <n v="-40000"/>
    <x v="0"/>
    <s v="Equipment"/>
    <s v="Expense"/>
  </r>
  <r>
    <n v="2023"/>
    <d v="2023-12-31T00:00:00"/>
    <s v="31"/>
    <s v="4th Quarter"/>
    <s v="Sunday"/>
    <s v="December"/>
    <s v="Sportswear"/>
    <n v="-40000"/>
    <x v="0"/>
    <s v="Marketing"/>
    <s v="Expense"/>
  </r>
  <r>
    <n v="2023"/>
    <d v="2023-12-31T00:00:00"/>
    <s v="31"/>
    <s v="4th Quarter"/>
    <s v="Sunday"/>
    <s v="December"/>
    <s v="Sportswear"/>
    <n v="-50000"/>
    <x v="0"/>
    <s v="Payroll"/>
    <s v="Expense"/>
  </r>
  <r>
    <n v="2023"/>
    <d v="2023-12-31T00:00:00"/>
    <s v="31"/>
    <s v="4th Quarter"/>
    <s v="Sunday"/>
    <s v="December"/>
    <s v="Sportswear"/>
    <n v="-5000"/>
    <x v="0"/>
    <s v="R&amp;D"/>
    <s v="Expense"/>
  </r>
  <r>
    <n v="2023"/>
    <d v="2023-12-31T00:00:00"/>
    <s v="31"/>
    <s v="4th Quarter"/>
    <s v="Sunday"/>
    <s v="December"/>
    <s v="Sportswear"/>
    <n v="-8000"/>
    <x v="0"/>
    <s v="Other"/>
    <s v="Expense"/>
  </r>
  <r>
    <n v="2023"/>
    <d v="2023-12-31T00:00:00"/>
    <s v="31"/>
    <s v="4th Quarter"/>
    <s v="Sunday"/>
    <s v="December"/>
    <s v="Sportswear"/>
    <n v="-30000"/>
    <x v="1"/>
    <s v="Materials"/>
    <s v="Expense"/>
  </r>
  <r>
    <n v="2023"/>
    <d v="2023-12-31T00:00:00"/>
    <s v="31"/>
    <s v="4th Quarter"/>
    <s v="Sunday"/>
    <s v="December"/>
    <s v="Sportswear"/>
    <n v="-4000"/>
    <x v="1"/>
    <s v="Packaging"/>
    <s v="Expense"/>
  </r>
  <r>
    <n v="2023"/>
    <d v="2023-12-31T00:00:00"/>
    <s v="31"/>
    <s v="4th Quarter"/>
    <s v="Sunday"/>
    <s v="December"/>
    <s v="Sportswear"/>
    <n v="-7000"/>
    <x v="1"/>
    <s v="Shipping"/>
    <s v="Expense"/>
  </r>
  <r>
    <n v="2023"/>
    <d v="2023-12-31T00:00:00"/>
    <s v="31"/>
    <s v="4th Quarter"/>
    <s v="Sunday"/>
    <s v="December"/>
    <s v="Sportswear"/>
    <n v="-9000"/>
    <x v="1"/>
    <s v="Sales"/>
    <s v="Expense"/>
  </r>
  <r>
    <n v="2023"/>
    <d v="2023-12-31T00:00:00"/>
    <s v="31"/>
    <s v="4th Quarter"/>
    <s v="Sunday"/>
    <s v="December"/>
    <s v="Sportswear"/>
    <n v="-110000"/>
    <x v="1"/>
    <s v="Labor"/>
    <s v="Expense"/>
  </r>
  <r>
    <n v="2023"/>
    <d v="2023-12-31T00:00:00"/>
    <s v="31"/>
    <s v="4th Quarter"/>
    <s v="Sunday"/>
    <s v="December"/>
    <s v="Sportswear"/>
    <n v="-7000"/>
    <x v="1"/>
    <s v="Other"/>
    <s v="Expense"/>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n v="2023"/>
    <d v="2023-01-31T00:00:00"/>
    <s v="31"/>
    <s v="1st Quarter"/>
    <s v="Tuesday"/>
    <s v="January"/>
    <s v="Nutrition and Food Supplements "/>
    <n v="-15000"/>
    <s v="Opex"/>
    <x v="0"/>
    <s v="Expense"/>
  </r>
  <r>
    <n v="2023"/>
    <d v="2023-01-31T00:00:00"/>
    <s v="31"/>
    <s v="1st Quarter"/>
    <s v="Tuesday"/>
    <s v="January"/>
    <s v="Nutrition and Food Supplements "/>
    <n v="-9000"/>
    <s v="Opex"/>
    <x v="1"/>
    <s v="Expense"/>
  </r>
  <r>
    <n v="2023"/>
    <d v="2023-01-31T00:00:00"/>
    <s v="31"/>
    <s v="1st Quarter"/>
    <s v="Tuesday"/>
    <s v="January"/>
    <s v="Nutrition and Food Supplements "/>
    <n v="-30000"/>
    <s v="Opex"/>
    <x v="2"/>
    <s v="Expense"/>
  </r>
  <r>
    <n v="2023"/>
    <d v="2023-01-31T00:00:00"/>
    <s v="31"/>
    <s v="1st Quarter"/>
    <s v="Tuesday"/>
    <s v="January"/>
    <s v="Nutrition and Food Supplements "/>
    <n v="-40000"/>
    <s v="Opex"/>
    <x v="3"/>
    <s v="Expense"/>
  </r>
  <r>
    <n v="2023"/>
    <d v="2023-01-31T00:00:00"/>
    <s v="31"/>
    <s v="1st Quarter"/>
    <s v="Tuesday"/>
    <s v="January"/>
    <s v="Nutrition and Food Supplements "/>
    <n v="-30000"/>
    <s v="Opex"/>
    <x v="4"/>
    <s v="Expense"/>
  </r>
  <r>
    <n v="2023"/>
    <d v="2023-01-31T00:00:00"/>
    <s v="31"/>
    <s v="1st Quarter"/>
    <s v="Tuesday"/>
    <s v="January"/>
    <s v="Nutrition and Food Supplements "/>
    <n v="-1500"/>
    <s v="Opex"/>
    <x v="5"/>
    <s v="Expense"/>
  </r>
  <r>
    <n v="2023"/>
    <d v="2023-01-31T00:00:00"/>
    <s v="31"/>
    <s v="1st Quarter"/>
    <s v="Tuesday"/>
    <s v="January"/>
    <s v="Nutrition and Food Supplements "/>
    <n v="-20000"/>
    <s v="COGS"/>
    <x v="6"/>
    <s v="Expense"/>
  </r>
  <r>
    <n v="2023"/>
    <d v="2023-01-31T00:00:00"/>
    <s v="31"/>
    <s v="1st Quarter"/>
    <s v="Tuesday"/>
    <s v="January"/>
    <s v="Nutrition and Food Supplements "/>
    <n v="-1200"/>
    <s v="COGS"/>
    <x v="7"/>
    <s v="Expense"/>
  </r>
  <r>
    <n v="2023"/>
    <d v="2023-01-31T00:00:00"/>
    <s v="31"/>
    <s v="1st Quarter"/>
    <s v="Tuesday"/>
    <s v="January"/>
    <s v="Nutrition and Food Supplements "/>
    <n v="-2700"/>
    <s v="COGS"/>
    <x v="8"/>
    <s v="Expense"/>
  </r>
  <r>
    <n v="2023"/>
    <d v="2023-01-31T00:00:00"/>
    <s v="31"/>
    <s v="1st Quarter"/>
    <s v="Tuesday"/>
    <s v="January"/>
    <s v="Nutrition and Food Supplements "/>
    <n v="-3000"/>
    <s v="COGS"/>
    <x v="9"/>
    <s v="Expense"/>
  </r>
  <r>
    <n v="2023"/>
    <d v="2023-01-31T00:00:00"/>
    <s v="31"/>
    <s v="1st Quarter"/>
    <s v="Tuesday"/>
    <s v="January"/>
    <s v="Nutrition and Food Supplements "/>
    <n v="-65000"/>
    <s v="COGS"/>
    <x v="10"/>
    <s v="Expense"/>
  </r>
  <r>
    <n v="2023"/>
    <d v="2023-01-31T00:00:00"/>
    <s v="31"/>
    <s v="1st Quarter"/>
    <s v="Tuesday"/>
    <s v="January"/>
    <s v="Nutrition and Food Supplements "/>
    <n v="-2100"/>
    <s v="COGS"/>
    <x v="5"/>
    <s v="Expense"/>
  </r>
  <r>
    <n v="2023"/>
    <d v="2023-01-31T00:00:00"/>
    <s v="31"/>
    <s v="1st Quarter"/>
    <s v="Tuesday"/>
    <s v="January"/>
    <s v="Nutrition and Food Supplements "/>
    <n v="-12000"/>
    <s v="Interest and tax"/>
    <x v="11"/>
    <s v="Expense"/>
  </r>
  <r>
    <n v="2023"/>
    <d v="2023-02-28T00:00:00"/>
    <s v="28"/>
    <s v="1st Quarter"/>
    <s v="Tuesday"/>
    <s v="February"/>
    <s v="Nutrition and Food Supplements "/>
    <n v="-15000"/>
    <s v="Opex"/>
    <x v="0"/>
    <s v="Expense"/>
  </r>
  <r>
    <n v="2023"/>
    <d v="2023-02-28T00:00:00"/>
    <s v="28"/>
    <s v="1st Quarter"/>
    <s v="Tuesday"/>
    <s v="February"/>
    <s v="Nutrition and Food Supplements "/>
    <n v="-9000"/>
    <s v="Opex"/>
    <x v="1"/>
    <s v="Expense"/>
  </r>
  <r>
    <n v="2023"/>
    <d v="2023-02-28T00:00:00"/>
    <s v="28"/>
    <s v="1st Quarter"/>
    <s v="Tuesday"/>
    <s v="February"/>
    <s v="Nutrition and Food Supplements "/>
    <n v="-30000"/>
    <s v="Opex"/>
    <x v="2"/>
    <s v="Expense"/>
  </r>
  <r>
    <n v="2023"/>
    <d v="2023-02-28T00:00:00"/>
    <s v="28"/>
    <s v="1st Quarter"/>
    <s v="Tuesday"/>
    <s v="February"/>
    <s v="Nutrition and Food Supplements "/>
    <n v="-40000"/>
    <s v="Opex"/>
    <x v="3"/>
    <s v="Expense"/>
  </r>
  <r>
    <n v="2023"/>
    <d v="2023-02-28T00:00:00"/>
    <s v="28"/>
    <s v="1st Quarter"/>
    <s v="Tuesday"/>
    <s v="February"/>
    <s v="Nutrition and Food Supplements "/>
    <n v="-30000"/>
    <s v="Opex"/>
    <x v="4"/>
    <s v="Expense"/>
  </r>
  <r>
    <n v="2023"/>
    <d v="2023-02-28T00:00:00"/>
    <s v="28"/>
    <s v="1st Quarter"/>
    <s v="Tuesday"/>
    <s v="February"/>
    <s v="Nutrition and Food Supplements "/>
    <n v="-1500"/>
    <s v="Opex"/>
    <x v="5"/>
    <s v="Expense"/>
  </r>
  <r>
    <n v="2023"/>
    <d v="2023-02-28T00:00:00"/>
    <s v="28"/>
    <s v="1st Quarter"/>
    <s v="Tuesday"/>
    <s v="February"/>
    <s v="Nutrition and Food Supplements "/>
    <n v="-20000"/>
    <s v="COGS"/>
    <x v="6"/>
    <s v="Expense"/>
  </r>
  <r>
    <n v="2023"/>
    <d v="2023-02-28T00:00:00"/>
    <s v="28"/>
    <s v="1st Quarter"/>
    <s v="Tuesday"/>
    <s v="February"/>
    <s v="Nutrition and Food Supplements "/>
    <n v="-1200"/>
    <s v="COGS"/>
    <x v="7"/>
    <s v="Expense"/>
  </r>
  <r>
    <n v="2023"/>
    <d v="2023-02-28T00:00:00"/>
    <s v="28"/>
    <s v="1st Quarter"/>
    <s v="Tuesday"/>
    <s v="February"/>
    <s v="Nutrition and Food Supplements "/>
    <n v="-2400"/>
    <s v="COGS"/>
    <x v="8"/>
    <s v="Expense"/>
  </r>
  <r>
    <n v="2023"/>
    <d v="2023-02-28T00:00:00"/>
    <s v="28"/>
    <s v="1st Quarter"/>
    <s v="Tuesday"/>
    <s v="February"/>
    <s v="Nutrition and Food Supplements "/>
    <n v="-3000"/>
    <s v="COGS"/>
    <x v="9"/>
    <s v="Expense"/>
  </r>
  <r>
    <n v="2023"/>
    <d v="2023-02-28T00:00:00"/>
    <s v="28"/>
    <s v="1st Quarter"/>
    <s v="Tuesday"/>
    <s v="February"/>
    <s v="Nutrition and Food Supplements "/>
    <n v="-65000"/>
    <s v="COGS"/>
    <x v="10"/>
    <s v="Expense"/>
  </r>
  <r>
    <n v="2023"/>
    <d v="2023-02-28T00:00:00"/>
    <s v="28"/>
    <s v="1st Quarter"/>
    <s v="Tuesday"/>
    <s v="February"/>
    <s v="Nutrition and Food Supplements "/>
    <n v="-1800"/>
    <s v="COGS"/>
    <x v="5"/>
    <s v="Expense"/>
  </r>
  <r>
    <n v="2023"/>
    <d v="2023-02-28T00:00:00"/>
    <s v="28"/>
    <s v="1st Quarter"/>
    <s v="Tuesday"/>
    <s v="February"/>
    <s v="Nutrition and Food Supplements "/>
    <n v="-12000"/>
    <s v="Interest and tax"/>
    <x v="11"/>
    <s v="Expense"/>
  </r>
  <r>
    <n v="2023"/>
    <d v="2023-03-31T00:00:00"/>
    <s v="31"/>
    <s v="1st Quarter"/>
    <s v="Friday"/>
    <s v="March"/>
    <s v="Nutrition and Food Supplements "/>
    <n v="-15000"/>
    <s v="Opex"/>
    <x v="0"/>
    <s v="Expense"/>
  </r>
  <r>
    <n v="2023"/>
    <d v="2023-03-31T00:00:00"/>
    <s v="31"/>
    <s v="1st Quarter"/>
    <s v="Friday"/>
    <s v="March"/>
    <s v="Nutrition and Food Supplements "/>
    <n v="-9000"/>
    <s v="Opex"/>
    <x v="1"/>
    <s v="Expense"/>
  </r>
  <r>
    <n v="2023"/>
    <d v="2023-03-31T00:00:00"/>
    <s v="31"/>
    <s v="1st Quarter"/>
    <s v="Friday"/>
    <s v="March"/>
    <s v="Nutrition and Food Supplements "/>
    <n v="-15000"/>
    <s v="Opex"/>
    <x v="2"/>
    <s v="Expense"/>
  </r>
  <r>
    <n v="2023"/>
    <d v="2023-03-31T00:00:00"/>
    <s v="31"/>
    <s v="1st Quarter"/>
    <s v="Friday"/>
    <s v="March"/>
    <s v="Nutrition and Food Supplements "/>
    <n v="-40000"/>
    <s v="Opex"/>
    <x v="3"/>
    <s v="Expense"/>
  </r>
  <r>
    <n v="2023"/>
    <d v="2023-03-31T00:00:00"/>
    <s v="31"/>
    <s v="1st Quarter"/>
    <s v="Friday"/>
    <s v="March"/>
    <s v="Nutrition and Food Supplements "/>
    <n v="-30000"/>
    <s v="Opex"/>
    <x v="4"/>
    <s v="Expense"/>
  </r>
  <r>
    <n v="2023"/>
    <d v="2023-03-31T00:00:00"/>
    <s v="31"/>
    <s v="1st Quarter"/>
    <s v="Friday"/>
    <s v="March"/>
    <s v="Nutrition and Food Supplements "/>
    <n v="-900"/>
    <s v="Opex"/>
    <x v="5"/>
    <s v="Expense"/>
  </r>
  <r>
    <n v="2023"/>
    <d v="2023-03-31T00:00:00"/>
    <s v="31"/>
    <s v="1st Quarter"/>
    <s v="Friday"/>
    <s v="March"/>
    <s v="Nutrition and Food Supplements "/>
    <n v="-20000"/>
    <s v="COGS"/>
    <x v="6"/>
    <s v="Expense"/>
  </r>
  <r>
    <n v="2023"/>
    <d v="2023-03-31T00:00:00"/>
    <s v="31"/>
    <s v="1st Quarter"/>
    <s v="Friday"/>
    <s v="March"/>
    <s v="Nutrition and Food Supplements "/>
    <n v="-600"/>
    <s v="COGS"/>
    <x v="7"/>
    <s v="Expense"/>
  </r>
  <r>
    <n v="2023"/>
    <d v="2023-03-31T00:00:00"/>
    <s v="31"/>
    <s v="1st Quarter"/>
    <s v="Friday"/>
    <s v="March"/>
    <s v="Nutrition and Food Supplements "/>
    <n v="-1500"/>
    <s v="COGS"/>
    <x v="8"/>
    <s v="Expense"/>
  </r>
  <r>
    <n v="2023"/>
    <d v="2023-03-31T00:00:00"/>
    <s v="31"/>
    <s v="1st Quarter"/>
    <s v="Friday"/>
    <s v="March"/>
    <s v="Nutrition and Food Supplements "/>
    <n v="-2100"/>
    <s v="COGS"/>
    <x v="9"/>
    <s v="Expense"/>
  </r>
  <r>
    <n v="2023"/>
    <d v="2023-03-31T00:00:00"/>
    <s v="31"/>
    <s v="1st Quarter"/>
    <s v="Friday"/>
    <s v="March"/>
    <s v="Nutrition and Food Supplements "/>
    <n v="-65000"/>
    <s v="COGS"/>
    <x v="10"/>
    <s v="Expense"/>
  </r>
  <r>
    <n v="2023"/>
    <d v="2023-03-31T00:00:00"/>
    <s v="31"/>
    <s v="1st Quarter"/>
    <s v="Friday"/>
    <s v="March"/>
    <s v="Nutrition and Food Supplements "/>
    <n v="-1500"/>
    <s v="COGS"/>
    <x v="5"/>
    <s v="Expense"/>
  </r>
  <r>
    <n v="2023"/>
    <d v="2023-03-31T00:00:00"/>
    <s v="31"/>
    <s v="1st Quarter"/>
    <s v="Friday"/>
    <s v="March"/>
    <s v="Nutrition and Food Supplements "/>
    <n v="-12000"/>
    <s v="Interest and tax"/>
    <x v="11"/>
    <s v="Expense"/>
  </r>
  <r>
    <n v="2023"/>
    <d v="2023-04-30T00:00:00"/>
    <s v="30"/>
    <s v="2nd Quarter"/>
    <s v="Sunday"/>
    <s v="April"/>
    <s v="Nutrition and Food Supplements "/>
    <n v="-15000"/>
    <s v="Opex"/>
    <x v="0"/>
    <s v="Expense"/>
  </r>
  <r>
    <n v="2023"/>
    <d v="2023-04-30T00:00:00"/>
    <s v="30"/>
    <s v="2nd Quarter"/>
    <s v="Sunday"/>
    <s v="April"/>
    <s v="Nutrition and Food Supplements "/>
    <n v="-9000"/>
    <s v="Opex"/>
    <x v="1"/>
    <s v="Expense"/>
  </r>
  <r>
    <n v="2023"/>
    <d v="2023-04-30T00:00:00"/>
    <s v="30"/>
    <s v="2nd Quarter"/>
    <s v="Sunday"/>
    <s v="April"/>
    <s v="Nutrition and Food Supplements "/>
    <n v="-15000"/>
    <s v="Opex"/>
    <x v="2"/>
    <s v="Expense"/>
  </r>
  <r>
    <n v="2023"/>
    <d v="2023-04-30T00:00:00"/>
    <s v="30"/>
    <s v="2nd Quarter"/>
    <s v="Sunday"/>
    <s v="April"/>
    <s v="Nutrition and Food Supplements "/>
    <n v="-40000"/>
    <s v="Opex"/>
    <x v="3"/>
    <s v="Expense"/>
  </r>
  <r>
    <n v="2023"/>
    <d v="2023-04-30T00:00:00"/>
    <s v="30"/>
    <s v="2nd Quarter"/>
    <s v="Sunday"/>
    <s v="April"/>
    <s v="Nutrition and Food Supplements "/>
    <n v="-30000"/>
    <s v="Opex"/>
    <x v="4"/>
    <s v="Expense"/>
  </r>
  <r>
    <n v="2023"/>
    <d v="2023-04-30T00:00:00"/>
    <s v="30"/>
    <s v="2nd Quarter"/>
    <s v="Sunday"/>
    <s v="April"/>
    <s v="Nutrition and Food Supplements "/>
    <n v="-900"/>
    <s v="Opex"/>
    <x v="5"/>
    <s v="Expense"/>
  </r>
  <r>
    <n v="2023"/>
    <d v="2023-04-30T00:00:00"/>
    <s v="30"/>
    <s v="2nd Quarter"/>
    <s v="Sunday"/>
    <s v="April"/>
    <s v="Nutrition and Food Supplements "/>
    <n v="-20000"/>
    <s v="COGS"/>
    <x v="6"/>
    <s v="Expense"/>
  </r>
  <r>
    <n v="2023"/>
    <d v="2023-04-30T00:00:00"/>
    <s v="30"/>
    <s v="2nd Quarter"/>
    <s v="Sunday"/>
    <s v="April"/>
    <s v="Nutrition and Food Supplements "/>
    <n v="-600"/>
    <s v="COGS"/>
    <x v="7"/>
    <s v="Expense"/>
  </r>
  <r>
    <n v="2023"/>
    <d v="2023-04-30T00:00:00"/>
    <s v="30"/>
    <s v="2nd Quarter"/>
    <s v="Sunday"/>
    <s v="April"/>
    <s v="Nutrition and Food Supplements "/>
    <n v="-1500"/>
    <s v="COGS"/>
    <x v="8"/>
    <s v="Expense"/>
  </r>
  <r>
    <n v="2023"/>
    <d v="2023-04-30T00:00:00"/>
    <s v="30"/>
    <s v="2nd Quarter"/>
    <s v="Sunday"/>
    <s v="April"/>
    <s v="Nutrition and Food Supplements "/>
    <n v="-1800"/>
    <s v="COGS"/>
    <x v="9"/>
    <s v="Expense"/>
  </r>
  <r>
    <n v="2023"/>
    <d v="2023-04-30T00:00:00"/>
    <s v="30"/>
    <s v="2nd Quarter"/>
    <s v="Sunday"/>
    <s v="April"/>
    <s v="Nutrition and Food Supplements "/>
    <n v="-65000"/>
    <s v="COGS"/>
    <x v="10"/>
    <s v="Expense"/>
  </r>
  <r>
    <n v="2023"/>
    <d v="2023-04-30T00:00:00"/>
    <s v="30"/>
    <s v="2nd Quarter"/>
    <s v="Sunday"/>
    <s v="April"/>
    <s v="Nutrition and Food Supplements "/>
    <n v="-3000"/>
    <s v="COGS"/>
    <x v="5"/>
    <s v="Expense"/>
  </r>
  <r>
    <n v="2023"/>
    <d v="2023-04-30T00:00:00"/>
    <s v="30"/>
    <s v="2nd Quarter"/>
    <s v="Sunday"/>
    <s v="April"/>
    <s v="Nutrition and Food Supplements "/>
    <n v="-12000"/>
    <s v="Interest and tax"/>
    <x v="11"/>
    <s v="Expense"/>
  </r>
  <r>
    <n v="2023"/>
    <d v="2023-05-31T00:00:00"/>
    <s v="31"/>
    <s v="2nd Quarter"/>
    <s v="Wednesday"/>
    <s v="May"/>
    <s v="Nutrition and Food Supplements "/>
    <n v="-12000"/>
    <s v="Interest and tax"/>
    <x v="11"/>
    <s v="Expense"/>
  </r>
  <r>
    <n v="2023"/>
    <d v="2023-05-31T00:00:00"/>
    <s v="31"/>
    <s v="2nd Quarter"/>
    <s v="Wednesday"/>
    <s v="May"/>
    <s v="Nutrition and Food Supplements "/>
    <n v="-15000"/>
    <s v="Opex"/>
    <x v="0"/>
    <s v="Expense"/>
  </r>
  <r>
    <n v="2023"/>
    <d v="2023-05-31T00:00:00"/>
    <s v="31"/>
    <s v="2nd Quarter"/>
    <s v="Wednesday"/>
    <s v="May"/>
    <s v="Nutrition and Food Supplements "/>
    <n v="-11400"/>
    <s v="Opex"/>
    <x v="1"/>
    <s v="Expense"/>
  </r>
  <r>
    <n v="2023"/>
    <d v="2023-05-31T00:00:00"/>
    <s v="31"/>
    <s v="2nd Quarter"/>
    <s v="Wednesday"/>
    <s v="May"/>
    <s v="Nutrition and Food Supplements "/>
    <n v="-30000"/>
    <s v="Opex"/>
    <x v="2"/>
    <s v="Expense"/>
  </r>
  <r>
    <n v="2023"/>
    <d v="2023-05-31T00:00:00"/>
    <s v="31"/>
    <s v="2nd Quarter"/>
    <s v="Wednesday"/>
    <s v="May"/>
    <s v="Nutrition and Food Supplements "/>
    <n v="-40000"/>
    <s v="Opex"/>
    <x v="3"/>
    <s v="Expense"/>
  </r>
  <r>
    <n v="2023"/>
    <d v="2023-05-31T00:00:00"/>
    <s v="31"/>
    <s v="2nd Quarter"/>
    <s v="Wednesday"/>
    <s v="May"/>
    <s v="Nutrition and Food Supplements "/>
    <n v="-30000"/>
    <s v="Opex"/>
    <x v="4"/>
    <s v="Expense"/>
  </r>
  <r>
    <n v="2023"/>
    <d v="2023-05-31T00:00:00"/>
    <s v="31"/>
    <s v="2nd Quarter"/>
    <s v="Wednesday"/>
    <s v="May"/>
    <s v="Nutrition and Food Supplements "/>
    <n v="-1200"/>
    <s v="Opex"/>
    <x v="5"/>
    <s v="Expense"/>
  </r>
  <r>
    <n v="2023"/>
    <d v="2023-05-31T00:00:00"/>
    <s v="31"/>
    <s v="2nd Quarter"/>
    <s v="Wednesday"/>
    <s v="May"/>
    <s v="Nutrition and Food Supplements "/>
    <n v="-20000"/>
    <s v="COGS"/>
    <x v="6"/>
    <s v="Expense"/>
  </r>
  <r>
    <n v="2023"/>
    <d v="2023-05-31T00:00:00"/>
    <s v="31"/>
    <s v="2nd Quarter"/>
    <s v="Wednesday"/>
    <s v="May"/>
    <s v="Nutrition and Food Supplements "/>
    <n v="-1200"/>
    <s v="COGS"/>
    <x v="7"/>
    <s v="Expense"/>
  </r>
  <r>
    <n v="2023"/>
    <d v="2023-05-31T00:00:00"/>
    <s v="31"/>
    <s v="2nd Quarter"/>
    <s v="Wednesday"/>
    <s v="May"/>
    <s v="Nutrition and Food Supplements "/>
    <n v="-2400"/>
    <s v="COGS"/>
    <x v="8"/>
    <s v="Expense"/>
  </r>
  <r>
    <n v="2023"/>
    <d v="2023-05-31T00:00:00"/>
    <s v="31"/>
    <s v="2nd Quarter"/>
    <s v="Wednesday"/>
    <s v="May"/>
    <s v="Nutrition and Food Supplements "/>
    <n v="-2700"/>
    <s v="COGS"/>
    <x v="9"/>
    <s v="Expense"/>
  </r>
  <r>
    <n v="2023"/>
    <d v="2023-05-31T00:00:00"/>
    <s v="31"/>
    <s v="2nd Quarter"/>
    <s v="Wednesday"/>
    <s v="May"/>
    <s v="Nutrition and Food Supplements "/>
    <n v="-65000"/>
    <s v="COGS"/>
    <x v="10"/>
    <s v="Expense"/>
  </r>
  <r>
    <n v="2023"/>
    <d v="2023-05-31T00:00:00"/>
    <s v="31"/>
    <s v="2nd Quarter"/>
    <s v="Wednesday"/>
    <s v="May"/>
    <s v="Nutrition and Food Supplements "/>
    <n v="-3000"/>
    <s v="COGS"/>
    <x v="5"/>
    <s v="Expense"/>
  </r>
  <r>
    <n v="2023"/>
    <d v="2023-06-30T00:00:00"/>
    <s v="30"/>
    <s v="2nd Quarter"/>
    <s v="Friday"/>
    <s v="June"/>
    <s v="Nutrition and Food Supplements "/>
    <n v="-12000"/>
    <s v="Interest and tax"/>
    <x v="11"/>
    <s v="Expense"/>
  </r>
  <r>
    <n v="2023"/>
    <d v="2023-06-30T00:00:00"/>
    <s v="30"/>
    <s v="2nd Quarter"/>
    <s v="Friday"/>
    <s v="June"/>
    <s v="Nutrition and Food Supplements "/>
    <n v="-15000"/>
    <s v="Opex"/>
    <x v="0"/>
    <s v="Expense"/>
  </r>
  <r>
    <n v="2023"/>
    <d v="2023-06-30T00:00:00"/>
    <s v="30"/>
    <s v="2nd Quarter"/>
    <s v="Friday"/>
    <s v="June"/>
    <s v="Nutrition and Food Supplements "/>
    <n v="-11400"/>
    <s v="Opex"/>
    <x v="1"/>
    <s v="Expense"/>
  </r>
  <r>
    <n v="2023"/>
    <d v="2023-06-30T00:00:00"/>
    <s v="30"/>
    <s v="2nd Quarter"/>
    <s v="Friday"/>
    <s v="June"/>
    <s v="Nutrition and Food Supplements "/>
    <n v="-30000"/>
    <s v="Opex"/>
    <x v="2"/>
    <s v="Expense"/>
  </r>
  <r>
    <n v="2023"/>
    <d v="2023-06-30T00:00:00"/>
    <s v="30"/>
    <s v="2nd Quarter"/>
    <s v="Friday"/>
    <s v="June"/>
    <s v="Nutrition and Food Supplements "/>
    <n v="-40000"/>
    <s v="Opex"/>
    <x v="3"/>
    <s v="Expense"/>
  </r>
  <r>
    <n v="2023"/>
    <d v="2023-06-30T00:00:00"/>
    <s v="30"/>
    <s v="2nd Quarter"/>
    <s v="Friday"/>
    <s v="June"/>
    <s v="Nutrition and Food Supplements "/>
    <n v="-30000"/>
    <s v="Opex"/>
    <x v="4"/>
    <s v="Expense"/>
  </r>
  <r>
    <n v="2023"/>
    <d v="2023-06-30T00:00:00"/>
    <s v="30"/>
    <s v="2nd Quarter"/>
    <s v="Friday"/>
    <s v="June"/>
    <s v="Nutrition and Food Supplements "/>
    <n v="-900"/>
    <s v="Opex"/>
    <x v="5"/>
    <s v="Expense"/>
  </r>
  <r>
    <n v="2023"/>
    <d v="2023-06-30T00:00:00"/>
    <s v="30"/>
    <s v="2nd Quarter"/>
    <s v="Friday"/>
    <s v="June"/>
    <s v="Nutrition and Food Supplements "/>
    <n v="-20000"/>
    <s v="COGS"/>
    <x v="6"/>
    <s v="Expense"/>
  </r>
  <r>
    <n v="2023"/>
    <d v="2023-06-30T00:00:00"/>
    <s v="30"/>
    <s v="2nd Quarter"/>
    <s v="Friday"/>
    <s v="June"/>
    <s v="Nutrition and Food Supplements "/>
    <n v="-900"/>
    <s v="COGS"/>
    <x v="7"/>
    <s v="Expense"/>
  </r>
  <r>
    <n v="2023"/>
    <d v="2023-06-30T00:00:00"/>
    <s v="30"/>
    <s v="2nd Quarter"/>
    <s v="Friday"/>
    <s v="June"/>
    <s v="Nutrition and Food Supplements "/>
    <n v="-2700"/>
    <s v="COGS"/>
    <x v="8"/>
    <s v="Expense"/>
  </r>
  <r>
    <n v="2023"/>
    <d v="2023-06-30T00:00:00"/>
    <s v="30"/>
    <s v="2nd Quarter"/>
    <s v="Friday"/>
    <s v="June"/>
    <s v="Nutrition and Food Supplements "/>
    <n v="-2400"/>
    <s v="COGS"/>
    <x v="9"/>
    <s v="Expense"/>
  </r>
  <r>
    <n v="2023"/>
    <d v="2023-06-30T00:00:00"/>
    <s v="30"/>
    <s v="2nd Quarter"/>
    <s v="Friday"/>
    <s v="June"/>
    <s v="Nutrition and Food Supplements "/>
    <n v="-65000"/>
    <s v="COGS"/>
    <x v="10"/>
    <s v="Expense"/>
  </r>
  <r>
    <n v="2023"/>
    <d v="2023-06-30T00:00:00"/>
    <s v="30"/>
    <s v="2nd Quarter"/>
    <s v="Friday"/>
    <s v="June"/>
    <s v="Nutrition and Food Supplements "/>
    <n v="-3000"/>
    <s v="COGS"/>
    <x v="5"/>
    <s v="Expense"/>
  </r>
  <r>
    <n v="2023"/>
    <d v="2023-07-31T00:00:00"/>
    <s v="31"/>
    <s v="3rd Quarter"/>
    <s v="Monday"/>
    <s v="July"/>
    <s v="Nutrition and Food Supplements "/>
    <n v="-12000"/>
    <s v="Interest and tax"/>
    <x v="11"/>
    <s v="Expense"/>
  </r>
  <r>
    <n v="2023"/>
    <d v="2023-07-31T00:00:00"/>
    <s v="31"/>
    <s v="3rd Quarter"/>
    <s v="Monday"/>
    <s v="July"/>
    <s v="Nutrition and Food Supplements "/>
    <n v="-15000"/>
    <s v="Opex"/>
    <x v="0"/>
    <s v="Expense"/>
  </r>
  <r>
    <n v="2023"/>
    <d v="2023-07-31T00:00:00"/>
    <s v="31"/>
    <s v="3rd Quarter"/>
    <s v="Monday"/>
    <s v="July"/>
    <s v="Nutrition and Food Supplements "/>
    <n v="-11400"/>
    <s v="Opex"/>
    <x v="1"/>
    <s v="Expense"/>
  </r>
  <r>
    <n v="2023"/>
    <d v="2023-07-31T00:00:00"/>
    <s v="31"/>
    <s v="3rd Quarter"/>
    <s v="Monday"/>
    <s v="July"/>
    <s v="Nutrition and Food Supplements "/>
    <n v="-20000"/>
    <s v="Opex"/>
    <x v="2"/>
    <s v="Expense"/>
  </r>
  <r>
    <n v="2023"/>
    <d v="2023-07-31T00:00:00"/>
    <s v="31"/>
    <s v="3rd Quarter"/>
    <s v="Monday"/>
    <s v="July"/>
    <s v="Nutrition and Food Supplements "/>
    <n v="-40000"/>
    <s v="Opex"/>
    <x v="3"/>
    <s v="Expense"/>
  </r>
  <r>
    <n v="2023"/>
    <d v="2023-07-31T00:00:00"/>
    <s v="31"/>
    <s v="3rd Quarter"/>
    <s v="Monday"/>
    <s v="July"/>
    <s v="Nutrition and Food Supplements "/>
    <n v="-30000"/>
    <s v="Opex"/>
    <x v="4"/>
    <s v="Expense"/>
  </r>
  <r>
    <n v="2023"/>
    <d v="2023-07-31T00:00:00"/>
    <s v="31"/>
    <s v="3rd Quarter"/>
    <s v="Monday"/>
    <s v="July"/>
    <s v="Nutrition and Food Supplements "/>
    <n v="-600"/>
    <s v="Opex"/>
    <x v="5"/>
    <s v="Expense"/>
  </r>
  <r>
    <n v="2023"/>
    <d v="2023-07-31T00:00:00"/>
    <s v="31"/>
    <s v="3rd Quarter"/>
    <s v="Monday"/>
    <s v="July"/>
    <s v="Nutrition and Food Supplements "/>
    <n v="-20000"/>
    <s v="COGS"/>
    <x v="6"/>
    <s v="Expense"/>
  </r>
  <r>
    <n v="2023"/>
    <d v="2023-07-31T00:00:00"/>
    <s v="31"/>
    <s v="3rd Quarter"/>
    <s v="Monday"/>
    <s v="July"/>
    <s v="Nutrition and Food Supplements "/>
    <n v="-600"/>
    <s v="COGS"/>
    <x v="7"/>
    <s v="Expense"/>
  </r>
  <r>
    <n v="2023"/>
    <d v="2023-07-31T00:00:00"/>
    <s v="31"/>
    <s v="3rd Quarter"/>
    <s v="Monday"/>
    <s v="July"/>
    <s v="Nutrition and Food Supplements "/>
    <n v="-1500"/>
    <s v="COGS"/>
    <x v="8"/>
    <s v="Expense"/>
  </r>
  <r>
    <n v="2023"/>
    <d v="2023-07-31T00:00:00"/>
    <s v="31"/>
    <s v="3rd Quarter"/>
    <s v="Monday"/>
    <s v="July"/>
    <s v="Nutrition and Food Supplements "/>
    <n v="-1800"/>
    <s v="COGS"/>
    <x v="9"/>
    <s v="Expense"/>
  </r>
  <r>
    <n v="2023"/>
    <d v="2023-07-31T00:00:00"/>
    <s v="31"/>
    <s v="3rd Quarter"/>
    <s v="Monday"/>
    <s v="July"/>
    <s v="Nutrition and Food Supplements "/>
    <n v="-50000"/>
    <s v="COGS"/>
    <x v="10"/>
    <s v="Expense"/>
  </r>
  <r>
    <n v="2023"/>
    <d v="2023-07-31T00:00:00"/>
    <s v="31"/>
    <s v="3rd Quarter"/>
    <s v="Monday"/>
    <s v="July"/>
    <s v="Nutrition and Food Supplements "/>
    <n v="-3000"/>
    <s v="COGS"/>
    <x v="5"/>
    <s v="Expense"/>
  </r>
  <r>
    <n v="2023"/>
    <d v="2023-08-31T00:00:00"/>
    <s v="31"/>
    <s v="3rd Quarter"/>
    <s v="Thursday"/>
    <s v="August"/>
    <s v="Nutrition and Food Supplements "/>
    <n v="-12000"/>
    <s v="Interest and tax"/>
    <x v="11"/>
    <s v="Expense"/>
  </r>
  <r>
    <n v="2023"/>
    <d v="2023-08-31T00:00:00"/>
    <s v="31"/>
    <s v="3rd Quarter"/>
    <s v="Thursday"/>
    <s v="August"/>
    <s v="Nutrition and Food Supplements "/>
    <n v="-15000"/>
    <s v="Opex"/>
    <x v="0"/>
    <s v="Expense"/>
  </r>
  <r>
    <n v="2023"/>
    <d v="2023-08-31T00:00:00"/>
    <s v="31"/>
    <s v="3rd Quarter"/>
    <s v="Thursday"/>
    <s v="August"/>
    <s v="Nutrition and Food Supplements "/>
    <n v="-11400"/>
    <s v="Opex"/>
    <x v="1"/>
    <s v="Expense"/>
  </r>
  <r>
    <n v="2023"/>
    <d v="2023-08-31T00:00:00"/>
    <s v="31"/>
    <s v="3rd Quarter"/>
    <s v="Thursday"/>
    <s v="August"/>
    <s v="Nutrition and Food Supplements "/>
    <n v="-15000"/>
    <s v="Opex"/>
    <x v="2"/>
    <s v="Expense"/>
  </r>
  <r>
    <n v="2023"/>
    <d v="2023-08-31T00:00:00"/>
    <s v="31"/>
    <s v="3rd Quarter"/>
    <s v="Thursday"/>
    <s v="August"/>
    <s v="Nutrition and Food Supplements "/>
    <n v="-40000"/>
    <s v="Opex"/>
    <x v="3"/>
    <s v="Expense"/>
  </r>
  <r>
    <n v="2023"/>
    <d v="2023-08-31T00:00:00"/>
    <s v="31"/>
    <s v="3rd Quarter"/>
    <s v="Thursday"/>
    <s v="August"/>
    <s v="Nutrition and Food Supplements "/>
    <n v="-30000"/>
    <s v="Opex"/>
    <x v="4"/>
    <s v="Expense"/>
  </r>
  <r>
    <n v="2023"/>
    <d v="2023-08-31T00:00:00"/>
    <s v="31"/>
    <s v="3rd Quarter"/>
    <s v="Thursday"/>
    <s v="August"/>
    <s v="Nutrition and Food Supplements "/>
    <n v="-600"/>
    <s v="Opex"/>
    <x v="5"/>
    <s v="Expense"/>
  </r>
  <r>
    <n v="2023"/>
    <d v="2023-08-31T00:00:00"/>
    <s v="31"/>
    <s v="3rd Quarter"/>
    <s v="Thursday"/>
    <s v="August"/>
    <s v="Nutrition and Food Supplements "/>
    <n v="-20000"/>
    <s v="COGS"/>
    <x v="6"/>
    <s v="Expense"/>
  </r>
  <r>
    <n v="2023"/>
    <d v="2023-08-31T00:00:00"/>
    <s v="31"/>
    <s v="3rd Quarter"/>
    <s v="Thursday"/>
    <s v="August"/>
    <s v="Nutrition and Food Supplements "/>
    <n v="-600"/>
    <s v="COGS"/>
    <x v="7"/>
    <s v="Expense"/>
  </r>
  <r>
    <n v="2023"/>
    <d v="2023-08-31T00:00:00"/>
    <s v="31"/>
    <s v="3rd Quarter"/>
    <s v="Thursday"/>
    <s v="August"/>
    <s v="Nutrition and Food Supplements "/>
    <n v="-1500"/>
    <s v="COGS"/>
    <x v="8"/>
    <s v="Expense"/>
  </r>
  <r>
    <n v="2023"/>
    <d v="2023-08-31T00:00:00"/>
    <s v="31"/>
    <s v="3rd Quarter"/>
    <s v="Thursday"/>
    <s v="August"/>
    <s v="Nutrition and Food Supplements "/>
    <n v="-1800"/>
    <s v="COGS"/>
    <x v="9"/>
    <s v="Expense"/>
  </r>
  <r>
    <n v="2023"/>
    <d v="2023-08-31T00:00:00"/>
    <s v="31"/>
    <s v="3rd Quarter"/>
    <s v="Thursday"/>
    <s v="August"/>
    <s v="Nutrition and Food Supplements "/>
    <n v="-50000"/>
    <s v="COGS"/>
    <x v="10"/>
    <s v="Expense"/>
  </r>
  <r>
    <n v="2023"/>
    <d v="2023-08-31T00:00:00"/>
    <s v="31"/>
    <s v="3rd Quarter"/>
    <s v="Thursday"/>
    <s v="August"/>
    <s v="Nutrition and Food Supplements "/>
    <n v="-3000"/>
    <s v="COGS"/>
    <x v="5"/>
    <s v="Expense"/>
  </r>
  <r>
    <n v="2023"/>
    <d v="2023-09-30T00:00:00"/>
    <s v="30"/>
    <s v="3rd Quarter"/>
    <s v="Saturday"/>
    <s v="September"/>
    <s v="Nutrition and Food Supplements "/>
    <n v="-12000"/>
    <s v="Interest and tax"/>
    <x v="11"/>
    <s v="Expense"/>
  </r>
  <r>
    <n v="2023"/>
    <d v="2023-09-30T00:00:00"/>
    <s v="30"/>
    <s v="3rd Quarter"/>
    <s v="Saturday"/>
    <s v="September"/>
    <s v="Nutrition and Food Supplements "/>
    <n v="-15000"/>
    <s v="Opex"/>
    <x v="0"/>
    <s v="Expense"/>
  </r>
  <r>
    <n v="2023"/>
    <d v="2023-09-30T00:00:00"/>
    <s v="30"/>
    <s v="3rd Quarter"/>
    <s v="Saturday"/>
    <s v="September"/>
    <s v="Nutrition and Food Supplements "/>
    <n v="-11400"/>
    <s v="Opex"/>
    <x v="1"/>
    <s v="Expense"/>
  </r>
  <r>
    <n v="2023"/>
    <d v="2023-09-30T00:00:00"/>
    <s v="30"/>
    <s v="3rd Quarter"/>
    <s v="Saturday"/>
    <s v="September"/>
    <s v="Nutrition and Food Supplements "/>
    <n v="-15000"/>
    <s v="Opex"/>
    <x v="2"/>
    <s v="Expense"/>
  </r>
  <r>
    <n v="2023"/>
    <d v="2023-09-30T00:00:00"/>
    <s v="30"/>
    <s v="3rd Quarter"/>
    <s v="Saturday"/>
    <s v="September"/>
    <s v="Nutrition and Food Supplements "/>
    <n v="-32000"/>
    <s v="Opex"/>
    <x v="3"/>
    <s v="Expense"/>
  </r>
  <r>
    <n v="2023"/>
    <d v="2023-09-30T00:00:00"/>
    <s v="30"/>
    <s v="3rd Quarter"/>
    <s v="Saturday"/>
    <s v="September"/>
    <s v="Nutrition and Food Supplements "/>
    <n v="-30000"/>
    <s v="Opex"/>
    <x v="4"/>
    <s v="Expense"/>
  </r>
  <r>
    <n v="2023"/>
    <d v="2023-09-30T00:00:00"/>
    <s v="30"/>
    <s v="3rd Quarter"/>
    <s v="Saturday"/>
    <s v="September"/>
    <s v="Nutrition and Food Supplements "/>
    <n v="-900"/>
    <s v="Opex"/>
    <x v="5"/>
    <s v="Expense"/>
  </r>
  <r>
    <n v="2023"/>
    <d v="2023-09-30T00:00:00"/>
    <s v="30"/>
    <s v="3rd Quarter"/>
    <s v="Saturday"/>
    <s v="September"/>
    <s v="Nutrition and Food Supplements "/>
    <n v="-20000"/>
    <s v="COGS"/>
    <x v="6"/>
    <s v="Expense"/>
  </r>
  <r>
    <n v="2023"/>
    <d v="2023-09-30T00:00:00"/>
    <s v="30"/>
    <s v="3rd Quarter"/>
    <s v="Saturday"/>
    <s v="September"/>
    <s v="Nutrition and Food Supplements "/>
    <n v="-600"/>
    <s v="COGS"/>
    <x v="7"/>
    <s v="Expense"/>
  </r>
  <r>
    <n v="2023"/>
    <d v="2023-09-30T00:00:00"/>
    <s v="30"/>
    <s v="3rd Quarter"/>
    <s v="Saturday"/>
    <s v="September"/>
    <s v="Nutrition and Food Supplements "/>
    <n v="-1200"/>
    <s v="COGS"/>
    <x v="8"/>
    <s v="Expense"/>
  </r>
  <r>
    <n v="2023"/>
    <d v="2023-09-30T00:00:00"/>
    <s v="30"/>
    <s v="3rd Quarter"/>
    <s v="Saturday"/>
    <s v="September"/>
    <s v="Nutrition and Food Supplements "/>
    <n v="-1800"/>
    <s v="COGS"/>
    <x v="9"/>
    <s v="Expense"/>
  </r>
  <r>
    <n v="2023"/>
    <d v="2023-09-30T00:00:00"/>
    <s v="30"/>
    <s v="3rd Quarter"/>
    <s v="Saturday"/>
    <s v="September"/>
    <s v="Nutrition and Food Supplements "/>
    <n v="-50000"/>
    <s v="COGS"/>
    <x v="10"/>
    <s v="Expense"/>
  </r>
  <r>
    <n v="2023"/>
    <d v="2023-09-30T00:00:00"/>
    <s v="30"/>
    <s v="3rd Quarter"/>
    <s v="Saturday"/>
    <s v="September"/>
    <s v="Nutrition and Food Supplements "/>
    <n v="-2100"/>
    <s v="COGS"/>
    <x v="5"/>
    <s v="Expense"/>
  </r>
  <r>
    <n v="2023"/>
    <d v="2023-10-31T00:00:00"/>
    <s v="31"/>
    <s v="4th Quarter"/>
    <s v="Tuesday"/>
    <s v="October"/>
    <s v="Nutrition and Food Supplements "/>
    <n v="-12000"/>
    <s v="Interest and tax"/>
    <x v="11"/>
    <s v="Expense"/>
  </r>
  <r>
    <n v="2023"/>
    <d v="2023-10-31T00:00:00"/>
    <s v="31"/>
    <s v="4th Quarter"/>
    <s v="Tuesday"/>
    <s v="October"/>
    <s v="Nutrition and Food Supplements "/>
    <n v="-15000"/>
    <s v="Opex"/>
    <x v="0"/>
    <s v="Expense"/>
  </r>
  <r>
    <n v="2023"/>
    <d v="2023-10-31T00:00:00"/>
    <s v="31"/>
    <s v="4th Quarter"/>
    <s v="Tuesday"/>
    <s v="October"/>
    <s v="Nutrition and Food Supplements "/>
    <n v="-12000"/>
    <s v="Opex"/>
    <x v="1"/>
    <s v="Expense"/>
  </r>
  <r>
    <n v="2023"/>
    <d v="2023-10-31T00:00:00"/>
    <s v="31"/>
    <s v="4th Quarter"/>
    <s v="Tuesday"/>
    <s v="October"/>
    <s v="Nutrition and Food Supplements "/>
    <n v="-15000"/>
    <s v="Opex"/>
    <x v="2"/>
    <s v="Expense"/>
  </r>
  <r>
    <n v="2023"/>
    <d v="2023-10-31T00:00:00"/>
    <s v="31"/>
    <s v="4th Quarter"/>
    <s v="Tuesday"/>
    <s v="October"/>
    <s v="Nutrition and Food Supplements "/>
    <n v="-32000"/>
    <s v="Opex"/>
    <x v="3"/>
    <s v="Expense"/>
  </r>
  <r>
    <n v="2023"/>
    <d v="2023-10-31T00:00:00"/>
    <s v="31"/>
    <s v="4th Quarter"/>
    <s v="Tuesday"/>
    <s v="October"/>
    <s v="Nutrition and Food Supplements "/>
    <n v="-30000"/>
    <s v="Opex"/>
    <x v="4"/>
    <s v="Expense"/>
  </r>
  <r>
    <n v="2023"/>
    <d v="2023-10-31T00:00:00"/>
    <s v="31"/>
    <s v="4th Quarter"/>
    <s v="Tuesday"/>
    <s v="October"/>
    <s v="Nutrition and Food Supplements "/>
    <n v="-600"/>
    <s v="Opex"/>
    <x v="5"/>
    <s v="Expense"/>
  </r>
  <r>
    <n v="2023"/>
    <d v="2023-10-31T00:00:00"/>
    <s v="31"/>
    <s v="4th Quarter"/>
    <s v="Tuesday"/>
    <s v="October"/>
    <s v="Nutrition and Food Supplements "/>
    <n v="-20000"/>
    <s v="COGS"/>
    <x v="6"/>
    <s v="Expense"/>
  </r>
  <r>
    <n v="2023"/>
    <d v="2023-10-31T00:00:00"/>
    <s v="31"/>
    <s v="4th Quarter"/>
    <s v="Tuesday"/>
    <s v="October"/>
    <s v="Nutrition and Food Supplements "/>
    <n v="-600"/>
    <s v="COGS"/>
    <x v="7"/>
    <s v="Expense"/>
  </r>
  <r>
    <n v="2023"/>
    <d v="2023-10-31T00:00:00"/>
    <s v="31"/>
    <s v="4th Quarter"/>
    <s v="Tuesday"/>
    <s v="October"/>
    <s v="Nutrition and Food Supplements "/>
    <n v="-1200"/>
    <s v="COGS"/>
    <x v="8"/>
    <s v="Expense"/>
  </r>
  <r>
    <n v="2023"/>
    <d v="2023-10-31T00:00:00"/>
    <s v="31"/>
    <s v="4th Quarter"/>
    <s v="Tuesday"/>
    <s v="October"/>
    <s v="Nutrition and Food Supplements "/>
    <n v="-1800"/>
    <s v="COGS"/>
    <x v="9"/>
    <s v="Expense"/>
  </r>
  <r>
    <n v="2023"/>
    <d v="2023-10-31T00:00:00"/>
    <s v="31"/>
    <s v="4th Quarter"/>
    <s v="Tuesday"/>
    <s v="October"/>
    <s v="Nutrition and Food Supplements "/>
    <n v="-50000"/>
    <s v="COGS"/>
    <x v="10"/>
    <s v="Expense"/>
  </r>
  <r>
    <n v="2023"/>
    <d v="2023-10-31T00:00:00"/>
    <s v="31"/>
    <s v="4th Quarter"/>
    <s v="Tuesday"/>
    <s v="October"/>
    <s v="Nutrition and Food Supplements "/>
    <n v="-2100"/>
    <s v="COGS"/>
    <x v="5"/>
    <s v="Expense"/>
  </r>
  <r>
    <n v="2023"/>
    <d v="2023-11-30T00:00:00"/>
    <s v="30"/>
    <s v="4th Quarter"/>
    <s v="Thursday"/>
    <s v="November"/>
    <s v="Nutrition and Food Supplements "/>
    <n v="-12000"/>
    <s v="Interest and tax"/>
    <x v="11"/>
    <s v="Expense"/>
  </r>
  <r>
    <n v="2023"/>
    <d v="2023-11-30T00:00:00"/>
    <s v="30"/>
    <s v="4th Quarter"/>
    <s v="Thursday"/>
    <s v="November"/>
    <s v="Nutrition and Food Supplements "/>
    <n v="-15000"/>
    <s v="Opex"/>
    <x v="0"/>
    <s v="Expense"/>
  </r>
  <r>
    <n v="2023"/>
    <d v="2023-11-30T00:00:00"/>
    <s v="30"/>
    <s v="4th Quarter"/>
    <s v="Thursday"/>
    <s v="November"/>
    <s v="Nutrition and Food Supplements "/>
    <n v="-12000"/>
    <s v="Opex"/>
    <x v="1"/>
    <s v="Expense"/>
  </r>
  <r>
    <n v="2023"/>
    <d v="2023-11-30T00:00:00"/>
    <s v="30"/>
    <s v="4th Quarter"/>
    <s v="Thursday"/>
    <s v="November"/>
    <s v="Nutrition and Food Supplements "/>
    <n v="-20000"/>
    <s v="Opex"/>
    <x v="2"/>
    <s v="Expense"/>
  </r>
  <r>
    <n v="2023"/>
    <d v="2023-11-30T00:00:00"/>
    <s v="30"/>
    <s v="4th Quarter"/>
    <s v="Thursday"/>
    <s v="November"/>
    <s v="Nutrition and Food Supplements "/>
    <n v="-32000"/>
    <s v="Opex"/>
    <x v="3"/>
    <s v="Expense"/>
  </r>
  <r>
    <n v="2023"/>
    <d v="2023-11-30T00:00:00"/>
    <s v="30"/>
    <s v="4th Quarter"/>
    <s v="Thursday"/>
    <s v="November"/>
    <s v="Nutrition and Food Supplements "/>
    <n v="-30000"/>
    <s v="Opex"/>
    <x v="4"/>
    <s v="Expense"/>
  </r>
  <r>
    <n v="2023"/>
    <d v="2023-11-30T00:00:00"/>
    <s v="30"/>
    <s v="4th Quarter"/>
    <s v="Thursday"/>
    <s v="November"/>
    <s v="Nutrition and Food Supplements "/>
    <n v="-1200"/>
    <s v="Opex"/>
    <x v="5"/>
    <s v="Expense"/>
  </r>
  <r>
    <n v="2023"/>
    <d v="2023-11-30T00:00:00"/>
    <s v="30"/>
    <s v="4th Quarter"/>
    <s v="Thursday"/>
    <s v="November"/>
    <s v="Nutrition and Food Supplements "/>
    <n v="-20000"/>
    <s v="COGS"/>
    <x v="6"/>
    <s v="Expense"/>
  </r>
  <r>
    <n v="2023"/>
    <d v="2023-11-30T00:00:00"/>
    <s v="30"/>
    <s v="4th Quarter"/>
    <s v="Thursday"/>
    <s v="November"/>
    <s v="Nutrition and Food Supplements "/>
    <n v="-900"/>
    <s v="COGS"/>
    <x v="7"/>
    <s v="Expense"/>
  </r>
  <r>
    <n v="2023"/>
    <d v="2023-11-30T00:00:00"/>
    <s v="30"/>
    <s v="4th Quarter"/>
    <s v="Thursday"/>
    <s v="November"/>
    <s v="Nutrition and Food Supplements "/>
    <n v="-900"/>
    <s v="COGS"/>
    <x v="8"/>
    <s v="Expense"/>
  </r>
  <r>
    <n v="2023"/>
    <d v="2023-11-30T00:00:00"/>
    <s v="30"/>
    <s v="4th Quarter"/>
    <s v="Thursday"/>
    <s v="November"/>
    <s v="Nutrition and Food Supplements "/>
    <n v="-2100"/>
    <s v="COGS"/>
    <x v="9"/>
    <s v="Expense"/>
  </r>
  <r>
    <n v="2023"/>
    <d v="2023-11-30T00:00:00"/>
    <s v="30"/>
    <s v="4th Quarter"/>
    <s v="Thursday"/>
    <s v="November"/>
    <s v="Nutrition and Food Supplements "/>
    <n v="-50000"/>
    <s v="COGS"/>
    <x v="10"/>
    <s v="Expense"/>
  </r>
  <r>
    <n v="2023"/>
    <d v="2023-11-30T00:00:00"/>
    <s v="30"/>
    <s v="4th Quarter"/>
    <s v="Thursday"/>
    <s v="November"/>
    <s v="Nutrition and Food Supplements "/>
    <n v="-1800"/>
    <s v="COGS"/>
    <x v="5"/>
    <s v="Expense"/>
  </r>
  <r>
    <n v="2023"/>
    <d v="2023-12-31T00:00:00"/>
    <s v="31"/>
    <s v="4th Quarter"/>
    <s v="Sunday"/>
    <s v="December"/>
    <s v="Nutrition and Food Supplements "/>
    <n v="-12000"/>
    <s v="Interest and tax"/>
    <x v="11"/>
    <s v="Expense"/>
  </r>
  <r>
    <n v="2023"/>
    <d v="2023-12-31T00:00:00"/>
    <s v="31"/>
    <s v="4th Quarter"/>
    <s v="Sunday"/>
    <s v="December"/>
    <s v="Nutrition and Food Supplements "/>
    <n v="-15000"/>
    <s v="Opex"/>
    <x v="0"/>
    <s v="Expense"/>
  </r>
  <r>
    <n v="2023"/>
    <d v="2023-12-31T00:00:00"/>
    <s v="31"/>
    <s v="4th Quarter"/>
    <s v="Sunday"/>
    <s v="December"/>
    <s v="Nutrition and Food Supplements "/>
    <n v="-12000"/>
    <s v="Opex"/>
    <x v="1"/>
    <s v="Expense"/>
  </r>
  <r>
    <n v="2023"/>
    <d v="2023-12-31T00:00:00"/>
    <s v="31"/>
    <s v="4th Quarter"/>
    <s v="Sunday"/>
    <s v="December"/>
    <s v="Nutrition and Food Supplements "/>
    <n v="-30000"/>
    <s v="Opex"/>
    <x v="2"/>
    <s v="Expense"/>
  </r>
  <r>
    <n v="2023"/>
    <d v="2023-12-31T00:00:00"/>
    <s v="31"/>
    <s v="4th Quarter"/>
    <s v="Sunday"/>
    <s v="December"/>
    <s v="Nutrition and Food Supplements "/>
    <n v="-32000"/>
    <s v="Opex"/>
    <x v="3"/>
    <s v="Expense"/>
  </r>
  <r>
    <n v="2023"/>
    <d v="2023-12-31T00:00:00"/>
    <s v="31"/>
    <s v="4th Quarter"/>
    <s v="Sunday"/>
    <s v="December"/>
    <s v="Nutrition and Food Supplements "/>
    <n v="-30000"/>
    <s v="Opex"/>
    <x v="4"/>
    <s v="Expense"/>
  </r>
  <r>
    <n v="2023"/>
    <d v="2023-12-31T00:00:00"/>
    <s v="31"/>
    <s v="4th Quarter"/>
    <s v="Sunday"/>
    <s v="December"/>
    <s v="Nutrition and Food Supplements "/>
    <n v="-2400"/>
    <s v="Opex"/>
    <x v="5"/>
    <s v="Expense"/>
  </r>
  <r>
    <n v="2023"/>
    <d v="2023-12-31T00:00:00"/>
    <s v="31"/>
    <s v="4th Quarter"/>
    <s v="Sunday"/>
    <s v="December"/>
    <s v="Nutrition and Food Supplements "/>
    <n v="-20000"/>
    <s v="COGS"/>
    <x v="6"/>
    <s v="Expense"/>
  </r>
  <r>
    <n v="2023"/>
    <d v="2023-12-31T00:00:00"/>
    <s v="31"/>
    <s v="4th Quarter"/>
    <s v="Sunday"/>
    <s v="December"/>
    <s v="Nutrition and Food Supplements "/>
    <n v="-1200"/>
    <s v="COGS"/>
    <x v="7"/>
    <s v="Expense"/>
  </r>
  <r>
    <n v="2023"/>
    <d v="2023-12-31T00:00:00"/>
    <s v="31"/>
    <s v="4th Quarter"/>
    <s v="Sunday"/>
    <s v="December"/>
    <s v="Nutrition and Food Supplements "/>
    <n v="-2100"/>
    <s v="COGS"/>
    <x v="8"/>
    <s v="Expense"/>
  </r>
  <r>
    <n v="2023"/>
    <d v="2023-12-31T00:00:00"/>
    <s v="31"/>
    <s v="4th Quarter"/>
    <s v="Sunday"/>
    <s v="December"/>
    <s v="Nutrition and Food Supplements "/>
    <n v="-2700"/>
    <s v="COGS"/>
    <x v="9"/>
    <s v="Expense"/>
  </r>
  <r>
    <n v="2023"/>
    <d v="2023-12-31T00:00:00"/>
    <s v="31"/>
    <s v="4th Quarter"/>
    <s v="Sunday"/>
    <s v="December"/>
    <s v="Nutrition and Food Supplements "/>
    <n v="-50000"/>
    <s v="COGS"/>
    <x v="10"/>
    <s v="Expense"/>
  </r>
  <r>
    <n v="2023"/>
    <d v="2023-12-31T00:00:00"/>
    <s v="31"/>
    <s v="4th Quarter"/>
    <s v="Sunday"/>
    <s v="December"/>
    <s v="Nutrition and Food Supplements "/>
    <n v="-2100"/>
    <s v="COGS"/>
    <x v="5"/>
    <s v="Expense"/>
  </r>
  <r>
    <n v="2023"/>
    <d v="2023-01-31T00:00:00"/>
    <s v="31"/>
    <s v="1st Quarter"/>
    <s v="Tuesday"/>
    <s v="January"/>
    <s v="Sports equipment"/>
    <n v="-18000"/>
    <s v="Opex"/>
    <x v="0"/>
    <s v="Expense"/>
  </r>
  <r>
    <n v="2023"/>
    <d v="2023-01-31T00:00:00"/>
    <s v="31"/>
    <s v="1st Quarter"/>
    <s v="Tuesday"/>
    <s v="January"/>
    <s v="Sports equipment"/>
    <n v="-54000"/>
    <s v="Opex"/>
    <x v="1"/>
    <s v="Expense"/>
  </r>
  <r>
    <n v="2023"/>
    <d v="2023-01-31T00:00:00"/>
    <s v="31"/>
    <s v="1st Quarter"/>
    <s v="Tuesday"/>
    <s v="January"/>
    <s v="Sports equipment"/>
    <n v="-50000"/>
    <s v="Opex"/>
    <x v="2"/>
    <s v="Expense"/>
  </r>
  <r>
    <n v="2023"/>
    <d v="2023-01-31T00:00:00"/>
    <s v="31"/>
    <s v="1st Quarter"/>
    <s v="Tuesday"/>
    <s v="January"/>
    <s v="Sports equipment"/>
    <n v="-60000"/>
    <s v="Opex"/>
    <x v="3"/>
    <s v="Expense"/>
  </r>
  <r>
    <n v="2023"/>
    <d v="2023-01-31T00:00:00"/>
    <s v="31"/>
    <s v="1st Quarter"/>
    <s v="Tuesday"/>
    <s v="January"/>
    <s v="Sports equipment"/>
    <n v="-10000"/>
    <s v="Opex"/>
    <x v="4"/>
    <s v="Expense"/>
  </r>
  <r>
    <n v="2023"/>
    <d v="2023-01-31T00:00:00"/>
    <s v="31"/>
    <s v="1st Quarter"/>
    <s v="Tuesday"/>
    <s v="January"/>
    <s v="Sports equipment"/>
    <n v="-14400"/>
    <s v="Opex"/>
    <x v="5"/>
    <s v="Expense"/>
  </r>
  <r>
    <n v="2023"/>
    <d v="2023-01-31T00:00:00"/>
    <s v="31"/>
    <s v="1st Quarter"/>
    <s v="Tuesday"/>
    <s v="January"/>
    <s v="Sports equipment"/>
    <n v="-50000"/>
    <s v="COGS"/>
    <x v="6"/>
    <s v="Expense"/>
  </r>
  <r>
    <n v="2023"/>
    <d v="2023-01-31T00:00:00"/>
    <s v="31"/>
    <s v="1st Quarter"/>
    <s v="Tuesday"/>
    <s v="January"/>
    <s v="Sports equipment"/>
    <n v="-6000"/>
    <s v="COGS"/>
    <x v="7"/>
    <s v="Expense"/>
  </r>
  <r>
    <n v="2023"/>
    <d v="2023-01-31T00:00:00"/>
    <s v="31"/>
    <s v="1st Quarter"/>
    <s v="Tuesday"/>
    <s v="January"/>
    <s v="Sports equipment"/>
    <n v="-130000"/>
    <s v="COGS"/>
    <x v="8"/>
    <s v="Expense"/>
  </r>
  <r>
    <n v="2023"/>
    <d v="2023-01-31T00:00:00"/>
    <s v="31"/>
    <s v="1st Quarter"/>
    <s v="Tuesday"/>
    <s v="January"/>
    <s v="Sports equipment"/>
    <n v="-30000"/>
    <s v="COGS"/>
    <x v="9"/>
    <s v="Expense"/>
  </r>
  <r>
    <n v="2023"/>
    <d v="2023-01-31T00:00:00"/>
    <s v="31"/>
    <s v="1st Quarter"/>
    <s v="Tuesday"/>
    <s v="January"/>
    <s v="Sports equipment"/>
    <n v="-180000"/>
    <s v="COGS"/>
    <x v="10"/>
    <s v="Expense"/>
  </r>
  <r>
    <n v="2023"/>
    <d v="2023-01-31T00:00:00"/>
    <s v="31"/>
    <s v="1st Quarter"/>
    <s v="Tuesday"/>
    <s v="January"/>
    <s v="Sports equipment"/>
    <n v="-12600"/>
    <s v="COGS"/>
    <x v="5"/>
    <s v="Expense"/>
  </r>
  <r>
    <n v="2023"/>
    <d v="2023-01-31T00:00:00"/>
    <s v="31"/>
    <s v="1st Quarter"/>
    <s v="Tuesday"/>
    <s v="January"/>
    <s v="Sports equipment"/>
    <n v="-49000"/>
    <s v="Interest and tax"/>
    <x v="11"/>
    <s v="Expense"/>
  </r>
  <r>
    <n v="2023"/>
    <d v="2023-02-28T00:00:00"/>
    <s v="28"/>
    <s v="1st Quarter"/>
    <s v="Tuesday"/>
    <s v="February"/>
    <s v="Sports equipment"/>
    <n v="-27000"/>
    <s v="Opex"/>
    <x v="0"/>
    <s v="Expense"/>
  </r>
  <r>
    <n v="2023"/>
    <d v="2023-02-28T00:00:00"/>
    <s v="28"/>
    <s v="1st Quarter"/>
    <s v="Tuesday"/>
    <s v="February"/>
    <s v="Sports equipment"/>
    <n v="-54000"/>
    <s v="Opex"/>
    <x v="1"/>
    <s v="Expense"/>
  </r>
  <r>
    <n v="2023"/>
    <d v="2023-02-28T00:00:00"/>
    <s v="28"/>
    <s v="1st Quarter"/>
    <s v="Tuesday"/>
    <s v="February"/>
    <s v="Sports equipment"/>
    <n v="-50000"/>
    <s v="Opex"/>
    <x v="2"/>
    <s v="Expense"/>
  </r>
  <r>
    <n v="2023"/>
    <d v="2023-02-28T00:00:00"/>
    <s v="28"/>
    <s v="1st Quarter"/>
    <s v="Tuesday"/>
    <s v="February"/>
    <s v="Sports equipment"/>
    <n v="-60000"/>
    <s v="Opex"/>
    <x v="3"/>
    <s v="Expense"/>
  </r>
  <r>
    <n v="2023"/>
    <d v="2023-02-28T00:00:00"/>
    <s v="28"/>
    <s v="1st Quarter"/>
    <s v="Tuesday"/>
    <s v="February"/>
    <s v="Sports equipment"/>
    <n v="-10000"/>
    <s v="Opex"/>
    <x v="4"/>
    <s v="Expense"/>
  </r>
  <r>
    <n v="2023"/>
    <d v="2023-02-28T00:00:00"/>
    <s v="28"/>
    <s v="1st Quarter"/>
    <s v="Tuesday"/>
    <s v="February"/>
    <s v="Sports equipment"/>
    <n v="-9000"/>
    <s v="Opex"/>
    <x v="5"/>
    <s v="Expense"/>
  </r>
  <r>
    <n v="2023"/>
    <d v="2023-02-28T00:00:00"/>
    <s v="28"/>
    <s v="1st Quarter"/>
    <s v="Tuesday"/>
    <s v="February"/>
    <s v="Sports equipment"/>
    <n v="-20000"/>
    <s v="COGS"/>
    <x v="6"/>
    <s v="Expense"/>
  </r>
  <r>
    <n v="2023"/>
    <d v="2023-02-28T00:00:00"/>
    <s v="28"/>
    <s v="1st Quarter"/>
    <s v="Tuesday"/>
    <s v="February"/>
    <s v="Sports equipment"/>
    <n v="-5000"/>
    <s v="COGS"/>
    <x v="7"/>
    <s v="Expense"/>
  </r>
  <r>
    <n v="2023"/>
    <d v="2023-02-28T00:00:00"/>
    <s v="28"/>
    <s v="1st Quarter"/>
    <s v="Tuesday"/>
    <s v="February"/>
    <s v="Sports equipment"/>
    <n v="-12000"/>
    <s v="COGS"/>
    <x v="8"/>
    <s v="Expense"/>
  </r>
  <r>
    <n v="2023"/>
    <d v="2023-02-28T00:00:00"/>
    <s v="28"/>
    <s v="1st Quarter"/>
    <s v="Tuesday"/>
    <s v="February"/>
    <s v="Sports equipment"/>
    <n v="-25000"/>
    <s v="COGS"/>
    <x v="9"/>
    <s v="Expense"/>
  </r>
  <r>
    <n v="2023"/>
    <d v="2023-02-28T00:00:00"/>
    <s v="28"/>
    <s v="1st Quarter"/>
    <s v="Tuesday"/>
    <s v="February"/>
    <s v="Sports equipment"/>
    <n v="-180000"/>
    <s v="COGS"/>
    <x v="10"/>
    <s v="Expense"/>
  </r>
  <r>
    <n v="2023"/>
    <d v="2023-02-28T00:00:00"/>
    <s v="28"/>
    <s v="1st Quarter"/>
    <s v="Tuesday"/>
    <s v="February"/>
    <s v="Sports equipment"/>
    <n v="-12600"/>
    <s v="COGS"/>
    <x v="5"/>
    <s v="Expense"/>
  </r>
  <r>
    <n v="2023"/>
    <d v="2023-02-28T00:00:00"/>
    <s v="28"/>
    <s v="1st Quarter"/>
    <s v="Tuesday"/>
    <s v="February"/>
    <s v="Sports equipment"/>
    <n v="-48500"/>
    <s v="Interest and tax"/>
    <x v="11"/>
    <s v="Expense"/>
  </r>
  <r>
    <n v="2023"/>
    <d v="2023-03-31T00:00:00"/>
    <s v="31"/>
    <s v="1st Quarter"/>
    <s v="Friday"/>
    <s v="March"/>
    <s v="Sports equipment"/>
    <n v="-27000"/>
    <s v="Opex"/>
    <x v="0"/>
    <s v="Expense"/>
  </r>
  <r>
    <n v="2023"/>
    <d v="2023-03-31T00:00:00"/>
    <s v="31"/>
    <s v="1st Quarter"/>
    <s v="Friday"/>
    <s v="March"/>
    <s v="Sports equipment"/>
    <n v="-54000"/>
    <s v="Opex"/>
    <x v="1"/>
    <s v="Expense"/>
  </r>
  <r>
    <n v="2023"/>
    <d v="2023-03-31T00:00:00"/>
    <s v="31"/>
    <s v="1st Quarter"/>
    <s v="Friday"/>
    <s v="March"/>
    <s v="Sports equipment"/>
    <n v="-30000"/>
    <s v="Opex"/>
    <x v="2"/>
    <s v="Expense"/>
  </r>
  <r>
    <n v="2023"/>
    <d v="2023-03-31T00:00:00"/>
    <s v="31"/>
    <s v="1st Quarter"/>
    <s v="Friday"/>
    <s v="March"/>
    <s v="Sports equipment"/>
    <n v="-60000"/>
    <s v="Opex"/>
    <x v="3"/>
    <s v="Expense"/>
  </r>
  <r>
    <n v="2023"/>
    <d v="2023-03-31T00:00:00"/>
    <s v="31"/>
    <s v="1st Quarter"/>
    <s v="Friday"/>
    <s v="March"/>
    <s v="Sports equipment"/>
    <n v="-10000"/>
    <s v="Opex"/>
    <x v="4"/>
    <s v="Expense"/>
  </r>
  <r>
    <n v="2023"/>
    <d v="2023-03-31T00:00:00"/>
    <s v="31"/>
    <s v="1st Quarter"/>
    <s v="Friday"/>
    <s v="March"/>
    <s v="Sports equipment"/>
    <n v="-5400"/>
    <s v="Opex"/>
    <x v="5"/>
    <s v="Expense"/>
  </r>
  <r>
    <n v="2023"/>
    <d v="2023-03-31T00:00:00"/>
    <s v="31"/>
    <s v="1st Quarter"/>
    <s v="Friday"/>
    <s v="March"/>
    <s v="Sports equipment"/>
    <n v="-54000"/>
    <s v="COGS"/>
    <x v="6"/>
    <s v="Expense"/>
  </r>
  <r>
    <n v="2023"/>
    <d v="2023-03-31T00:00:00"/>
    <s v="31"/>
    <s v="1st Quarter"/>
    <s v="Friday"/>
    <s v="March"/>
    <s v="Sports equipment"/>
    <n v="-3600"/>
    <s v="COGS"/>
    <x v="7"/>
    <s v="Expense"/>
  </r>
  <r>
    <n v="2023"/>
    <d v="2023-03-31T00:00:00"/>
    <s v="31"/>
    <s v="1st Quarter"/>
    <s v="Friday"/>
    <s v="March"/>
    <s v="Sports equipment"/>
    <n v="-9000"/>
    <s v="COGS"/>
    <x v="8"/>
    <s v="Expense"/>
  </r>
  <r>
    <n v="2023"/>
    <d v="2023-03-31T00:00:00"/>
    <s v="31"/>
    <s v="1st Quarter"/>
    <s v="Friday"/>
    <s v="March"/>
    <s v="Sports equipment"/>
    <n v="-12600"/>
    <s v="COGS"/>
    <x v="9"/>
    <s v="Expense"/>
  </r>
  <r>
    <n v="2023"/>
    <d v="2023-03-31T00:00:00"/>
    <s v="31"/>
    <s v="1st Quarter"/>
    <s v="Friday"/>
    <s v="March"/>
    <s v="Sports equipment"/>
    <n v="-180000"/>
    <s v="COGS"/>
    <x v="10"/>
    <s v="Expense"/>
  </r>
  <r>
    <n v="2023"/>
    <d v="2023-03-31T00:00:00"/>
    <s v="31"/>
    <s v="1st Quarter"/>
    <s v="Friday"/>
    <s v="March"/>
    <s v="Sports equipment"/>
    <n v="-12600"/>
    <s v="COGS"/>
    <x v="5"/>
    <s v="Expense"/>
  </r>
  <r>
    <n v="2023"/>
    <d v="2023-03-31T00:00:00"/>
    <s v="31"/>
    <s v="1st Quarter"/>
    <s v="Friday"/>
    <s v="March"/>
    <s v="Sports equipment"/>
    <n v="-37000"/>
    <s v="Interest and tax"/>
    <x v="11"/>
    <s v="Expense"/>
  </r>
  <r>
    <n v="2023"/>
    <d v="2023-04-30T00:00:00"/>
    <s v="30"/>
    <s v="2nd Quarter"/>
    <s v="Sunday"/>
    <s v="April"/>
    <s v="Sports equipment"/>
    <n v="-27000"/>
    <s v="Opex"/>
    <x v="0"/>
    <s v="Expense"/>
  </r>
  <r>
    <n v="2023"/>
    <d v="2023-04-30T00:00:00"/>
    <s v="30"/>
    <s v="2nd Quarter"/>
    <s v="Sunday"/>
    <s v="April"/>
    <s v="Sports equipment"/>
    <n v="-54000"/>
    <s v="Opex"/>
    <x v="1"/>
    <s v="Expense"/>
  </r>
  <r>
    <n v="2023"/>
    <d v="2023-04-30T00:00:00"/>
    <s v="30"/>
    <s v="2nd Quarter"/>
    <s v="Sunday"/>
    <s v="April"/>
    <s v="Sports equipment"/>
    <n v="-30000"/>
    <s v="Opex"/>
    <x v="2"/>
    <s v="Expense"/>
  </r>
  <r>
    <n v="2023"/>
    <d v="2023-04-30T00:00:00"/>
    <s v="30"/>
    <s v="2nd Quarter"/>
    <s v="Sunday"/>
    <s v="April"/>
    <s v="Sports equipment"/>
    <n v="-60000"/>
    <s v="Opex"/>
    <x v="3"/>
    <s v="Expense"/>
  </r>
  <r>
    <n v="2023"/>
    <d v="2023-04-30T00:00:00"/>
    <s v="30"/>
    <s v="2nd Quarter"/>
    <s v="Sunday"/>
    <s v="April"/>
    <s v="Sports equipment"/>
    <n v="-10000"/>
    <s v="Opex"/>
    <x v="4"/>
    <s v="Expense"/>
  </r>
  <r>
    <n v="2023"/>
    <d v="2023-04-30T00:00:00"/>
    <s v="30"/>
    <s v="2nd Quarter"/>
    <s v="Sunday"/>
    <s v="April"/>
    <s v="Sports equipment"/>
    <n v="-5400"/>
    <s v="Opex"/>
    <x v="5"/>
    <s v="Expense"/>
  </r>
  <r>
    <n v="2023"/>
    <d v="2023-04-30T00:00:00"/>
    <s v="30"/>
    <s v="2nd Quarter"/>
    <s v="Sunday"/>
    <s v="April"/>
    <s v="Sports equipment"/>
    <n v="-25000"/>
    <s v="COGS"/>
    <x v="6"/>
    <s v="Expense"/>
  </r>
  <r>
    <n v="2023"/>
    <d v="2023-04-30T00:00:00"/>
    <s v="30"/>
    <s v="2nd Quarter"/>
    <s v="Sunday"/>
    <s v="April"/>
    <s v="Sports equipment"/>
    <n v="-3600"/>
    <s v="COGS"/>
    <x v="7"/>
    <s v="Expense"/>
  </r>
  <r>
    <n v="2023"/>
    <d v="2023-04-30T00:00:00"/>
    <s v="30"/>
    <s v="2nd Quarter"/>
    <s v="Sunday"/>
    <s v="April"/>
    <s v="Sports equipment"/>
    <n v="-9000"/>
    <s v="COGS"/>
    <x v="8"/>
    <s v="Expense"/>
  </r>
  <r>
    <n v="2023"/>
    <d v="2023-04-30T00:00:00"/>
    <s v="30"/>
    <s v="2nd Quarter"/>
    <s v="Sunday"/>
    <s v="April"/>
    <s v="Sports equipment"/>
    <n v="-10800"/>
    <s v="COGS"/>
    <x v="9"/>
    <s v="Expense"/>
  </r>
  <r>
    <n v="2023"/>
    <d v="2023-04-30T00:00:00"/>
    <s v="30"/>
    <s v="2nd Quarter"/>
    <s v="Sunday"/>
    <s v="April"/>
    <s v="Sports equipment"/>
    <n v="-180000"/>
    <s v="COGS"/>
    <x v="10"/>
    <s v="Expense"/>
  </r>
  <r>
    <n v="2023"/>
    <d v="2023-04-30T00:00:00"/>
    <s v="30"/>
    <s v="2nd Quarter"/>
    <s v="Sunday"/>
    <s v="April"/>
    <s v="Sports equipment"/>
    <n v="-12600"/>
    <s v="COGS"/>
    <x v="5"/>
    <s v="Expense"/>
  </r>
  <r>
    <n v="2023"/>
    <d v="2023-04-30T00:00:00"/>
    <s v="30"/>
    <s v="2nd Quarter"/>
    <s v="Sunday"/>
    <s v="April"/>
    <s v="Sports equipment"/>
    <n v="-27200"/>
    <s v="Interest and tax"/>
    <x v="11"/>
    <s v="Expense"/>
  </r>
  <r>
    <n v="2023"/>
    <d v="2023-05-31T00:00:00"/>
    <s v="31"/>
    <s v="2nd Quarter"/>
    <s v="Wednesday"/>
    <s v="May"/>
    <s v="Sports equipment"/>
    <n v="-27000"/>
    <s v="Opex"/>
    <x v="0"/>
    <s v="Expense"/>
  </r>
  <r>
    <n v="2023"/>
    <d v="2023-05-31T00:00:00"/>
    <s v="31"/>
    <s v="2nd Quarter"/>
    <s v="Wednesday"/>
    <s v="May"/>
    <s v="Sports equipment"/>
    <n v="-68400"/>
    <s v="Opex"/>
    <x v="1"/>
    <s v="Expense"/>
  </r>
  <r>
    <n v="2023"/>
    <d v="2023-05-31T00:00:00"/>
    <s v="31"/>
    <s v="2nd Quarter"/>
    <s v="Wednesday"/>
    <s v="May"/>
    <s v="Sports equipment"/>
    <n v="-50000"/>
    <s v="Opex"/>
    <x v="2"/>
    <s v="Expense"/>
  </r>
  <r>
    <n v="2023"/>
    <d v="2023-05-31T00:00:00"/>
    <s v="31"/>
    <s v="2nd Quarter"/>
    <s v="Wednesday"/>
    <s v="May"/>
    <s v="Sports equipment"/>
    <n v="-60000"/>
    <s v="Opex"/>
    <x v="3"/>
    <s v="Expense"/>
  </r>
  <r>
    <n v="2023"/>
    <d v="2023-05-31T00:00:00"/>
    <s v="31"/>
    <s v="2nd Quarter"/>
    <s v="Wednesday"/>
    <s v="May"/>
    <s v="Sports equipment"/>
    <n v="-10000"/>
    <s v="Opex"/>
    <x v="4"/>
    <s v="Expense"/>
  </r>
  <r>
    <n v="2023"/>
    <d v="2023-05-31T00:00:00"/>
    <s v="31"/>
    <s v="2nd Quarter"/>
    <s v="Wednesday"/>
    <s v="May"/>
    <s v="Sports equipment"/>
    <n v="-7200"/>
    <s v="Opex"/>
    <x v="5"/>
    <s v="Expense"/>
  </r>
  <r>
    <n v="2023"/>
    <d v="2023-05-31T00:00:00"/>
    <s v="31"/>
    <s v="2nd Quarter"/>
    <s v="Wednesday"/>
    <s v="May"/>
    <s v="Sports equipment"/>
    <n v="-54000"/>
    <s v="COGS"/>
    <x v="6"/>
    <s v="Expense"/>
  </r>
  <r>
    <n v="2023"/>
    <d v="2023-05-31T00:00:00"/>
    <s v="31"/>
    <s v="2nd Quarter"/>
    <s v="Wednesday"/>
    <s v="May"/>
    <s v="Sports equipment"/>
    <n v="-5000"/>
    <s v="COGS"/>
    <x v="7"/>
    <s v="Expense"/>
  </r>
  <r>
    <n v="2023"/>
    <d v="2023-05-31T00:00:00"/>
    <s v="31"/>
    <s v="2nd Quarter"/>
    <s v="Wednesday"/>
    <s v="May"/>
    <s v="Sports equipment"/>
    <n v="-14000"/>
    <s v="COGS"/>
    <x v="8"/>
    <s v="Expense"/>
  </r>
  <r>
    <n v="2023"/>
    <d v="2023-05-31T00:00:00"/>
    <s v="31"/>
    <s v="2nd Quarter"/>
    <s v="Wednesday"/>
    <s v="May"/>
    <s v="Sports equipment"/>
    <n v="-40000"/>
    <s v="COGS"/>
    <x v="9"/>
    <s v="Expense"/>
  </r>
  <r>
    <n v="2023"/>
    <d v="2023-05-31T00:00:00"/>
    <s v="31"/>
    <s v="2nd Quarter"/>
    <s v="Wednesday"/>
    <s v="May"/>
    <s v="Sports equipment"/>
    <n v="-234000"/>
    <s v="COGS"/>
    <x v="10"/>
    <s v="Expense"/>
  </r>
  <r>
    <n v="2023"/>
    <d v="2023-05-31T00:00:00"/>
    <s v="31"/>
    <s v="2nd Quarter"/>
    <s v="Wednesday"/>
    <s v="May"/>
    <s v="Sports equipment"/>
    <n v="-12600"/>
    <s v="COGS"/>
    <x v="5"/>
    <s v="Expense"/>
  </r>
  <r>
    <n v="2023"/>
    <d v="2023-05-31T00:00:00"/>
    <s v="31"/>
    <s v="2nd Quarter"/>
    <s v="Wednesday"/>
    <s v="May"/>
    <s v="Sports equipment"/>
    <n v="-41800"/>
    <s v="Interest and tax"/>
    <x v="11"/>
    <s v="Expense"/>
  </r>
  <r>
    <n v="2023"/>
    <d v="2023-06-30T00:00:00"/>
    <s v="30"/>
    <s v="2nd Quarter"/>
    <s v="Friday"/>
    <s v="June"/>
    <s v="Sports equipment"/>
    <n v="-27000"/>
    <s v="Opex"/>
    <x v="0"/>
    <s v="Expense"/>
  </r>
  <r>
    <n v="2023"/>
    <d v="2023-06-30T00:00:00"/>
    <s v="30"/>
    <s v="2nd Quarter"/>
    <s v="Friday"/>
    <s v="June"/>
    <s v="Sports equipment"/>
    <n v="-68400"/>
    <s v="Opex"/>
    <x v="1"/>
    <s v="Expense"/>
  </r>
  <r>
    <n v="2023"/>
    <d v="2023-06-30T00:00:00"/>
    <s v="30"/>
    <s v="2nd Quarter"/>
    <s v="Friday"/>
    <s v="June"/>
    <s v="Sports equipment"/>
    <n v="-50000"/>
    <s v="Opex"/>
    <x v="2"/>
    <s v="Expense"/>
  </r>
  <r>
    <n v="2023"/>
    <d v="2023-06-30T00:00:00"/>
    <s v="30"/>
    <s v="2nd Quarter"/>
    <s v="Friday"/>
    <s v="June"/>
    <s v="Sports equipment"/>
    <n v="-60000"/>
    <s v="Opex"/>
    <x v="3"/>
    <s v="Expense"/>
  </r>
  <r>
    <n v="2023"/>
    <d v="2023-06-30T00:00:00"/>
    <s v="30"/>
    <s v="2nd Quarter"/>
    <s v="Friday"/>
    <s v="June"/>
    <s v="Sports equipment"/>
    <n v="-10000"/>
    <s v="Opex"/>
    <x v="4"/>
    <s v="Expense"/>
  </r>
  <r>
    <n v="2023"/>
    <d v="2023-06-30T00:00:00"/>
    <s v="30"/>
    <s v="2nd Quarter"/>
    <s v="Friday"/>
    <s v="June"/>
    <s v="Sports equipment"/>
    <n v="-5400"/>
    <s v="Opex"/>
    <x v="5"/>
    <s v="Expense"/>
  </r>
  <r>
    <n v="2023"/>
    <d v="2023-06-30T00:00:00"/>
    <s v="30"/>
    <s v="2nd Quarter"/>
    <s v="Friday"/>
    <s v="June"/>
    <s v="Sports equipment"/>
    <n v="-54000"/>
    <s v="COGS"/>
    <x v="6"/>
    <s v="Expense"/>
  </r>
  <r>
    <n v="2023"/>
    <d v="2023-06-30T00:00:00"/>
    <s v="30"/>
    <s v="2nd Quarter"/>
    <s v="Friday"/>
    <s v="June"/>
    <s v="Sports equipment"/>
    <n v="-5000"/>
    <s v="COGS"/>
    <x v="7"/>
    <s v="Expense"/>
  </r>
  <r>
    <n v="2023"/>
    <d v="2023-06-30T00:00:00"/>
    <s v="30"/>
    <s v="2nd Quarter"/>
    <s v="Friday"/>
    <s v="June"/>
    <s v="Sports equipment"/>
    <n v="-13000"/>
    <s v="COGS"/>
    <x v="8"/>
    <s v="Expense"/>
  </r>
  <r>
    <n v="2023"/>
    <d v="2023-06-30T00:00:00"/>
    <s v="30"/>
    <s v="2nd Quarter"/>
    <s v="Friday"/>
    <s v="June"/>
    <s v="Sports equipment"/>
    <n v="-35000"/>
    <s v="COGS"/>
    <x v="9"/>
    <s v="Expense"/>
  </r>
  <r>
    <n v="2023"/>
    <d v="2023-06-30T00:00:00"/>
    <s v="30"/>
    <s v="2nd Quarter"/>
    <s v="Friday"/>
    <s v="June"/>
    <s v="Sports equipment"/>
    <n v="-234000"/>
    <s v="COGS"/>
    <x v="10"/>
    <s v="Expense"/>
  </r>
  <r>
    <n v="2023"/>
    <d v="2023-06-30T00:00:00"/>
    <s v="30"/>
    <s v="2nd Quarter"/>
    <s v="Friday"/>
    <s v="June"/>
    <s v="Sports equipment"/>
    <n v="-12600"/>
    <s v="COGS"/>
    <x v="5"/>
    <s v="Expense"/>
  </r>
  <r>
    <n v="2023"/>
    <d v="2023-06-30T00:00:00"/>
    <s v="30"/>
    <s v="2nd Quarter"/>
    <s v="Friday"/>
    <s v="June"/>
    <s v="Sports equipment"/>
    <n v="-21700"/>
    <s v="Interest and tax"/>
    <x v="11"/>
    <s v="Expense"/>
  </r>
  <r>
    <n v="2023"/>
    <d v="2023-07-31T00:00:00"/>
    <s v="31"/>
    <s v="3rd Quarter"/>
    <s v="Monday"/>
    <s v="July"/>
    <s v="Sports equipment"/>
    <n v="-27000"/>
    <s v="Opex"/>
    <x v="0"/>
    <s v="Expense"/>
  </r>
  <r>
    <n v="2023"/>
    <d v="2023-07-31T00:00:00"/>
    <s v="31"/>
    <s v="3rd Quarter"/>
    <s v="Monday"/>
    <s v="July"/>
    <s v="Sports equipment"/>
    <n v="-68400"/>
    <s v="Opex"/>
    <x v="1"/>
    <s v="Expense"/>
  </r>
  <r>
    <n v="2023"/>
    <d v="2023-07-31T00:00:00"/>
    <s v="31"/>
    <s v="3rd Quarter"/>
    <s v="Monday"/>
    <s v="July"/>
    <s v="Sports equipment"/>
    <n v="-40000"/>
    <s v="Opex"/>
    <x v="2"/>
    <s v="Expense"/>
  </r>
  <r>
    <n v="2023"/>
    <d v="2023-07-31T00:00:00"/>
    <s v="31"/>
    <s v="3rd Quarter"/>
    <s v="Monday"/>
    <s v="July"/>
    <s v="Sports equipment"/>
    <n v="-60000"/>
    <s v="Opex"/>
    <x v="3"/>
    <s v="Expense"/>
  </r>
  <r>
    <n v="2023"/>
    <d v="2023-07-31T00:00:00"/>
    <s v="31"/>
    <s v="3rd Quarter"/>
    <s v="Monday"/>
    <s v="July"/>
    <s v="Sports equipment"/>
    <n v="-10000"/>
    <s v="Opex"/>
    <x v="4"/>
    <s v="Expense"/>
  </r>
  <r>
    <n v="2023"/>
    <d v="2023-07-31T00:00:00"/>
    <s v="31"/>
    <s v="3rd Quarter"/>
    <s v="Monday"/>
    <s v="July"/>
    <s v="Sports equipment"/>
    <n v="-3600"/>
    <s v="Opex"/>
    <x v="5"/>
    <s v="Expense"/>
  </r>
  <r>
    <n v="2023"/>
    <d v="2023-07-31T00:00:00"/>
    <s v="31"/>
    <s v="3rd Quarter"/>
    <s v="Monday"/>
    <s v="July"/>
    <s v="Sports equipment"/>
    <n v="-54000"/>
    <s v="COGS"/>
    <x v="6"/>
    <s v="Expense"/>
  </r>
  <r>
    <n v="2023"/>
    <d v="2023-07-31T00:00:00"/>
    <s v="31"/>
    <s v="3rd Quarter"/>
    <s v="Monday"/>
    <s v="July"/>
    <s v="Sports equipment"/>
    <n v="-3600"/>
    <s v="COGS"/>
    <x v="7"/>
    <s v="Expense"/>
  </r>
  <r>
    <n v="2023"/>
    <d v="2023-07-31T00:00:00"/>
    <s v="31"/>
    <s v="3rd Quarter"/>
    <s v="Monday"/>
    <s v="July"/>
    <s v="Sports equipment"/>
    <n v="-9000"/>
    <s v="COGS"/>
    <x v="8"/>
    <s v="Expense"/>
  </r>
  <r>
    <n v="2023"/>
    <d v="2023-07-31T00:00:00"/>
    <s v="31"/>
    <s v="3rd Quarter"/>
    <s v="Monday"/>
    <s v="July"/>
    <s v="Sports equipment"/>
    <n v="-10800"/>
    <s v="COGS"/>
    <x v="9"/>
    <s v="Expense"/>
  </r>
  <r>
    <n v="2023"/>
    <d v="2023-07-31T00:00:00"/>
    <s v="31"/>
    <s v="3rd Quarter"/>
    <s v="Monday"/>
    <s v="July"/>
    <s v="Sports equipment"/>
    <n v="-234000"/>
    <s v="COGS"/>
    <x v="10"/>
    <s v="Expense"/>
  </r>
  <r>
    <n v="2023"/>
    <d v="2023-07-31T00:00:00"/>
    <s v="31"/>
    <s v="3rd Quarter"/>
    <s v="Monday"/>
    <s v="July"/>
    <s v="Sports equipment"/>
    <n v="-12600"/>
    <s v="COGS"/>
    <x v="5"/>
    <s v="Expense"/>
  </r>
  <r>
    <n v="2023"/>
    <d v="2023-07-31T00:00:00"/>
    <s v="31"/>
    <s v="3rd Quarter"/>
    <s v="Monday"/>
    <s v="July"/>
    <s v="Sports equipment"/>
    <n v="-27000"/>
    <s v="Interest and tax"/>
    <x v="11"/>
    <s v="Expense"/>
  </r>
  <r>
    <n v="2023"/>
    <d v="2023-08-31T00:00:00"/>
    <s v="31"/>
    <s v="3rd Quarter"/>
    <s v="Thursday"/>
    <s v="August"/>
    <s v="Sports equipment"/>
    <n v="-36000"/>
    <s v="Opex"/>
    <x v="0"/>
    <s v="Expense"/>
  </r>
  <r>
    <n v="2023"/>
    <d v="2023-08-31T00:00:00"/>
    <s v="31"/>
    <s v="3rd Quarter"/>
    <s v="Thursday"/>
    <s v="August"/>
    <s v="Sports equipment"/>
    <n v="-68400"/>
    <s v="Opex"/>
    <x v="1"/>
    <s v="Expense"/>
  </r>
  <r>
    <n v="2023"/>
    <d v="2023-08-31T00:00:00"/>
    <s v="31"/>
    <s v="3rd Quarter"/>
    <s v="Thursday"/>
    <s v="August"/>
    <s v="Sports equipment"/>
    <n v="-20000"/>
    <s v="Opex"/>
    <x v="2"/>
    <s v="Expense"/>
  </r>
  <r>
    <n v="2023"/>
    <d v="2023-08-31T00:00:00"/>
    <s v="31"/>
    <s v="3rd Quarter"/>
    <s v="Thursday"/>
    <s v="August"/>
    <s v="Sports equipment"/>
    <n v="-55000"/>
    <s v="Opex"/>
    <x v="3"/>
    <s v="Expense"/>
  </r>
  <r>
    <n v="2023"/>
    <d v="2023-08-31T00:00:00"/>
    <s v="31"/>
    <s v="3rd Quarter"/>
    <s v="Thursday"/>
    <s v="August"/>
    <s v="Sports equipment"/>
    <n v="-10000"/>
    <s v="Opex"/>
    <x v="4"/>
    <s v="Expense"/>
  </r>
  <r>
    <n v="2023"/>
    <d v="2023-08-31T00:00:00"/>
    <s v="31"/>
    <s v="3rd Quarter"/>
    <s v="Thursday"/>
    <s v="August"/>
    <s v="Sports equipment"/>
    <n v="-3600"/>
    <s v="Opex"/>
    <x v="5"/>
    <s v="Expense"/>
  </r>
  <r>
    <n v="2023"/>
    <d v="2023-08-31T00:00:00"/>
    <s v="31"/>
    <s v="3rd Quarter"/>
    <s v="Thursday"/>
    <s v="August"/>
    <s v="Sports equipment"/>
    <n v="-54000"/>
    <s v="COGS"/>
    <x v="6"/>
    <s v="Expense"/>
  </r>
  <r>
    <n v="2023"/>
    <d v="2023-08-31T00:00:00"/>
    <s v="31"/>
    <s v="3rd Quarter"/>
    <s v="Thursday"/>
    <s v="August"/>
    <s v="Sports equipment"/>
    <n v="-3600"/>
    <s v="COGS"/>
    <x v="7"/>
    <s v="Expense"/>
  </r>
  <r>
    <n v="2023"/>
    <d v="2023-08-31T00:00:00"/>
    <s v="31"/>
    <s v="3rd Quarter"/>
    <s v="Thursday"/>
    <s v="August"/>
    <s v="Sports equipment"/>
    <n v="-9000"/>
    <s v="COGS"/>
    <x v="8"/>
    <s v="Expense"/>
  </r>
  <r>
    <n v="2023"/>
    <d v="2023-08-31T00:00:00"/>
    <s v="31"/>
    <s v="3rd Quarter"/>
    <s v="Thursday"/>
    <s v="August"/>
    <s v="Sports equipment"/>
    <n v="-10800"/>
    <s v="COGS"/>
    <x v="9"/>
    <s v="Expense"/>
  </r>
  <r>
    <n v="2023"/>
    <d v="2023-08-31T00:00:00"/>
    <s v="31"/>
    <s v="3rd Quarter"/>
    <s v="Thursday"/>
    <s v="August"/>
    <s v="Sports equipment"/>
    <n v="-200000"/>
    <s v="COGS"/>
    <x v="10"/>
    <s v="Expense"/>
  </r>
  <r>
    <n v="2023"/>
    <d v="2023-08-31T00:00:00"/>
    <s v="31"/>
    <s v="3rd Quarter"/>
    <s v="Thursday"/>
    <s v="August"/>
    <s v="Sports equipment"/>
    <n v="-12600"/>
    <s v="COGS"/>
    <x v="5"/>
    <s v="Expense"/>
  </r>
  <r>
    <n v="2023"/>
    <d v="2023-08-31T00:00:00"/>
    <s v="31"/>
    <s v="3rd Quarter"/>
    <s v="Thursday"/>
    <s v="August"/>
    <s v="Sports equipment"/>
    <n v="-23800"/>
    <s v="Interest and tax"/>
    <x v="11"/>
    <s v="Expense"/>
  </r>
  <r>
    <n v="2023"/>
    <d v="2023-09-30T00:00:00"/>
    <s v="30"/>
    <s v="3rd Quarter"/>
    <s v="Saturday"/>
    <s v="September"/>
    <s v="Sports equipment"/>
    <n v="-36000"/>
    <s v="Opex"/>
    <x v="0"/>
    <s v="Expense"/>
  </r>
  <r>
    <n v="2023"/>
    <d v="2023-09-30T00:00:00"/>
    <s v="30"/>
    <s v="3rd Quarter"/>
    <s v="Saturday"/>
    <s v="September"/>
    <s v="Sports equipment"/>
    <n v="-68400"/>
    <s v="Opex"/>
    <x v="1"/>
    <s v="Expense"/>
  </r>
  <r>
    <n v="2023"/>
    <d v="2023-09-30T00:00:00"/>
    <s v="30"/>
    <s v="3rd Quarter"/>
    <s v="Saturday"/>
    <s v="September"/>
    <s v="Sports equipment"/>
    <n v="-20000"/>
    <s v="Opex"/>
    <x v="2"/>
    <s v="Expense"/>
  </r>
  <r>
    <n v="2023"/>
    <d v="2023-09-30T00:00:00"/>
    <s v="30"/>
    <s v="3rd Quarter"/>
    <s v="Saturday"/>
    <s v="September"/>
    <s v="Sports equipment"/>
    <n v="-70000"/>
    <s v="Opex"/>
    <x v="3"/>
    <s v="Expense"/>
  </r>
  <r>
    <n v="2023"/>
    <d v="2023-09-30T00:00:00"/>
    <s v="30"/>
    <s v="3rd Quarter"/>
    <s v="Saturday"/>
    <s v="September"/>
    <s v="Sports equipment"/>
    <n v="-10000"/>
    <s v="Opex"/>
    <x v="4"/>
    <s v="Expense"/>
  </r>
  <r>
    <n v="2023"/>
    <d v="2023-09-30T00:00:00"/>
    <s v="30"/>
    <s v="3rd Quarter"/>
    <s v="Saturday"/>
    <s v="September"/>
    <s v="Sports equipment"/>
    <n v="-5400"/>
    <s v="Opex"/>
    <x v="5"/>
    <s v="Expense"/>
  </r>
  <r>
    <n v="2023"/>
    <d v="2023-09-30T00:00:00"/>
    <s v="30"/>
    <s v="3rd Quarter"/>
    <s v="Saturday"/>
    <s v="September"/>
    <s v="Sports equipment"/>
    <n v="-25000"/>
    <s v="COGS"/>
    <x v="6"/>
    <s v="Expense"/>
  </r>
  <r>
    <n v="2023"/>
    <d v="2023-09-30T00:00:00"/>
    <s v="30"/>
    <s v="3rd Quarter"/>
    <s v="Saturday"/>
    <s v="September"/>
    <s v="Sports equipment"/>
    <n v="-3600"/>
    <s v="COGS"/>
    <x v="7"/>
    <s v="Expense"/>
  </r>
  <r>
    <n v="2023"/>
    <d v="2023-09-30T00:00:00"/>
    <s v="30"/>
    <s v="3rd Quarter"/>
    <s v="Saturday"/>
    <s v="September"/>
    <s v="Sports equipment"/>
    <n v="-10000"/>
    <s v="COGS"/>
    <x v="8"/>
    <s v="Expense"/>
  </r>
  <r>
    <n v="2023"/>
    <d v="2023-09-30T00:00:00"/>
    <s v="30"/>
    <s v="3rd Quarter"/>
    <s v="Saturday"/>
    <s v="September"/>
    <s v="Sports equipment"/>
    <n v="-30000"/>
    <s v="COGS"/>
    <x v="9"/>
    <s v="Expense"/>
  </r>
  <r>
    <n v="2023"/>
    <d v="2023-09-30T00:00:00"/>
    <s v="30"/>
    <s v="3rd Quarter"/>
    <s v="Saturday"/>
    <s v="September"/>
    <s v="Sports equipment"/>
    <n v="-200000"/>
    <s v="COGS"/>
    <x v="10"/>
    <s v="Expense"/>
  </r>
  <r>
    <n v="2023"/>
    <d v="2023-09-30T00:00:00"/>
    <s v="30"/>
    <s v="3rd Quarter"/>
    <s v="Saturday"/>
    <s v="September"/>
    <s v="Sports equipment"/>
    <n v="-12600"/>
    <s v="COGS"/>
    <x v="5"/>
    <s v="Expense"/>
  </r>
  <r>
    <n v="2023"/>
    <d v="2023-09-30T00:00:00"/>
    <s v="30"/>
    <s v="3rd Quarter"/>
    <s v="Saturday"/>
    <s v="September"/>
    <s v="Sports equipment"/>
    <n v="-15000"/>
    <s v="Interest and tax"/>
    <x v="11"/>
    <s v="Expense"/>
  </r>
  <r>
    <n v="2023"/>
    <d v="2023-10-31T00:00:00"/>
    <s v="31"/>
    <s v="4th Quarter"/>
    <s v="Tuesday"/>
    <s v="October"/>
    <s v="Sports equipment"/>
    <n v="-36000"/>
    <s v="Opex"/>
    <x v="0"/>
    <s v="Expense"/>
  </r>
  <r>
    <n v="2023"/>
    <d v="2023-10-31T00:00:00"/>
    <s v="31"/>
    <s v="4th Quarter"/>
    <s v="Tuesday"/>
    <s v="October"/>
    <s v="Sports equipment"/>
    <n v="-72000"/>
    <s v="Opex"/>
    <x v="1"/>
    <s v="Expense"/>
  </r>
  <r>
    <n v="2023"/>
    <d v="2023-10-31T00:00:00"/>
    <s v="31"/>
    <s v="4th Quarter"/>
    <s v="Tuesday"/>
    <s v="October"/>
    <s v="Sports equipment"/>
    <n v="-20000"/>
    <s v="Opex"/>
    <x v="2"/>
    <s v="Expense"/>
  </r>
  <r>
    <n v="2023"/>
    <d v="2023-10-31T00:00:00"/>
    <s v="31"/>
    <s v="4th Quarter"/>
    <s v="Tuesday"/>
    <s v="October"/>
    <s v="Sports equipment"/>
    <n v="-70000"/>
    <s v="Opex"/>
    <x v="3"/>
    <s v="Expense"/>
  </r>
  <r>
    <n v="2023"/>
    <d v="2023-10-31T00:00:00"/>
    <s v="31"/>
    <s v="4th Quarter"/>
    <s v="Tuesday"/>
    <s v="October"/>
    <s v="Sports equipment"/>
    <n v="-10000"/>
    <s v="Opex"/>
    <x v="4"/>
    <s v="Expense"/>
  </r>
  <r>
    <n v="2023"/>
    <d v="2023-10-31T00:00:00"/>
    <s v="31"/>
    <s v="4th Quarter"/>
    <s v="Tuesday"/>
    <s v="October"/>
    <s v="Sports equipment"/>
    <n v="-3600"/>
    <s v="Opex"/>
    <x v="5"/>
    <s v="Expense"/>
  </r>
  <r>
    <n v="2023"/>
    <d v="2023-10-31T00:00:00"/>
    <s v="31"/>
    <s v="4th Quarter"/>
    <s v="Tuesday"/>
    <s v="October"/>
    <s v="Sports equipment"/>
    <n v="-25000"/>
    <s v="COGS"/>
    <x v="6"/>
    <s v="Expense"/>
  </r>
  <r>
    <n v="2023"/>
    <d v="2023-10-31T00:00:00"/>
    <s v="31"/>
    <s v="4th Quarter"/>
    <s v="Tuesday"/>
    <s v="October"/>
    <s v="Sports equipment"/>
    <n v="-3600"/>
    <s v="COGS"/>
    <x v="7"/>
    <s v="Expense"/>
  </r>
  <r>
    <n v="2023"/>
    <d v="2023-10-31T00:00:00"/>
    <s v="31"/>
    <s v="4th Quarter"/>
    <s v="Tuesday"/>
    <s v="October"/>
    <s v="Sports equipment"/>
    <n v="-10000"/>
    <s v="COGS"/>
    <x v="8"/>
    <s v="Expense"/>
  </r>
  <r>
    <n v="2023"/>
    <d v="2023-10-31T00:00:00"/>
    <s v="31"/>
    <s v="4th Quarter"/>
    <s v="Tuesday"/>
    <s v="October"/>
    <s v="Sports equipment"/>
    <n v="-30000"/>
    <s v="COGS"/>
    <x v="9"/>
    <s v="Expense"/>
  </r>
  <r>
    <n v="2023"/>
    <d v="2023-10-31T00:00:00"/>
    <s v="31"/>
    <s v="4th Quarter"/>
    <s v="Tuesday"/>
    <s v="October"/>
    <s v="Sports equipment"/>
    <n v="-200000"/>
    <s v="COGS"/>
    <x v="10"/>
    <s v="Expense"/>
  </r>
  <r>
    <n v="2023"/>
    <d v="2023-10-31T00:00:00"/>
    <s v="31"/>
    <s v="4th Quarter"/>
    <s v="Tuesday"/>
    <s v="October"/>
    <s v="Sports equipment"/>
    <n v="-12600"/>
    <s v="COGS"/>
    <x v="5"/>
    <s v="Expense"/>
  </r>
  <r>
    <n v="2023"/>
    <d v="2023-10-31T00:00:00"/>
    <s v="31"/>
    <s v="4th Quarter"/>
    <s v="Tuesday"/>
    <s v="October"/>
    <s v="Sports equipment"/>
    <n v="-34300"/>
    <s v="Interest and tax"/>
    <x v="11"/>
    <s v="Expense"/>
  </r>
  <r>
    <n v="2023"/>
    <d v="2023-11-30T00:00:00"/>
    <s v="30"/>
    <s v="4th Quarter"/>
    <s v="Thursday"/>
    <s v="November"/>
    <s v="Sports equipment"/>
    <n v="-36000"/>
    <s v="Opex"/>
    <x v="0"/>
    <s v="Expense"/>
  </r>
  <r>
    <n v="2023"/>
    <d v="2023-11-30T00:00:00"/>
    <s v="30"/>
    <s v="4th Quarter"/>
    <s v="Thursday"/>
    <s v="November"/>
    <s v="Sports equipment"/>
    <n v="-72000"/>
    <s v="Opex"/>
    <x v="1"/>
    <s v="Expense"/>
  </r>
  <r>
    <n v="2023"/>
    <d v="2023-11-30T00:00:00"/>
    <s v="30"/>
    <s v="4th Quarter"/>
    <s v="Thursday"/>
    <s v="November"/>
    <s v="Sports equipment"/>
    <n v="-30000"/>
    <s v="Opex"/>
    <x v="2"/>
    <s v="Expense"/>
  </r>
  <r>
    <n v="2023"/>
    <d v="2023-11-30T00:00:00"/>
    <s v="30"/>
    <s v="4th Quarter"/>
    <s v="Thursday"/>
    <s v="November"/>
    <s v="Sports equipment"/>
    <n v="-70000"/>
    <s v="Opex"/>
    <x v="3"/>
    <s v="Expense"/>
  </r>
  <r>
    <n v="2023"/>
    <d v="2023-11-30T00:00:00"/>
    <s v="30"/>
    <s v="4th Quarter"/>
    <s v="Thursday"/>
    <s v="November"/>
    <s v="Sports equipment"/>
    <n v="-10000"/>
    <s v="Opex"/>
    <x v="4"/>
    <s v="Expense"/>
  </r>
  <r>
    <n v="2023"/>
    <d v="2023-11-30T00:00:00"/>
    <s v="30"/>
    <s v="4th Quarter"/>
    <s v="Thursday"/>
    <s v="November"/>
    <s v="Sports equipment"/>
    <n v="-7200"/>
    <s v="Opex"/>
    <x v="5"/>
    <s v="Expense"/>
  </r>
  <r>
    <n v="2023"/>
    <d v="2023-11-30T00:00:00"/>
    <s v="30"/>
    <s v="4th Quarter"/>
    <s v="Thursday"/>
    <s v="November"/>
    <s v="Sports equipment"/>
    <n v="-25000"/>
    <s v="COGS"/>
    <x v="6"/>
    <s v="Expense"/>
  </r>
  <r>
    <n v="2023"/>
    <d v="2023-11-30T00:00:00"/>
    <s v="30"/>
    <s v="4th Quarter"/>
    <s v="Thursday"/>
    <s v="November"/>
    <s v="Sports equipment"/>
    <n v="-5400"/>
    <s v="COGS"/>
    <x v="7"/>
    <s v="Expense"/>
  </r>
  <r>
    <n v="2023"/>
    <d v="2023-11-30T00:00:00"/>
    <s v="30"/>
    <s v="4th Quarter"/>
    <s v="Thursday"/>
    <s v="November"/>
    <s v="Sports equipment"/>
    <n v="-12000"/>
    <s v="COGS"/>
    <x v="8"/>
    <s v="Expense"/>
  </r>
  <r>
    <n v="2023"/>
    <d v="2023-11-30T00:00:00"/>
    <s v="30"/>
    <s v="4th Quarter"/>
    <s v="Thursday"/>
    <s v="November"/>
    <s v="Sports equipment"/>
    <n v="-45000"/>
    <s v="COGS"/>
    <x v="9"/>
    <s v="Expense"/>
  </r>
  <r>
    <n v="2023"/>
    <d v="2023-11-30T00:00:00"/>
    <s v="30"/>
    <s v="4th Quarter"/>
    <s v="Thursday"/>
    <s v="November"/>
    <s v="Sports equipment"/>
    <n v="-200000"/>
    <s v="COGS"/>
    <x v="10"/>
    <s v="Expense"/>
  </r>
  <r>
    <n v="2023"/>
    <d v="2023-11-30T00:00:00"/>
    <s v="30"/>
    <s v="4th Quarter"/>
    <s v="Thursday"/>
    <s v="November"/>
    <s v="Sports equipment"/>
    <n v="-12600"/>
    <s v="COGS"/>
    <x v="5"/>
    <s v="Expense"/>
  </r>
  <r>
    <n v="2023"/>
    <d v="2023-11-30T00:00:00"/>
    <s v="30"/>
    <s v="4th Quarter"/>
    <s v="Thursday"/>
    <s v="November"/>
    <s v="Sports equipment"/>
    <n v="-25200"/>
    <s v="Interest and tax"/>
    <x v="11"/>
    <s v="Expense"/>
  </r>
  <r>
    <n v="2023"/>
    <d v="2023-12-31T00:00:00"/>
    <s v="31"/>
    <s v="4th Quarter"/>
    <s v="Sunday"/>
    <s v="December"/>
    <s v="Sports equipment"/>
    <n v="-36000"/>
    <s v="Opex"/>
    <x v="0"/>
    <s v="Expense"/>
  </r>
  <r>
    <n v="2023"/>
    <d v="2023-12-31T00:00:00"/>
    <s v="31"/>
    <s v="4th Quarter"/>
    <s v="Sunday"/>
    <s v="December"/>
    <s v="Sports equipment"/>
    <n v="-72000"/>
    <s v="Opex"/>
    <x v="1"/>
    <s v="Expense"/>
  </r>
  <r>
    <n v="2023"/>
    <d v="2023-12-31T00:00:00"/>
    <s v="31"/>
    <s v="4th Quarter"/>
    <s v="Sunday"/>
    <s v="December"/>
    <s v="Sports equipment"/>
    <n v="-50000"/>
    <s v="Opex"/>
    <x v="2"/>
    <s v="Expense"/>
  </r>
  <r>
    <n v="2023"/>
    <d v="2023-12-31T00:00:00"/>
    <s v="31"/>
    <s v="4th Quarter"/>
    <s v="Sunday"/>
    <s v="December"/>
    <s v="Sports equipment"/>
    <n v="-70000"/>
    <s v="Opex"/>
    <x v="3"/>
    <s v="Expense"/>
  </r>
  <r>
    <n v="2023"/>
    <d v="2023-12-31T00:00:00"/>
    <s v="31"/>
    <s v="4th Quarter"/>
    <s v="Sunday"/>
    <s v="December"/>
    <s v="Sports equipment"/>
    <n v="-10000"/>
    <s v="Opex"/>
    <x v="4"/>
    <s v="Expense"/>
  </r>
  <r>
    <n v="2023"/>
    <d v="2023-12-31T00:00:00"/>
    <s v="31"/>
    <s v="4th Quarter"/>
    <s v="Sunday"/>
    <s v="December"/>
    <s v="Sports equipment"/>
    <n v="-14400"/>
    <s v="Opex"/>
    <x v="5"/>
    <s v="Expense"/>
  </r>
  <r>
    <n v="2023"/>
    <d v="2023-12-31T00:00:00"/>
    <s v="31"/>
    <s v="4th Quarter"/>
    <s v="Sunday"/>
    <s v="December"/>
    <s v="Sports equipment"/>
    <n v="-25000"/>
    <s v="COGS"/>
    <x v="6"/>
    <s v="Expense"/>
  </r>
  <r>
    <n v="2023"/>
    <d v="2023-12-31T00:00:00"/>
    <s v="31"/>
    <s v="4th Quarter"/>
    <s v="Sunday"/>
    <s v="December"/>
    <s v="Sports equipment"/>
    <n v="-6000"/>
    <s v="COGS"/>
    <x v="7"/>
    <s v="Expense"/>
  </r>
  <r>
    <n v="2023"/>
    <d v="2023-12-31T00:00:00"/>
    <s v="31"/>
    <s v="4th Quarter"/>
    <s v="Sunday"/>
    <s v="December"/>
    <s v="Sports equipment"/>
    <n v="-15000"/>
    <s v="COGS"/>
    <x v="8"/>
    <s v="Expense"/>
  </r>
  <r>
    <n v="2023"/>
    <d v="2023-12-31T00:00:00"/>
    <s v="31"/>
    <s v="4th Quarter"/>
    <s v="Sunday"/>
    <s v="December"/>
    <s v="Sports equipment"/>
    <n v="-50000"/>
    <s v="COGS"/>
    <x v="9"/>
    <s v="Expense"/>
  </r>
  <r>
    <n v="2023"/>
    <d v="2023-12-31T00:00:00"/>
    <s v="31"/>
    <s v="4th Quarter"/>
    <s v="Sunday"/>
    <s v="December"/>
    <s v="Sports equipment"/>
    <n v="-200000"/>
    <s v="COGS"/>
    <x v="10"/>
    <s v="Expense"/>
  </r>
  <r>
    <n v="2023"/>
    <d v="2023-12-31T00:00:00"/>
    <s v="31"/>
    <s v="4th Quarter"/>
    <s v="Sunday"/>
    <s v="December"/>
    <s v="Sports equipment"/>
    <n v="-12600"/>
    <s v="COGS"/>
    <x v="5"/>
    <s v="Expense"/>
  </r>
  <r>
    <n v="2023"/>
    <d v="2023-12-31T00:00:00"/>
    <s v="31"/>
    <s v="4th Quarter"/>
    <s v="Sunday"/>
    <s v="December"/>
    <s v="Sports equipment"/>
    <n v="-60000"/>
    <s v="Interest and tax"/>
    <x v="11"/>
    <s v="Expense"/>
  </r>
  <r>
    <n v="2023"/>
    <d v="2023-01-31T00:00:00"/>
    <s v="31"/>
    <s v="1st Quarter"/>
    <s v="Tuesday"/>
    <s v="January"/>
    <s v="Sportswear"/>
    <n v="-15000"/>
    <s v="Opex"/>
    <x v="0"/>
    <s v="Expense"/>
  </r>
  <r>
    <n v="2023"/>
    <d v="2023-01-31T00:00:00"/>
    <s v="31"/>
    <s v="1st Quarter"/>
    <s v="Tuesday"/>
    <s v="January"/>
    <s v="Sportswear"/>
    <n v="-30000"/>
    <s v="Opex"/>
    <x v="1"/>
    <s v="Expense"/>
  </r>
  <r>
    <n v="2023"/>
    <d v="2023-01-31T00:00:00"/>
    <s v="31"/>
    <s v="1st Quarter"/>
    <s v="Tuesday"/>
    <s v="January"/>
    <s v="Sportswear"/>
    <n v="-40000"/>
    <s v="Opex"/>
    <x v="2"/>
    <s v="Expense"/>
  </r>
  <r>
    <n v="2023"/>
    <d v="2023-01-31T00:00:00"/>
    <s v="31"/>
    <s v="1st Quarter"/>
    <s v="Tuesday"/>
    <s v="January"/>
    <s v="Sportswear"/>
    <n v="-52000"/>
    <s v="Opex"/>
    <x v="3"/>
    <s v="Expense"/>
  </r>
  <r>
    <n v="2023"/>
    <d v="2023-01-31T00:00:00"/>
    <s v="31"/>
    <s v="1st Quarter"/>
    <s v="Tuesday"/>
    <s v="January"/>
    <s v="Sportswear"/>
    <n v="-5000"/>
    <s v="Opex"/>
    <x v="4"/>
    <s v="Expense"/>
  </r>
  <r>
    <n v="2023"/>
    <d v="2023-01-31T00:00:00"/>
    <s v="31"/>
    <s v="1st Quarter"/>
    <s v="Tuesday"/>
    <s v="January"/>
    <s v="Sportswear"/>
    <n v="-5000"/>
    <s v="Opex"/>
    <x v="5"/>
    <s v="Expense"/>
  </r>
  <r>
    <n v="2023"/>
    <d v="2023-01-31T00:00:00"/>
    <s v="31"/>
    <s v="1st Quarter"/>
    <s v="Tuesday"/>
    <s v="January"/>
    <s v="Sportswear"/>
    <n v="-30000"/>
    <s v="COGS"/>
    <x v="6"/>
    <s v="Expense"/>
  </r>
  <r>
    <n v="2023"/>
    <d v="2023-01-31T00:00:00"/>
    <s v="31"/>
    <s v="1st Quarter"/>
    <s v="Tuesday"/>
    <s v="January"/>
    <s v="Sportswear"/>
    <n v="-4000"/>
    <s v="COGS"/>
    <x v="7"/>
    <s v="Expense"/>
  </r>
  <r>
    <n v="2023"/>
    <d v="2023-01-31T00:00:00"/>
    <s v="31"/>
    <s v="1st Quarter"/>
    <s v="Tuesday"/>
    <s v="January"/>
    <s v="Sportswear"/>
    <n v="-9000"/>
    <s v="COGS"/>
    <x v="8"/>
    <s v="Expense"/>
  </r>
  <r>
    <n v="2023"/>
    <d v="2023-01-31T00:00:00"/>
    <s v="31"/>
    <s v="1st Quarter"/>
    <s v="Tuesday"/>
    <s v="January"/>
    <s v="Sportswear"/>
    <n v="-10000"/>
    <s v="COGS"/>
    <x v="9"/>
    <s v="Expense"/>
  </r>
  <r>
    <n v="2023"/>
    <d v="2023-01-31T00:00:00"/>
    <s v="31"/>
    <s v="1st Quarter"/>
    <s v="Tuesday"/>
    <s v="January"/>
    <s v="Sportswear"/>
    <n v="-100000"/>
    <s v="COGS"/>
    <x v="10"/>
    <s v="Expense"/>
  </r>
  <r>
    <n v="2023"/>
    <d v="2023-01-31T00:00:00"/>
    <s v="31"/>
    <s v="1st Quarter"/>
    <s v="Tuesday"/>
    <s v="January"/>
    <s v="Sportswear"/>
    <n v="-7000"/>
    <s v="COGS"/>
    <x v="5"/>
    <s v="Expense"/>
  </r>
  <r>
    <n v="2023"/>
    <d v="2023-01-31T00:00:00"/>
    <s v="31"/>
    <s v="1st Quarter"/>
    <s v="Tuesday"/>
    <s v="January"/>
    <s v="Sportswear"/>
    <n v="-52000"/>
    <s v="Interest and tax"/>
    <x v="11"/>
    <s v="Expense"/>
  </r>
  <r>
    <n v="2023"/>
    <d v="2023-02-28T00:00:00"/>
    <s v="28"/>
    <s v="1st Quarter"/>
    <s v="Tuesday"/>
    <s v="February"/>
    <s v="Sportswear"/>
    <n v="-39000"/>
    <s v="Interest and tax"/>
    <x v="11"/>
    <s v="Expense"/>
  </r>
  <r>
    <n v="2023"/>
    <d v="2023-02-28T00:00:00"/>
    <s v="28"/>
    <s v="1st Quarter"/>
    <s v="Tuesday"/>
    <s v="February"/>
    <s v="Sportswear"/>
    <n v="-15000"/>
    <s v="Opex"/>
    <x v="0"/>
    <s v="Expense"/>
  </r>
  <r>
    <n v="2023"/>
    <d v="2023-02-28T00:00:00"/>
    <s v="28"/>
    <s v="1st Quarter"/>
    <s v="Tuesday"/>
    <s v="February"/>
    <s v="Sportswear"/>
    <n v="-30000"/>
    <s v="Opex"/>
    <x v="1"/>
    <s v="Expense"/>
  </r>
  <r>
    <n v="2023"/>
    <d v="2023-02-28T00:00:00"/>
    <s v="28"/>
    <s v="1st Quarter"/>
    <s v="Tuesday"/>
    <s v="February"/>
    <s v="Sportswear"/>
    <n v="-40000"/>
    <s v="Opex"/>
    <x v="2"/>
    <s v="Expense"/>
  </r>
  <r>
    <n v="2023"/>
    <d v="2023-02-28T00:00:00"/>
    <s v="28"/>
    <s v="1st Quarter"/>
    <s v="Tuesday"/>
    <s v="February"/>
    <s v="Sportswear"/>
    <n v="-52000"/>
    <s v="Opex"/>
    <x v="3"/>
    <s v="Expense"/>
  </r>
  <r>
    <n v="2023"/>
    <d v="2023-02-28T00:00:00"/>
    <s v="28"/>
    <s v="1st Quarter"/>
    <s v="Tuesday"/>
    <s v="February"/>
    <s v="Sportswear"/>
    <n v="-5000"/>
    <s v="Opex"/>
    <x v="4"/>
    <s v="Expense"/>
  </r>
  <r>
    <n v="2023"/>
    <d v="2023-02-28T00:00:00"/>
    <s v="28"/>
    <s v="1st Quarter"/>
    <s v="Tuesday"/>
    <s v="February"/>
    <s v="Sportswear"/>
    <n v="-5000"/>
    <s v="Opex"/>
    <x v="5"/>
    <s v="Expense"/>
  </r>
  <r>
    <n v="2023"/>
    <d v="2023-02-28T00:00:00"/>
    <s v="28"/>
    <s v="1st Quarter"/>
    <s v="Tuesday"/>
    <s v="February"/>
    <s v="Sportswear"/>
    <n v="-30000"/>
    <s v="COGS"/>
    <x v="6"/>
    <s v="Expense"/>
  </r>
  <r>
    <n v="2023"/>
    <d v="2023-02-28T00:00:00"/>
    <s v="28"/>
    <s v="1st Quarter"/>
    <s v="Tuesday"/>
    <s v="February"/>
    <s v="Sportswear"/>
    <n v="-4000"/>
    <s v="COGS"/>
    <x v="7"/>
    <s v="Expense"/>
  </r>
  <r>
    <n v="2023"/>
    <d v="2023-02-28T00:00:00"/>
    <s v="28"/>
    <s v="1st Quarter"/>
    <s v="Tuesday"/>
    <s v="February"/>
    <s v="Sportswear"/>
    <n v="-8000"/>
    <s v="COGS"/>
    <x v="8"/>
    <s v="Expense"/>
  </r>
  <r>
    <n v="2023"/>
    <d v="2023-02-28T00:00:00"/>
    <s v="28"/>
    <s v="1st Quarter"/>
    <s v="Tuesday"/>
    <s v="February"/>
    <s v="Sportswear"/>
    <n v="-10000"/>
    <s v="COGS"/>
    <x v="9"/>
    <s v="Expense"/>
  </r>
  <r>
    <n v="2023"/>
    <d v="2023-02-28T00:00:00"/>
    <s v="28"/>
    <s v="1st Quarter"/>
    <s v="Tuesday"/>
    <s v="February"/>
    <s v="Sportswear"/>
    <n v="-100000"/>
    <s v="COGS"/>
    <x v="10"/>
    <s v="Expense"/>
  </r>
  <r>
    <n v="2023"/>
    <d v="2023-02-28T00:00:00"/>
    <s v="28"/>
    <s v="1st Quarter"/>
    <s v="Tuesday"/>
    <s v="February"/>
    <s v="Sportswear"/>
    <n v="-7000"/>
    <s v="COGS"/>
    <x v="5"/>
    <s v="Expense"/>
  </r>
  <r>
    <n v="2023"/>
    <d v="2023-03-31T00:00:00"/>
    <s v="31"/>
    <s v="1st Quarter"/>
    <s v="Friday"/>
    <s v="March"/>
    <s v="Sportswear"/>
    <n v="-27000"/>
    <s v="Interest and tax"/>
    <x v="11"/>
    <s v="Expense"/>
  </r>
  <r>
    <n v="2023"/>
    <d v="2023-03-31T00:00:00"/>
    <s v="31"/>
    <s v="1st Quarter"/>
    <s v="Friday"/>
    <s v="March"/>
    <s v="Sportswear"/>
    <n v="-15000"/>
    <s v="Opex"/>
    <x v="0"/>
    <s v="Expense"/>
  </r>
  <r>
    <n v="2023"/>
    <d v="2023-03-31T00:00:00"/>
    <s v="31"/>
    <s v="1st Quarter"/>
    <s v="Friday"/>
    <s v="March"/>
    <s v="Sportswear"/>
    <n v="-30000"/>
    <s v="Opex"/>
    <x v="1"/>
    <s v="Expense"/>
  </r>
  <r>
    <n v="2023"/>
    <d v="2023-03-31T00:00:00"/>
    <s v="31"/>
    <s v="1st Quarter"/>
    <s v="Friday"/>
    <s v="March"/>
    <s v="Sportswear"/>
    <n v="-20000"/>
    <s v="Opex"/>
    <x v="2"/>
    <s v="Expense"/>
  </r>
  <r>
    <n v="2023"/>
    <d v="2023-03-31T00:00:00"/>
    <s v="31"/>
    <s v="1st Quarter"/>
    <s v="Friday"/>
    <s v="March"/>
    <s v="Sportswear"/>
    <n v="-52000"/>
    <s v="Opex"/>
    <x v="3"/>
    <s v="Expense"/>
  </r>
  <r>
    <n v="2023"/>
    <d v="2023-03-31T00:00:00"/>
    <s v="31"/>
    <s v="1st Quarter"/>
    <s v="Friday"/>
    <s v="March"/>
    <s v="Sportswear"/>
    <n v="-5000"/>
    <s v="Opex"/>
    <x v="4"/>
    <s v="Expense"/>
  </r>
  <r>
    <n v="2023"/>
    <d v="2023-03-31T00:00:00"/>
    <s v="31"/>
    <s v="1st Quarter"/>
    <s v="Friday"/>
    <s v="March"/>
    <s v="Sportswear"/>
    <n v="-3000"/>
    <s v="Opex"/>
    <x v="5"/>
    <s v="Expense"/>
  </r>
  <r>
    <n v="2023"/>
    <d v="2023-03-31T00:00:00"/>
    <s v="31"/>
    <s v="1st Quarter"/>
    <s v="Friday"/>
    <s v="March"/>
    <s v="Sportswear"/>
    <n v="-30000"/>
    <s v="COGS"/>
    <x v="6"/>
    <s v="Expense"/>
  </r>
  <r>
    <n v="2023"/>
    <d v="2023-03-31T00:00:00"/>
    <s v="31"/>
    <s v="1st Quarter"/>
    <s v="Friday"/>
    <s v="March"/>
    <s v="Sportswear"/>
    <n v="-2000"/>
    <s v="COGS"/>
    <x v="7"/>
    <s v="Expense"/>
  </r>
  <r>
    <n v="2023"/>
    <d v="2023-03-31T00:00:00"/>
    <s v="31"/>
    <s v="1st Quarter"/>
    <s v="Friday"/>
    <s v="March"/>
    <s v="Sportswear"/>
    <n v="-5000"/>
    <s v="COGS"/>
    <x v="8"/>
    <s v="Expense"/>
  </r>
  <r>
    <n v="2023"/>
    <d v="2023-03-31T00:00:00"/>
    <s v="31"/>
    <s v="1st Quarter"/>
    <s v="Friday"/>
    <s v="March"/>
    <s v="Sportswear"/>
    <n v="-7000"/>
    <s v="COGS"/>
    <x v="9"/>
    <s v="Expense"/>
  </r>
  <r>
    <n v="2023"/>
    <d v="2023-03-31T00:00:00"/>
    <s v="31"/>
    <s v="1st Quarter"/>
    <s v="Friday"/>
    <s v="March"/>
    <s v="Sportswear"/>
    <n v="-100000"/>
    <s v="COGS"/>
    <x v="10"/>
    <s v="Expense"/>
  </r>
  <r>
    <n v="2023"/>
    <d v="2023-03-31T00:00:00"/>
    <s v="31"/>
    <s v="1st Quarter"/>
    <s v="Friday"/>
    <s v="March"/>
    <s v="Sportswear"/>
    <n v="-7000"/>
    <s v="COGS"/>
    <x v="5"/>
    <s v="Expense"/>
  </r>
  <r>
    <n v="2023"/>
    <d v="2023-04-30T00:00:00"/>
    <s v="30"/>
    <s v="2nd Quarter"/>
    <s v="Sunday"/>
    <s v="April"/>
    <s v="Sportswear"/>
    <n v="-20000"/>
    <s v="Interest and tax"/>
    <x v="11"/>
    <s v="Expense"/>
  </r>
  <r>
    <n v="2023"/>
    <d v="2023-04-30T00:00:00"/>
    <s v="30"/>
    <s v="2nd Quarter"/>
    <s v="Sunday"/>
    <s v="April"/>
    <s v="Sportswear"/>
    <n v="-15000"/>
    <s v="Opex"/>
    <x v="0"/>
    <s v="Expense"/>
  </r>
  <r>
    <n v="2023"/>
    <d v="2023-04-30T00:00:00"/>
    <s v="30"/>
    <s v="2nd Quarter"/>
    <s v="Sunday"/>
    <s v="April"/>
    <s v="Sportswear"/>
    <n v="-30000"/>
    <s v="Opex"/>
    <x v="1"/>
    <s v="Expense"/>
  </r>
  <r>
    <n v="2023"/>
    <d v="2023-04-30T00:00:00"/>
    <s v="30"/>
    <s v="2nd Quarter"/>
    <s v="Sunday"/>
    <s v="April"/>
    <s v="Sportswear"/>
    <n v="-20000"/>
    <s v="Opex"/>
    <x v="2"/>
    <s v="Expense"/>
  </r>
  <r>
    <n v="2023"/>
    <d v="2023-04-30T00:00:00"/>
    <s v="30"/>
    <s v="2nd Quarter"/>
    <s v="Sunday"/>
    <s v="April"/>
    <s v="Sportswear"/>
    <n v="-52000"/>
    <s v="Opex"/>
    <x v="3"/>
    <s v="Expense"/>
  </r>
  <r>
    <n v="2023"/>
    <d v="2023-04-30T00:00:00"/>
    <s v="30"/>
    <s v="2nd Quarter"/>
    <s v="Sunday"/>
    <s v="April"/>
    <s v="Sportswear"/>
    <n v="-5000"/>
    <s v="Opex"/>
    <x v="4"/>
    <s v="Expense"/>
  </r>
  <r>
    <n v="2023"/>
    <d v="2023-04-30T00:00:00"/>
    <s v="30"/>
    <s v="2nd Quarter"/>
    <s v="Sunday"/>
    <s v="April"/>
    <s v="Sportswear"/>
    <n v="-3000"/>
    <s v="Opex"/>
    <x v="5"/>
    <s v="Expense"/>
  </r>
  <r>
    <n v="2023"/>
    <d v="2023-04-30T00:00:00"/>
    <s v="30"/>
    <s v="2nd Quarter"/>
    <s v="Sunday"/>
    <s v="April"/>
    <s v="Sportswear"/>
    <n v="-30000"/>
    <s v="COGS"/>
    <x v="6"/>
    <s v="Expense"/>
  </r>
  <r>
    <n v="2023"/>
    <d v="2023-04-30T00:00:00"/>
    <s v="30"/>
    <s v="2nd Quarter"/>
    <s v="Sunday"/>
    <s v="April"/>
    <s v="Sportswear"/>
    <n v="-2000"/>
    <s v="COGS"/>
    <x v="7"/>
    <s v="Expense"/>
  </r>
  <r>
    <n v="2023"/>
    <d v="2023-04-30T00:00:00"/>
    <s v="30"/>
    <s v="2nd Quarter"/>
    <s v="Sunday"/>
    <s v="April"/>
    <s v="Sportswear"/>
    <n v="-5000"/>
    <s v="COGS"/>
    <x v="8"/>
    <s v="Expense"/>
  </r>
  <r>
    <n v="2023"/>
    <d v="2023-04-30T00:00:00"/>
    <s v="30"/>
    <s v="2nd Quarter"/>
    <s v="Sunday"/>
    <s v="April"/>
    <s v="Sportswear"/>
    <n v="-6000"/>
    <s v="COGS"/>
    <x v="9"/>
    <s v="Expense"/>
  </r>
  <r>
    <n v="2023"/>
    <d v="2023-04-30T00:00:00"/>
    <s v="30"/>
    <s v="2nd Quarter"/>
    <s v="Sunday"/>
    <s v="April"/>
    <s v="Sportswear"/>
    <n v="-100000"/>
    <s v="COGS"/>
    <x v="10"/>
    <s v="Expense"/>
  </r>
  <r>
    <n v="2023"/>
    <d v="2023-04-30T00:00:00"/>
    <s v="30"/>
    <s v="2nd Quarter"/>
    <s v="Sunday"/>
    <s v="April"/>
    <s v="Sportswear"/>
    <n v="-7000"/>
    <s v="COGS"/>
    <x v="5"/>
    <s v="Expense"/>
  </r>
  <r>
    <n v="2023"/>
    <d v="2023-05-31T00:00:00"/>
    <s v="31"/>
    <s v="2nd Quarter"/>
    <s v="Wednesday"/>
    <s v="May"/>
    <s v="Sportswear"/>
    <n v="-31000"/>
    <s v="Interest and tax"/>
    <x v="11"/>
    <s v="Expense"/>
  </r>
  <r>
    <n v="2023"/>
    <d v="2023-05-31T00:00:00"/>
    <s v="31"/>
    <s v="2nd Quarter"/>
    <s v="Wednesday"/>
    <s v="May"/>
    <s v="Sportswear"/>
    <n v="-15000"/>
    <s v="Opex"/>
    <x v="0"/>
    <s v="Expense"/>
  </r>
  <r>
    <n v="2023"/>
    <d v="2023-05-31T00:00:00"/>
    <s v="31"/>
    <s v="2nd Quarter"/>
    <s v="Wednesday"/>
    <s v="May"/>
    <s v="Sportswear"/>
    <n v="-38000"/>
    <s v="Opex"/>
    <x v="1"/>
    <s v="Expense"/>
  </r>
  <r>
    <n v="2023"/>
    <d v="2023-05-31T00:00:00"/>
    <s v="31"/>
    <s v="2nd Quarter"/>
    <s v="Wednesday"/>
    <s v="May"/>
    <s v="Sportswear"/>
    <n v="-40000"/>
    <s v="Opex"/>
    <x v="2"/>
    <s v="Expense"/>
  </r>
  <r>
    <n v="2023"/>
    <d v="2023-05-31T00:00:00"/>
    <s v="31"/>
    <s v="2nd Quarter"/>
    <s v="Wednesday"/>
    <s v="May"/>
    <s v="Sportswear"/>
    <n v="-52000"/>
    <s v="Opex"/>
    <x v="3"/>
    <s v="Expense"/>
  </r>
  <r>
    <n v="2023"/>
    <d v="2023-05-31T00:00:00"/>
    <s v="31"/>
    <s v="2nd Quarter"/>
    <s v="Wednesday"/>
    <s v="May"/>
    <s v="Sportswear"/>
    <n v="-5000"/>
    <s v="Opex"/>
    <x v="4"/>
    <s v="Expense"/>
  </r>
  <r>
    <n v="2023"/>
    <d v="2023-05-31T00:00:00"/>
    <s v="31"/>
    <s v="2nd Quarter"/>
    <s v="Wednesday"/>
    <s v="May"/>
    <s v="Sportswear"/>
    <n v="-4000"/>
    <s v="Opex"/>
    <x v="5"/>
    <s v="Expense"/>
  </r>
  <r>
    <n v="2023"/>
    <d v="2023-05-31T00:00:00"/>
    <s v="31"/>
    <s v="2nd Quarter"/>
    <s v="Wednesday"/>
    <s v="May"/>
    <s v="Sportswear"/>
    <n v="-30000"/>
    <s v="COGS"/>
    <x v="6"/>
    <s v="Expense"/>
  </r>
  <r>
    <n v="2023"/>
    <d v="2023-05-31T00:00:00"/>
    <s v="31"/>
    <s v="2nd Quarter"/>
    <s v="Wednesday"/>
    <s v="May"/>
    <s v="Sportswear"/>
    <n v="-4000"/>
    <s v="COGS"/>
    <x v="7"/>
    <s v="Expense"/>
  </r>
  <r>
    <n v="2023"/>
    <d v="2023-05-31T00:00:00"/>
    <s v="31"/>
    <s v="2nd Quarter"/>
    <s v="Wednesday"/>
    <s v="May"/>
    <s v="Sportswear"/>
    <n v="-8000"/>
    <s v="COGS"/>
    <x v="8"/>
    <s v="Expense"/>
  </r>
  <r>
    <n v="2023"/>
    <d v="2023-05-31T00:00:00"/>
    <s v="31"/>
    <s v="2nd Quarter"/>
    <s v="Wednesday"/>
    <s v="May"/>
    <s v="Sportswear"/>
    <n v="-9000"/>
    <s v="COGS"/>
    <x v="9"/>
    <s v="Expense"/>
  </r>
  <r>
    <n v="2023"/>
    <d v="2023-05-31T00:00:00"/>
    <s v="31"/>
    <s v="2nd Quarter"/>
    <s v="Wednesday"/>
    <s v="May"/>
    <s v="Sportswear"/>
    <n v="-130000"/>
    <s v="COGS"/>
    <x v="10"/>
    <s v="Expense"/>
  </r>
  <r>
    <n v="2023"/>
    <d v="2023-05-31T00:00:00"/>
    <s v="31"/>
    <s v="2nd Quarter"/>
    <s v="Wednesday"/>
    <s v="May"/>
    <s v="Sportswear"/>
    <n v="-7000"/>
    <s v="COGS"/>
    <x v="5"/>
    <s v="Expense"/>
  </r>
  <r>
    <n v="2023"/>
    <d v="2023-06-30T00:00:00"/>
    <s v="30"/>
    <s v="2nd Quarter"/>
    <s v="Friday"/>
    <s v="June"/>
    <s v="Sportswear"/>
    <n v="-56700"/>
    <s v="Interest and tax"/>
    <x v="11"/>
    <s v="Expense"/>
  </r>
  <r>
    <n v="2023"/>
    <d v="2023-06-30T00:00:00"/>
    <s v="30"/>
    <s v="2nd Quarter"/>
    <s v="Friday"/>
    <s v="June"/>
    <s v="Sportswear"/>
    <n v="-15000"/>
    <s v="Opex"/>
    <x v="0"/>
    <s v="Expense"/>
  </r>
  <r>
    <n v="2023"/>
    <d v="2023-06-30T00:00:00"/>
    <s v="30"/>
    <s v="2nd Quarter"/>
    <s v="Friday"/>
    <s v="June"/>
    <s v="Sportswear"/>
    <n v="-38000"/>
    <s v="Opex"/>
    <x v="1"/>
    <s v="Expense"/>
  </r>
  <r>
    <n v="2023"/>
    <d v="2023-06-30T00:00:00"/>
    <s v="30"/>
    <s v="2nd Quarter"/>
    <s v="Friday"/>
    <s v="June"/>
    <s v="Sportswear"/>
    <n v="-40000"/>
    <s v="Opex"/>
    <x v="2"/>
    <s v="Expense"/>
  </r>
  <r>
    <n v="2023"/>
    <d v="2023-06-30T00:00:00"/>
    <s v="30"/>
    <s v="2nd Quarter"/>
    <s v="Friday"/>
    <s v="June"/>
    <s v="Sportswear"/>
    <n v="-52000"/>
    <s v="Opex"/>
    <x v="3"/>
    <s v="Expense"/>
  </r>
  <r>
    <n v="2023"/>
    <d v="2023-06-30T00:00:00"/>
    <s v="30"/>
    <s v="2nd Quarter"/>
    <s v="Friday"/>
    <s v="June"/>
    <s v="Sportswear"/>
    <n v="-5000"/>
    <s v="Opex"/>
    <x v="4"/>
    <s v="Expense"/>
  </r>
  <r>
    <n v="2023"/>
    <d v="2023-06-30T00:00:00"/>
    <s v="30"/>
    <s v="2nd Quarter"/>
    <s v="Friday"/>
    <s v="June"/>
    <s v="Sportswear"/>
    <n v="-3000"/>
    <s v="Opex"/>
    <x v="5"/>
    <s v="Expense"/>
  </r>
  <r>
    <n v="2023"/>
    <d v="2023-06-30T00:00:00"/>
    <s v="30"/>
    <s v="2nd Quarter"/>
    <s v="Friday"/>
    <s v="June"/>
    <s v="Sportswear"/>
    <n v="-30000"/>
    <s v="COGS"/>
    <x v="6"/>
    <s v="Expense"/>
  </r>
  <r>
    <n v="2023"/>
    <d v="2023-06-30T00:00:00"/>
    <s v="30"/>
    <s v="2nd Quarter"/>
    <s v="Friday"/>
    <s v="June"/>
    <s v="Sportswear"/>
    <n v="-3000"/>
    <s v="COGS"/>
    <x v="7"/>
    <s v="Expense"/>
  </r>
  <r>
    <n v="2023"/>
    <d v="2023-06-30T00:00:00"/>
    <s v="30"/>
    <s v="2nd Quarter"/>
    <s v="Friday"/>
    <s v="June"/>
    <s v="Sportswear"/>
    <n v="-9000"/>
    <s v="COGS"/>
    <x v="8"/>
    <s v="Expense"/>
  </r>
  <r>
    <n v="2023"/>
    <d v="2023-06-30T00:00:00"/>
    <s v="30"/>
    <s v="2nd Quarter"/>
    <s v="Friday"/>
    <s v="June"/>
    <s v="Sportswear"/>
    <n v="-8000"/>
    <s v="COGS"/>
    <x v="9"/>
    <s v="Expense"/>
  </r>
  <r>
    <n v="2023"/>
    <d v="2023-06-30T00:00:00"/>
    <s v="30"/>
    <s v="2nd Quarter"/>
    <s v="Friday"/>
    <s v="June"/>
    <s v="Sportswear"/>
    <n v="-130000"/>
    <s v="COGS"/>
    <x v="10"/>
    <s v="Expense"/>
  </r>
  <r>
    <n v="2023"/>
    <d v="2023-06-30T00:00:00"/>
    <s v="30"/>
    <s v="2nd Quarter"/>
    <s v="Friday"/>
    <s v="June"/>
    <s v="Sportswear"/>
    <n v="-7000"/>
    <s v="COGS"/>
    <x v="5"/>
    <s v="Expense"/>
  </r>
  <r>
    <n v="2023"/>
    <d v="2023-07-31T00:00:00"/>
    <s v="31"/>
    <s v="3rd Quarter"/>
    <s v="Monday"/>
    <s v="July"/>
    <s v="Sportswear"/>
    <n v="-30300"/>
    <s v="Interest and tax"/>
    <x v="11"/>
    <s v="Expense"/>
  </r>
  <r>
    <n v="2023"/>
    <d v="2023-07-31T00:00:00"/>
    <s v="31"/>
    <s v="3rd Quarter"/>
    <s v="Monday"/>
    <s v="July"/>
    <s v="Sportswear"/>
    <n v="-15000"/>
    <s v="Opex"/>
    <x v="0"/>
    <s v="Expense"/>
  </r>
  <r>
    <n v="2023"/>
    <d v="2023-07-31T00:00:00"/>
    <s v="31"/>
    <s v="3rd Quarter"/>
    <s v="Monday"/>
    <s v="July"/>
    <s v="Sportswear"/>
    <n v="-38000"/>
    <s v="Opex"/>
    <x v="1"/>
    <s v="Expense"/>
  </r>
  <r>
    <n v="2023"/>
    <d v="2023-07-31T00:00:00"/>
    <s v="31"/>
    <s v="3rd Quarter"/>
    <s v="Monday"/>
    <s v="July"/>
    <s v="Sportswear"/>
    <n v="-30000"/>
    <s v="Opex"/>
    <x v="2"/>
    <s v="Expense"/>
  </r>
  <r>
    <n v="2023"/>
    <d v="2023-07-31T00:00:00"/>
    <s v="31"/>
    <s v="3rd Quarter"/>
    <s v="Monday"/>
    <s v="July"/>
    <s v="Sportswear"/>
    <n v="-45000"/>
    <s v="Opex"/>
    <x v="3"/>
    <s v="Expense"/>
  </r>
  <r>
    <n v="2023"/>
    <d v="2023-07-31T00:00:00"/>
    <s v="31"/>
    <s v="3rd Quarter"/>
    <s v="Monday"/>
    <s v="July"/>
    <s v="Sportswear"/>
    <n v="-5000"/>
    <s v="Opex"/>
    <x v="4"/>
    <s v="Expense"/>
  </r>
  <r>
    <n v="2023"/>
    <d v="2023-07-31T00:00:00"/>
    <s v="31"/>
    <s v="3rd Quarter"/>
    <s v="Monday"/>
    <s v="July"/>
    <s v="Sportswear"/>
    <n v="-2000"/>
    <s v="Opex"/>
    <x v="5"/>
    <s v="Expense"/>
  </r>
  <r>
    <n v="2023"/>
    <d v="2023-07-31T00:00:00"/>
    <s v="31"/>
    <s v="3rd Quarter"/>
    <s v="Monday"/>
    <s v="July"/>
    <s v="Sportswear"/>
    <n v="-30000"/>
    <s v="COGS"/>
    <x v="6"/>
    <s v="Expense"/>
  </r>
  <r>
    <n v="2023"/>
    <d v="2023-07-31T00:00:00"/>
    <s v="31"/>
    <s v="3rd Quarter"/>
    <s v="Monday"/>
    <s v="July"/>
    <s v="Sportswear"/>
    <n v="-2000"/>
    <s v="COGS"/>
    <x v="7"/>
    <s v="Expense"/>
  </r>
  <r>
    <n v="2023"/>
    <d v="2023-07-31T00:00:00"/>
    <s v="31"/>
    <s v="3rd Quarter"/>
    <s v="Monday"/>
    <s v="July"/>
    <s v="Sportswear"/>
    <n v="-5000"/>
    <s v="COGS"/>
    <x v="8"/>
    <s v="Expense"/>
  </r>
  <r>
    <n v="2023"/>
    <d v="2023-07-31T00:00:00"/>
    <s v="31"/>
    <s v="3rd Quarter"/>
    <s v="Monday"/>
    <s v="July"/>
    <s v="Sportswear"/>
    <n v="-6000"/>
    <s v="COGS"/>
    <x v="9"/>
    <s v="Expense"/>
  </r>
  <r>
    <n v="2023"/>
    <d v="2023-07-31T00:00:00"/>
    <s v="31"/>
    <s v="3rd Quarter"/>
    <s v="Monday"/>
    <s v="July"/>
    <s v="Sportswear"/>
    <n v="-130000"/>
    <s v="COGS"/>
    <x v="10"/>
    <s v="Expense"/>
  </r>
  <r>
    <n v="2023"/>
    <d v="2023-07-31T00:00:00"/>
    <s v="31"/>
    <s v="3rd Quarter"/>
    <s v="Monday"/>
    <s v="July"/>
    <s v="Sportswear"/>
    <n v="-7000"/>
    <s v="COGS"/>
    <x v="5"/>
    <s v="Expense"/>
  </r>
  <r>
    <n v="2023"/>
    <d v="2023-08-31T00:00:00"/>
    <s v="31"/>
    <s v="3rd Quarter"/>
    <s v="Thursday"/>
    <s v="August"/>
    <s v="Sportswear"/>
    <n v="-18600"/>
    <s v="Interest and tax"/>
    <x v="11"/>
    <s v="Expense"/>
  </r>
  <r>
    <n v="2023"/>
    <d v="2023-08-31T00:00:00"/>
    <s v="31"/>
    <s v="3rd Quarter"/>
    <s v="Thursday"/>
    <s v="August"/>
    <s v="Sportswear"/>
    <n v="-20000"/>
    <s v="Opex"/>
    <x v="0"/>
    <s v="Expense"/>
  </r>
  <r>
    <n v="2023"/>
    <d v="2023-08-31T00:00:00"/>
    <s v="31"/>
    <s v="3rd Quarter"/>
    <s v="Thursday"/>
    <s v="August"/>
    <s v="Sportswear"/>
    <n v="-38000"/>
    <s v="Opex"/>
    <x v="1"/>
    <s v="Expense"/>
  </r>
  <r>
    <n v="2023"/>
    <d v="2023-08-31T00:00:00"/>
    <s v="31"/>
    <s v="3rd Quarter"/>
    <s v="Thursday"/>
    <s v="August"/>
    <s v="Sportswear"/>
    <n v="-20000"/>
    <s v="Opex"/>
    <x v="2"/>
    <s v="Expense"/>
  </r>
  <r>
    <n v="2023"/>
    <d v="2023-08-31T00:00:00"/>
    <s v="31"/>
    <s v="3rd Quarter"/>
    <s v="Thursday"/>
    <s v="August"/>
    <s v="Sportswear"/>
    <n v="-45000"/>
    <s v="Opex"/>
    <x v="3"/>
    <s v="Expense"/>
  </r>
  <r>
    <n v="2023"/>
    <d v="2023-08-31T00:00:00"/>
    <s v="31"/>
    <s v="3rd Quarter"/>
    <s v="Thursday"/>
    <s v="August"/>
    <s v="Sportswear"/>
    <n v="-5000"/>
    <s v="Opex"/>
    <x v="4"/>
    <s v="Expense"/>
  </r>
  <r>
    <n v="2023"/>
    <d v="2023-08-31T00:00:00"/>
    <s v="31"/>
    <s v="3rd Quarter"/>
    <s v="Thursday"/>
    <s v="August"/>
    <s v="Sportswear"/>
    <n v="-2000"/>
    <s v="Opex"/>
    <x v="5"/>
    <s v="Expense"/>
  </r>
  <r>
    <n v="2023"/>
    <d v="2023-08-31T00:00:00"/>
    <s v="31"/>
    <s v="3rd Quarter"/>
    <s v="Thursday"/>
    <s v="August"/>
    <s v="Sportswear"/>
    <n v="-30000"/>
    <s v="COGS"/>
    <x v="6"/>
    <s v="Expense"/>
  </r>
  <r>
    <n v="2023"/>
    <d v="2023-08-31T00:00:00"/>
    <s v="31"/>
    <s v="3rd Quarter"/>
    <s v="Thursday"/>
    <s v="August"/>
    <s v="Sportswear"/>
    <n v="-2000"/>
    <s v="COGS"/>
    <x v="7"/>
    <s v="Expense"/>
  </r>
  <r>
    <n v="2023"/>
    <d v="2023-08-31T00:00:00"/>
    <s v="31"/>
    <s v="3rd Quarter"/>
    <s v="Thursday"/>
    <s v="August"/>
    <s v="Sportswear"/>
    <n v="-5000"/>
    <s v="COGS"/>
    <x v="8"/>
    <s v="Expense"/>
  </r>
  <r>
    <n v="2023"/>
    <d v="2023-08-31T00:00:00"/>
    <s v="31"/>
    <s v="3rd Quarter"/>
    <s v="Thursday"/>
    <s v="August"/>
    <s v="Sportswear"/>
    <n v="-6000"/>
    <s v="COGS"/>
    <x v="9"/>
    <s v="Expense"/>
  </r>
  <r>
    <n v="2023"/>
    <d v="2023-08-31T00:00:00"/>
    <s v="31"/>
    <s v="3rd Quarter"/>
    <s v="Thursday"/>
    <s v="August"/>
    <s v="Sportswear"/>
    <n v="-130000"/>
    <s v="COGS"/>
    <x v="10"/>
    <s v="Expense"/>
  </r>
  <r>
    <n v="2023"/>
    <d v="2023-08-31T00:00:00"/>
    <s v="31"/>
    <s v="3rd Quarter"/>
    <s v="Thursday"/>
    <s v="August"/>
    <s v="Sportswear"/>
    <n v="-7000"/>
    <s v="COGS"/>
    <x v="5"/>
    <s v="Expense"/>
  </r>
  <r>
    <n v="2023"/>
    <d v="2023-09-30T00:00:00"/>
    <s v="30"/>
    <s v="3rd Quarter"/>
    <s v="Saturday"/>
    <s v="September"/>
    <s v="Sportswear"/>
    <n v="-26300"/>
    <s v="Interest and tax"/>
    <x v="11"/>
    <s v="Expense"/>
  </r>
  <r>
    <n v="2023"/>
    <d v="2023-09-30T00:00:00"/>
    <s v="30"/>
    <s v="3rd Quarter"/>
    <s v="Saturday"/>
    <s v="September"/>
    <s v="Sportswear"/>
    <n v="-20000"/>
    <s v="Opex"/>
    <x v="0"/>
    <s v="Expense"/>
  </r>
  <r>
    <n v="2023"/>
    <d v="2023-09-30T00:00:00"/>
    <s v="30"/>
    <s v="3rd Quarter"/>
    <s v="Saturday"/>
    <s v="September"/>
    <s v="Sportswear"/>
    <n v="-38000"/>
    <s v="Opex"/>
    <x v="1"/>
    <s v="Expense"/>
  </r>
  <r>
    <n v="2023"/>
    <d v="2023-09-30T00:00:00"/>
    <s v="30"/>
    <s v="3rd Quarter"/>
    <s v="Saturday"/>
    <s v="September"/>
    <s v="Sportswear"/>
    <n v="-15000"/>
    <s v="Opex"/>
    <x v="2"/>
    <s v="Expense"/>
  </r>
  <r>
    <n v="2023"/>
    <d v="2023-09-30T00:00:00"/>
    <s v="30"/>
    <s v="3rd Quarter"/>
    <s v="Saturday"/>
    <s v="September"/>
    <s v="Sportswear"/>
    <n v="-45000"/>
    <s v="Opex"/>
    <x v="3"/>
    <s v="Expense"/>
  </r>
  <r>
    <n v="2023"/>
    <d v="2023-09-30T00:00:00"/>
    <s v="30"/>
    <s v="3rd Quarter"/>
    <s v="Saturday"/>
    <s v="September"/>
    <s v="Sportswear"/>
    <n v="-5000"/>
    <s v="Opex"/>
    <x v="4"/>
    <s v="Expense"/>
  </r>
  <r>
    <n v="2023"/>
    <d v="2023-09-30T00:00:00"/>
    <s v="30"/>
    <s v="3rd Quarter"/>
    <s v="Saturday"/>
    <s v="September"/>
    <s v="Sportswear"/>
    <n v="-3000"/>
    <s v="Opex"/>
    <x v="5"/>
    <s v="Expense"/>
  </r>
  <r>
    <n v="2023"/>
    <d v="2023-09-30T00:00:00"/>
    <s v="30"/>
    <s v="3rd Quarter"/>
    <s v="Saturday"/>
    <s v="September"/>
    <s v="Sportswear"/>
    <n v="-30000"/>
    <s v="COGS"/>
    <x v="6"/>
    <s v="Expense"/>
  </r>
  <r>
    <n v="2023"/>
    <d v="2023-09-30T00:00:00"/>
    <s v="30"/>
    <s v="3rd Quarter"/>
    <s v="Saturday"/>
    <s v="September"/>
    <s v="Sportswear"/>
    <n v="-2000"/>
    <s v="COGS"/>
    <x v="7"/>
    <s v="Expense"/>
  </r>
  <r>
    <n v="2023"/>
    <d v="2023-09-30T00:00:00"/>
    <s v="30"/>
    <s v="3rd Quarter"/>
    <s v="Saturday"/>
    <s v="September"/>
    <s v="Sportswear"/>
    <n v="-4000"/>
    <s v="COGS"/>
    <x v="8"/>
    <s v="Expense"/>
  </r>
  <r>
    <n v="2023"/>
    <d v="2023-09-30T00:00:00"/>
    <s v="30"/>
    <s v="3rd Quarter"/>
    <s v="Saturday"/>
    <s v="September"/>
    <s v="Sportswear"/>
    <n v="-6000"/>
    <s v="COGS"/>
    <x v="9"/>
    <s v="Expense"/>
  </r>
  <r>
    <n v="2023"/>
    <d v="2023-09-30T00:00:00"/>
    <s v="30"/>
    <s v="3rd Quarter"/>
    <s v="Saturday"/>
    <s v="September"/>
    <s v="Sportswear"/>
    <n v="-130000"/>
    <s v="COGS"/>
    <x v="10"/>
    <s v="Expense"/>
  </r>
  <r>
    <n v="2023"/>
    <d v="2023-09-30T00:00:00"/>
    <s v="30"/>
    <s v="3rd Quarter"/>
    <s v="Saturday"/>
    <s v="September"/>
    <s v="Sportswear"/>
    <n v="-7000"/>
    <s v="COGS"/>
    <x v="5"/>
    <s v="Expense"/>
  </r>
  <r>
    <n v="2023"/>
    <d v="2023-10-31T00:00:00"/>
    <s v="31"/>
    <s v="4th Quarter"/>
    <s v="Tuesday"/>
    <s v="October"/>
    <s v="Sportswear"/>
    <n v="-22000"/>
    <s v="Interest and tax"/>
    <x v="11"/>
    <s v="Expense"/>
  </r>
  <r>
    <n v="2023"/>
    <d v="2023-10-31T00:00:00"/>
    <s v="31"/>
    <s v="4th Quarter"/>
    <s v="Tuesday"/>
    <s v="October"/>
    <s v="Sportswear"/>
    <n v="-20000"/>
    <s v="Opex"/>
    <x v="0"/>
    <s v="Expense"/>
  </r>
  <r>
    <n v="2023"/>
    <d v="2023-10-31T00:00:00"/>
    <s v="31"/>
    <s v="4th Quarter"/>
    <s v="Tuesday"/>
    <s v="October"/>
    <s v="Sportswear"/>
    <n v="-40000"/>
    <s v="Opex"/>
    <x v="1"/>
    <s v="Expense"/>
  </r>
  <r>
    <n v="2023"/>
    <d v="2023-10-31T00:00:00"/>
    <s v="31"/>
    <s v="4th Quarter"/>
    <s v="Tuesday"/>
    <s v="October"/>
    <s v="Sportswear"/>
    <n v="-15000"/>
    <s v="Opex"/>
    <x v="2"/>
    <s v="Expense"/>
  </r>
  <r>
    <n v="2023"/>
    <d v="2023-10-31T00:00:00"/>
    <s v="31"/>
    <s v="4th Quarter"/>
    <s v="Tuesday"/>
    <s v="October"/>
    <s v="Sportswear"/>
    <n v="-45000"/>
    <s v="Opex"/>
    <x v="3"/>
    <s v="Expense"/>
  </r>
  <r>
    <n v="2023"/>
    <d v="2023-10-31T00:00:00"/>
    <s v="31"/>
    <s v="4th Quarter"/>
    <s v="Tuesday"/>
    <s v="October"/>
    <s v="Sportswear"/>
    <n v="-5000"/>
    <s v="Opex"/>
    <x v="4"/>
    <s v="Expense"/>
  </r>
  <r>
    <n v="2023"/>
    <d v="2023-10-31T00:00:00"/>
    <s v="31"/>
    <s v="4th Quarter"/>
    <s v="Tuesday"/>
    <s v="October"/>
    <s v="Sportswear"/>
    <n v="-2000"/>
    <s v="Opex"/>
    <x v="5"/>
    <s v="Expense"/>
  </r>
  <r>
    <n v="2023"/>
    <d v="2023-10-31T00:00:00"/>
    <s v="31"/>
    <s v="4th Quarter"/>
    <s v="Tuesday"/>
    <s v="October"/>
    <s v="Sportswear"/>
    <n v="-30000"/>
    <s v="COGS"/>
    <x v="6"/>
    <s v="Expense"/>
  </r>
  <r>
    <n v="2023"/>
    <d v="2023-10-31T00:00:00"/>
    <s v="31"/>
    <s v="4th Quarter"/>
    <s v="Tuesday"/>
    <s v="October"/>
    <s v="Sportswear"/>
    <n v="-2000"/>
    <s v="COGS"/>
    <x v="7"/>
    <s v="Expense"/>
  </r>
  <r>
    <n v="2023"/>
    <d v="2023-10-31T00:00:00"/>
    <s v="31"/>
    <s v="4th Quarter"/>
    <s v="Tuesday"/>
    <s v="October"/>
    <s v="Sportswear"/>
    <n v="-4000"/>
    <s v="COGS"/>
    <x v="8"/>
    <s v="Expense"/>
  </r>
  <r>
    <n v="2023"/>
    <d v="2023-10-31T00:00:00"/>
    <s v="31"/>
    <s v="4th Quarter"/>
    <s v="Tuesday"/>
    <s v="October"/>
    <s v="Sportswear"/>
    <n v="-6000"/>
    <s v="COGS"/>
    <x v="9"/>
    <s v="Expense"/>
  </r>
  <r>
    <n v="2023"/>
    <d v="2023-10-31T00:00:00"/>
    <s v="31"/>
    <s v="4th Quarter"/>
    <s v="Tuesday"/>
    <s v="October"/>
    <s v="Sportswear"/>
    <n v="-110000"/>
    <s v="COGS"/>
    <x v="10"/>
    <s v="Expense"/>
  </r>
  <r>
    <n v="2023"/>
    <d v="2023-10-31T00:00:00"/>
    <s v="31"/>
    <s v="4th Quarter"/>
    <s v="Tuesday"/>
    <s v="October"/>
    <s v="Sportswear"/>
    <n v="-7000"/>
    <s v="COGS"/>
    <x v="5"/>
    <s v="Expense"/>
  </r>
  <r>
    <n v="2023"/>
    <d v="2023-11-30T00:00:00"/>
    <s v="30"/>
    <s v="4th Quarter"/>
    <s v="Thursday"/>
    <s v="November"/>
    <s v="Sportswear"/>
    <n v="-15300"/>
    <s v="Interest and tax"/>
    <x v="11"/>
    <s v="Expense"/>
  </r>
  <r>
    <n v="2023"/>
    <d v="2023-11-30T00:00:00"/>
    <s v="30"/>
    <s v="4th Quarter"/>
    <s v="Thursday"/>
    <s v="November"/>
    <s v="Sportswear"/>
    <n v="-20000"/>
    <s v="Opex"/>
    <x v="0"/>
    <s v="Expense"/>
  </r>
  <r>
    <n v="2023"/>
    <d v="2023-11-30T00:00:00"/>
    <s v="30"/>
    <s v="4th Quarter"/>
    <s v="Thursday"/>
    <s v="November"/>
    <s v="Sportswear"/>
    <n v="-40000"/>
    <s v="Opex"/>
    <x v="1"/>
    <s v="Expense"/>
  </r>
  <r>
    <n v="2023"/>
    <d v="2023-11-30T00:00:00"/>
    <s v="30"/>
    <s v="4th Quarter"/>
    <s v="Thursday"/>
    <s v="November"/>
    <s v="Sportswear"/>
    <n v="-30000"/>
    <s v="Opex"/>
    <x v="2"/>
    <s v="Expense"/>
  </r>
  <r>
    <n v="2023"/>
    <d v="2023-11-30T00:00:00"/>
    <s v="30"/>
    <s v="4th Quarter"/>
    <s v="Thursday"/>
    <s v="November"/>
    <s v="Sportswear"/>
    <n v="-45000"/>
    <s v="Opex"/>
    <x v="3"/>
    <s v="Expense"/>
  </r>
  <r>
    <n v="2023"/>
    <d v="2023-11-30T00:00:00"/>
    <s v="30"/>
    <s v="4th Quarter"/>
    <s v="Thursday"/>
    <s v="November"/>
    <s v="Sportswear"/>
    <n v="-5000"/>
    <s v="Opex"/>
    <x v="4"/>
    <s v="Expense"/>
  </r>
  <r>
    <n v="2023"/>
    <d v="2023-11-30T00:00:00"/>
    <s v="30"/>
    <s v="4th Quarter"/>
    <s v="Thursday"/>
    <s v="November"/>
    <s v="Sportswear"/>
    <n v="-4000"/>
    <s v="Opex"/>
    <x v="5"/>
    <s v="Expense"/>
  </r>
  <r>
    <n v="2023"/>
    <d v="2023-11-30T00:00:00"/>
    <s v="30"/>
    <s v="4th Quarter"/>
    <s v="Thursday"/>
    <s v="November"/>
    <s v="Sportswear"/>
    <n v="-30000"/>
    <s v="COGS"/>
    <x v="6"/>
    <s v="Expense"/>
  </r>
  <r>
    <n v="2023"/>
    <d v="2023-11-30T00:00:00"/>
    <s v="30"/>
    <s v="4th Quarter"/>
    <s v="Thursday"/>
    <s v="November"/>
    <s v="Sportswear"/>
    <n v="-3000"/>
    <s v="COGS"/>
    <x v="7"/>
    <s v="Expense"/>
  </r>
  <r>
    <n v="2023"/>
    <d v="2023-11-30T00:00:00"/>
    <s v="30"/>
    <s v="4th Quarter"/>
    <s v="Thursday"/>
    <s v="November"/>
    <s v="Sportswear"/>
    <n v="-3000"/>
    <s v="COGS"/>
    <x v="8"/>
    <s v="Expense"/>
  </r>
  <r>
    <n v="2023"/>
    <d v="2023-11-30T00:00:00"/>
    <s v="30"/>
    <s v="4th Quarter"/>
    <s v="Thursday"/>
    <s v="November"/>
    <s v="Sportswear"/>
    <n v="-7000"/>
    <s v="COGS"/>
    <x v="9"/>
    <s v="Expense"/>
  </r>
  <r>
    <n v="2023"/>
    <d v="2023-11-30T00:00:00"/>
    <s v="30"/>
    <s v="4th Quarter"/>
    <s v="Thursday"/>
    <s v="November"/>
    <s v="Sportswear"/>
    <n v="-110000"/>
    <s v="COGS"/>
    <x v="10"/>
    <s v="Expense"/>
  </r>
  <r>
    <n v="2023"/>
    <d v="2023-11-30T00:00:00"/>
    <s v="30"/>
    <s v="4th Quarter"/>
    <s v="Thursday"/>
    <s v="November"/>
    <s v="Sportswear"/>
    <n v="-7000"/>
    <s v="COGS"/>
    <x v="5"/>
    <s v="Expense"/>
  </r>
  <r>
    <n v="2023"/>
    <d v="2023-12-31T00:00:00"/>
    <s v="31"/>
    <s v="4th Quarter"/>
    <s v="Sunday"/>
    <s v="December"/>
    <s v="Sportswear"/>
    <n v="-36700"/>
    <s v="Interest and tax"/>
    <x v="11"/>
    <s v="Expense"/>
  </r>
  <r>
    <n v="2023"/>
    <d v="2023-12-31T00:00:00"/>
    <s v="31"/>
    <s v="4th Quarter"/>
    <s v="Sunday"/>
    <s v="December"/>
    <s v="Sportswear"/>
    <n v="-20000"/>
    <s v="Opex"/>
    <x v="0"/>
    <s v="Expense"/>
  </r>
  <r>
    <n v="2023"/>
    <d v="2023-12-31T00:00:00"/>
    <s v="31"/>
    <s v="4th Quarter"/>
    <s v="Sunday"/>
    <s v="December"/>
    <s v="Sportswear"/>
    <n v="-40000"/>
    <s v="Opex"/>
    <x v="1"/>
    <s v="Expense"/>
  </r>
  <r>
    <n v="2023"/>
    <d v="2023-12-31T00:00:00"/>
    <s v="31"/>
    <s v="4th Quarter"/>
    <s v="Sunday"/>
    <s v="December"/>
    <s v="Sportswear"/>
    <n v="-40000"/>
    <s v="Opex"/>
    <x v="2"/>
    <s v="Expense"/>
  </r>
  <r>
    <n v="2023"/>
    <d v="2023-12-31T00:00:00"/>
    <s v="31"/>
    <s v="4th Quarter"/>
    <s v="Sunday"/>
    <s v="December"/>
    <s v="Sportswear"/>
    <n v="-50000"/>
    <s v="Opex"/>
    <x v="3"/>
    <s v="Expense"/>
  </r>
  <r>
    <n v="2023"/>
    <d v="2023-12-31T00:00:00"/>
    <s v="31"/>
    <s v="4th Quarter"/>
    <s v="Sunday"/>
    <s v="December"/>
    <s v="Sportswear"/>
    <n v="-5000"/>
    <s v="Opex"/>
    <x v="4"/>
    <s v="Expense"/>
  </r>
  <r>
    <n v="2023"/>
    <d v="2023-12-31T00:00:00"/>
    <s v="31"/>
    <s v="4th Quarter"/>
    <s v="Sunday"/>
    <s v="December"/>
    <s v="Sportswear"/>
    <n v="-8000"/>
    <s v="Opex"/>
    <x v="5"/>
    <s v="Expense"/>
  </r>
  <r>
    <n v="2023"/>
    <d v="2023-12-31T00:00:00"/>
    <s v="31"/>
    <s v="4th Quarter"/>
    <s v="Sunday"/>
    <s v="December"/>
    <s v="Sportswear"/>
    <n v="-30000"/>
    <s v="COGS"/>
    <x v="6"/>
    <s v="Expense"/>
  </r>
  <r>
    <n v="2023"/>
    <d v="2023-12-31T00:00:00"/>
    <s v="31"/>
    <s v="4th Quarter"/>
    <s v="Sunday"/>
    <s v="December"/>
    <s v="Sportswear"/>
    <n v="-4000"/>
    <s v="COGS"/>
    <x v="7"/>
    <s v="Expense"/>
  </r>
  <r>
    <n v="2023"/>
    <d v="2023-12-31T00:00:00"/>
    <s v="31"/>
    <s v="4th Quarter"/>
    <s v="Sunday"/>
    <s v="December"/>
    <s v="Sportswear"/>
    <n v="-7000"/>
    <s v="COGS"/>
    <x v="8"/>
    <s v="Expense"/>
  </r>
  <r>
    <n v="2023"/>
    <d v="2023-12-31T00:00:00"/>
    <s v="31"/>
    <s v="4th Quarter"/>
    <s v="Sunday"/>
    <s v="December"/>
    <s v="Sportswear"/>
    <n v="-9000"/>
    <s v="COGS"/>
    <x v="9"/>
    <s v="Expense"/>
  </r>
  <r>
    <n v="2023"/>
    <d v="2023-12-31T00:00:00"/>
    <s v="31"/>
    <s v="4th Quarter"/>
    <s v="Sunday"/>
    <s v="December"/>
    <s v="Sportswear"/>
    <n v="-110000"/>
    <s v="COGS"/>
    <x v="10"/>
    <s v="Expense"/>
  </r>
  <r>
    <n v="2023"/>
    <d v="2023-12-31T00:00:00"/>
    <s v="31"/>
    <s v="4th Quarter"/>
    <s v="Sunday"/>
    <s v="December"/>
    <s v="Sportswear"/>
    <n v="-7000"/>
    <s v="COGS"/>
    <x v="5"/>
    <s v="Expense"/>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0">
  <r>
    <n v="2023"/>
    <x v="0"/>
    <s v="31"/>
    <s v="1st Quarter"/>
    <s v="Tuesday"/>
    <s v="January"/>
    <s v="Nutrition and Food Supplements "/>
    <n v="153000"/>
    <s v="Sales"/>
    <m/>
    <s v="Revenue"/>
  </r>
  <r>
    <n v="2023"/>
    <x v="0"/>
    <s v="31"/>
    <s v="1st Quarter"/>
    <s v="Tuesday"/>
    <s v="January"/>
    <s v="Nutrition and Food Supplements "/>
    <n v="27000"/>
    <s v="Consulting and professional services"/>
    <m/>
    <s v="Revenue"/>
  </r>
  <r>
    <n v="2023"/>
    <x v="0"/>
    <s v="31"/>
    <s v="1st Quarter"/>
    <s v="Tuesday"/>
    <s v="January"/>
    <s v="Nutrition and Food Supplements "/>
    <n v="6000"/>
    <s v="Other income"/>
    <m/>
    <s v="Revenue"/>
  </r>
  <r>
    <n v="2023"/>
    <x v="0"/>
    <s v="31"/>
    <s v="1st Quarter"/>
    <s v="Tuesday"/>
    <s v="January"/>
    <s v="Nutrition and Food Supplements "/>
    <n v="-15000"/>
    <s v="Opex"/>
    <s v="Rent"/>
    <s v="Expense"/>
  </r>
  <r>
    <n v="2023"/>
    <x v="0"/>
    <s v="31"/>
    <s v="1st Quarter"/>
    <s v="Tuesday"/>
    <s v="January"/>
    <s v="Nutrition and Food Supplements "/>
    <n v="-9000"/>
    <s v="Opex"/>
    <s v="Equipment"/>
    <s v="Expense"/>
  </r>
  <r>
    <n v="2023"/>
    <x v="0"/>
    <s v="31"/>
    <s v="1st Quarter"/>
    <s v="Tuesday"/>
    <s v="January"/>
    <s v="Nutrition and Food Supplements "/>
    <n v="-30000"/>
    <s v="Opex"/>
    <s v="Marketing"/>
    <s v="Expense"/>
  </r>
  <r>
    <n v="2023"/>
    <x v="0"/>
    <s v="31"/>
    <s v="1st Quarter"/>
    <s v="Tuesday"/>
    <s v="January"/>
    <s v="Nutrition and Food Supplements "/>
    <n v="-40000"/>
    <s v="Opex"/>
    <s v="Payroll"/>
    <s v="Expense"/>
  </r>
  <r>
    <n v="2023"/>
    <x v="0"/>
    <s v="31"/>
    <s v="1st Quarter"/>
    <s v="Tuesday"/>
    <s v="January"/>
    <s v="Nutrition and Food Supplements "/>
    <n v="-30000"/>
    <s v="Opex"/>
    <s v="R&amp;D"/>
    <s v="Expense"/>
  </r>
  <r>
    <n v="2023"/>
    <x v="0"/>
    <s v="31"/>
    <s v="1st Quarter"/>
    <s v="Tuesday"/>
    <s v="January"/>
    <s v="Nutrition and Food Supplements "/>
    <n v="-1500"/>
    <s v="Opex"/>
    <s v="Other"/>
    <s v="Expense"/>
  </r>
  <r>
    <n v="2023"/>
    <x v="0"/>
    <s v="31"/>
    <s v="1st Quarter"/>
    <s v="Tuesday"/>
    <s v="January"/>
    <s v="Nutrition and Food Supplements "/>
    <n v="-20000"/>
    <s v="COGS"/>
    <s v="Materials"/>
    <s v="Expense"/>
  </r>
  <r>
    <n v="2023"/>
    <x v="0"/>
    <s v="31"/>
    <s v="1st Quarter"/>
    <s v="Tuesday"/>
    <s v="January"/>
    <s v="Nutrition and Food Supplements "/>
    <n v="-1200"/>
    <s v="COGS"/>
    <s v="Packaging"/>
    <s v="Expense"/>
  </r>
  <r>
    <n v="2023"/>
    <x v="0"/>
    <s v="31"/>
    <s v="1st Quarter"/>
    <s v="Tuesday"/>
    <s v="January"/>
    <s v="Nutrition and Food Supplements "/>
    <n v="-2700"/>
    <s v="COGS"/>
    <s v="Shipping"/>
    <s v="Expense"/>
  </r>
  <r>
    <n v="2023"/>
    <x v="0"/>
    <s v="31"/>
    <s v="1st Quarter"/>
    <s v="Tuesday"/>
    <s v="January"/>
    <s v="Nutrition and Food Supplements "/>
    <n v="-3000"/>
    <s v="COGS"/>
    <s v="Sales"/>
    <s v="Expense"/>
  </r>
  <r>
    <n v="2023"/>
    <x v="0"/>
    <s v="31"/>
    <s v="1st Quarter"/>
    <s v="Tuesday"/>
    <s v="January"/>
    <s v="Nutrition and Food Supplements "/>
    <n v="-65000"/>
    <s v="COGS"/>
    <s v="Labor"/>
    <s v="Expense"/>
  </r>
  <r>
    <n v="2023"/>
    <x v="0"/>
    <s v="31"/>
    <s v="1st Quarter"/>
    <s v="Tuesday"/>
    <s v="January"/>
    <s v="Nutrition and Food Supplements "/>
    <n v="-2100"/>
    <s v="COGS"/>
    <s v="Other"/>
    <s v="Expense"/>
  </r>
  <r>
    <n v="2023"/>
    <x v="0"/>
    <s v="31"/>
    <s v="1st Quarter"/>
    <s v="Tuesday"/>
    <s v="January"/>
    <s v="Nutrition and Food Supplements "/>
    <n v="-12000"/>
    <s v="Interest and tax"/>
    <s v="Interest and tax"/>
    <s v="Expense"/>
  </r>
  <r>
    <n v="2023"/>
    <x v="1"/>
    <s v="28"/>
    <s v="1st Quarter"/>
    <s v="Tuesday"/>
    <s v="February"/>
    <s v="Nutrition and Food Supplements "/>
    <n v="22500"/>
    <s v="Consulting and professional services"/>
    <m/>
    <s v="Revenue"/>
  </r>
  <r>
    <n v="2023"/>
    <x v="2"/>
    <s v="31"/>
    <s v="1st Quarter"/>
    <s v="Friday"/>
    <s v="March"/>
    <s v="Nutrition and Food Supplements "/>
    <n v="9000"/>
    <s v="Consulting and professional services"/>
    <m/>
    <s v="Revenue"/>
  </r>
  <r>
    <n v="2023"/>
    <x v="1"/>
    <s v="28"/>
    <s v="1st Quarter"/>
    <s v="Tuesday"/>
    <s v="February"/>
    <s v="Nutrition and Food Supplements "/>
    <n v="137700"/>
    <s v="Sales"/>
    <m/>
    <s v="Revenue"/>
  </r>
  <r>
    <n v="2023"/>
    <x v="3"/>
    <s v="30"/>
    <s v="2nd Quarter"/>
    <s v="Sunday"/>
    <s v="April"/>
    <s v="Nutrition and Food Supplements "/>
    <n v="13500"/>
    <s v="Consulting and professional services"/>
    <m/>
    <s v="Revenue"/>
  </r>
  <r>
    <n v="2023"/>
    <x v="1"/>
    <s v="28"/>
    <s v="1st Quarter"/>
    <s v="Tuesday"/>
    <s v="February"/>
    <s v="Nutrition and Food Supplements "/>
    <n v="3000"/>
    <s v="Other income"/>
    <m/>
    <s v="Revenue"/>
  </r>
  <r>
    <n v="2023"/>
    <x v="1"/>
    <s v="28"/>
    <s v="1st Quarter"/>
    <s v="Tuesday"/>
    <s v="February"/>
    <s v="Nutrition and Food Supplements "/>
    <n v="-15000"/>
    <s v="Opex"/>
    <s v="Rent"/>
    <s v="Expense"/>
  </r>
  <r>
    <n v="2023"/>
    <x v="1"/>
    <s v="28"/>
    <s v="1st Quarter"/>
    <s v="Tuesday"/>
    <s v="February"/>
    <s v="Nutrition and Food Supplements "/>
    <n v="-9000"/>
    <s v="Opex"/>
    <s v="Equipment"/>
    <s v="Expense"/>
  </r>
  <r>
    <n v="2023"/>
    <x v="1"/>
    <s v="28"/>
    <s v="1st Quarter"/>
    <s v="Tuesday"/>
    <s v="February"/>
    <s v="Nutrition and Food Supplements "/>
    <n v="-30000"/>
    <s v="Opex"/>
    <s v="Marketing"/>
    <s v="Expense"/>
  </r>
  <r>
    <n v="2023"/>
    <x v="1"/>
    <s v="28"/>
    <s v="1st Quarter"/>
    <s v="Tuesday"/>
    <s v="February"/>
    <s v="Nutrition and Food Supplements "/>
    <n v="-40000"/>
    <s v="Opex"/>
    <s v="Payroll"/>
    <s v="Expense"/>
  </r>
  <r>
    <n v="2023"/>
    <x v="1"/>
    <s v="28"/>
    <s v="1st Quarter"/>
    <s v="Tuesday"/>
    <s v="February"/>
    <s v="Nutrition and Food Supplements "/>
    <n v="-30000"/>
    <s v="Opex"/>
    <s v="R&amp;D"/>
    <s v="Expense"/>
  </r>
  <r>
    <n v="2023"/>
    <x v="1"/>
    <s v="28"/>
    <s v="1st Quarter"/>
    <s v="Tuesday"/>
    <s v="February"/>
    <s v="Nutrition and Food Supplements "/>
    <n v="-1500"/>
    <s v="Opex"/>
    <s v="Other"/>
    <s v="Expense"/>
  </r>
  <r>
    <n v="2023"/>
    <x v="1"/>
    <s v="28"/>
    <s v="1st Quarter"/>
    <s v="Tuesday"/>
    <s v="February"/>
    <s v="Nutrition and Food Supplements "/>
    <n v="-20000"/>
    <s v="COGS"/>
    <s v="Materials"/>
    <s v="Expense"/>
  </r>
  <r>
    <n v="2023"/>
    <x v="1"/>
    <s v="28"/>
    <s v="1st Quarter"/>
    <s v="Tuesday"/>
    <s v="February"/>
    <s v="Nutrition and Food Supplements "/>
    <n v="-1200"/>
    <s v="COGS"/>
    <s v="Packaging"/>
    <s v="Expense"/>
  </r>
  <r>
    <n v="2023"/>
    <x v="1"/>
    <s v="28"/>
    <s v="1st Quarter"/>
    <s v="Tuesday"/>
    <s v="February"/>
    <s v="Nutrition and Food Supplements "/>
    <n v="-2400"/>
    <s v="COGS"/>
    <s v="Shipping"/>
    <s v="Expense"/>
  </r>
  <r>
    <n v="2023"/>
    <x v="1"/>
    <s v="28"/>
    <s v="1st Quarter"/>
    <s v="Tuesday"/>
    <s v="February"/>
    <s v="Nutrition and Food Supplements "/>
    <n v="-3000"/>
    <s v="COGS"/>
    <s v="Sales"/>
    <s v="Expense"/>
  </r>
  <r>
    <n v="2023"/>
    <x v="1"/>
    <s v="28"/>
    <s v="1st Quarter"/>
    <s v="Tuesday"/>
    <s v="February"/>
    <s v="Nutrition and Food Supplements "/>
    <n v="-65000"/>
    <s v="COGS"/>
    <s v="Labor"/>
    <s v="Expense"/>
  </r>
  <r>
    <n v="2023"/>
    <x v="1"/>
    <s v="28"/>
    <s v="1st Quarter"/>
    <s v="Tuesday"/>
    <s v="February"/>
    <s v="Nutrition and Food Supplements "/>
    <n v="-1800"/>
    <s v="COGS"/>
    <s v="Other"/>
    <s v="Expense"/>
  </r>
  <r>
    <n v="2023"/>
    <x v="1"/>
    <s v="28"/>
    <s v="1st Quarter"/>
    <s v="Tuesday"/>
    <s v="February"/>
    <s v="Nutrition and Food Supplements "/>
    <n v="-12000"/>
    <s v="Interest and tax"/>
    <s v="Interest and tax"/>
    <s v="Expense"/>
  </r>
  <r>
    <n v="2023"/>
    <x v="4"/>
    <s v="31"/>
    <s v="2nd Quarter"/>
    <s v="Wednesday"/>
    <s v="May"/>
    <s v="Nutrition and Food Supplements "/>
    <n v="19800"/>
    <s v="Consulting and professional services"/>
    <m/>
    <s v="Revenue"/>
  </r>
  <r>
    <n v="2023"/>
    <x v="5"/>
    <s v="30"/>
    <s v="2nd Quarter"/>
    <s v="Friday"/>
    <s v="June"/>
    <s v="Nutrition and Food Supplements "/>
    <n v="16200"/>
    <s v="Consulting and professional services"/>
    <m/>
    <s v="Revenue"/>
  </r>
  <r>
    <n v="2023"/>
    <x v="2"/>
    <s v="31"/>
    <s v="1st Quarter"/>
    <s v="Friday"/>
    <s v="March"/>
    <s v="Nutrition and Food Supplements "/>
    <n v="114750"/>
    <s v="Sales"/>
    <m/>
    <s v="Revenue"/>
  </r>
  <r>
    <n v="2023"/>
    <x v="6"/>
    <s v="31"/>
    <s v="3rd Quarter"/>
    <s v="Monday"/>
    <s v="July"/>
    <s v="Nutrition and Food Supplements "/>
    <n v="9000"/>
    <s v="Consulting and professional services"/>
    <m/>
    <s v="Revenue"/>
  </r>
  <r>
    <n v="2023"/>
    <x v="2"/>
    <s v="31"/>
    <s v="1st Quarter"/>
    <s v="Friday"/>
    <s v="March"/>
    <s v="Nutrition and Food Supplements "/>
    <n v="3600"/>
    <s v="Other income"/>
    <m/>
    <s v="Revenue"/>
  </r>
  <r>
    <n v="2023"/>
    <x v="2"/>
    <s v="31"/>
    <s v="1st Quarter"/>
    <s v="Friday"/>
    <s v="March"/>
    <s v="Nutrition and Food Supplements "/>
    <n v="-15000"/>
    <s v="Opex"/>
    <s v="Rent"/>
    <s v="Expense"/>
  </r>
  <r>
    <n v="2023"/>
    <x v="2"/>
    <s v="31"/>
    <s v="1st Quarter"/>
    <s v="Friday"/>
    <s v="March"/>
    <s v="Nutrition and Food Supplements "/>
    <n v="-9000"/>
    <s v="Opex"/>
    <s v="Equipment"/>
    <s v="Expense"/>
  </r>
  <r>
    <n v="2023"/>
    <x v="2"/>
    <s v="31"/>
    <s v="1st Quarter"/>
    <s v="Friday"/>
    <s v="March"/>
    <s v="Nutrition and Food Supplements "/>
    <n v="-15000"/>
    <s v="Opex"/>
    <s v="Marketing"/>
    <s v="Expense"/>
  </r>
  <r>
    <n v="2023"/>
    <x v="2"/>
    <s v="31"/>
    <s v="1st Quarter"/>
    <s v="Friday"/>
    <s v="March"/>
    <s v="Nutrition and Food Supplements "/>
    <n v="-40000"/>
    <s v="Opex"/>
    <s v="Payroll"/>
    <s v="Expense"/>
  </r>
  <r>
    <n v="2023"/>
    <x v="2"/>
    <s v="31"/>
    <s v="1st Quarter"/>
    <s v="Friday"/>
    <s v="March"/>
    <s v="Nutrition and Food Supplements "/>
    <n v="-30000"/>
    <s v="Opex"/>
    <s v="R&amp;D"/>
    <s v="Expense"/>
  </r>
  <r>
    <n v="2023"/>
    <x v="2"/>
    <s v="31"/>
    <s v="1st Quarter"/>
    <s v="Friday"/>
    <s v="March"/>
    <s v="Nutrition and Food Supplements "/>
    <n v="-900"/>
    <s v="Opex"/>
    <s v="Other"/>
    <s v="Expense"/>
  </r>
  <r>
    <n v="2023"/>
    <x v="2"/>
    <s v="31"/>
    <s v="1st Quarter"/>
    <s v="Friday"/>
    <s v="March"/>
    <s v="Nutrition and Food Supplements "/>
    <n v="-20000"/>
    <s v="COGS"/>
    <s v="Materials"/>
    <s v="Expense"/>
  </r>
  <r>
    <n v="2023"/>
    <x v="2"/>
    <s v="31"/>
    <s v="1st Quarter"/>
    <s v="Friday"/>
    <s v="March"/>
    <s v="Nutrition and Food Supplements "/>
    <n v="-600"/>
    <s v="COGS"/>
    <s v="Packaging"/>
    <s v="Expense"/>
  </r>
  <r>
    <n v="2023"/>
    <x v="2"/>
    <s v="31"/>
    <s v="1st Quarter"/>
    <s v="Friday"/>
    <s v="March"/>
    <s v="Nutrition and Food Supplements "/>
    <n v="-1500"/>
    <s v="COGS"/>
    <s v="Shipping"/>
    <s v="Expense"/>
  </r>
  <r>
    <n v="2023"/>
    <x v="2"/>
    <s v="31"/>
    <s v="1st Quarter"/>
    <s v="Friday"/>
    <s v="March"/>
    <s v="Nutrition and Food Supplements "/>
    <n v="-2100"/>
    <s v="COGS"/>
    <s v="Sales"/>
    <s v="Expense"/>
  </r>
  <r>
    <n v="2023"/>
    <x v="2"/>
    <s v="31"/>
    <s v="1st Quarter"/>
    <s v="Friday"/>
    <s v="March"/>
    <s v="Nutrition and Food Supplements "/>
    <n v="-65000"/>
    <s v="COGS"/>
    <s v="Labor"/>
    <s v="Expense"/>
  </r>
  <r>
    <n v="2023"/>
    <x v="2"/>
    <s v="31"/>
    <s v="1st Quarter"/>
    <s v="Friday"/>
    <s v="March"/>
    <s v="Nutrition and Food Supplements "/>
    <n v="-1500"/>
    <s v="COGS"/>
    <s v="Other"/>
    <s v="Expense"/>
  </r>
  <r>
    <n v="2023"/>
    <x v="2"/>
    <s v="31"/>
    <s v="1st Quarter"/>
    <s v="Friday"/>
    <s v="March"/>
    <s v="Nutrition and Food Supplements "/>
    <n v="-12000"/>
    <s v="Interest and tax"/>
    <s v="Interest and tax"/>
    <s v="Expense"/>
  </r>
  <r>
    <n v="2023"/>
    <x v="7"/>
    <s v="31"/>
    <s v="3rd Quarter"/>
    <s v="Thursday"/>
    <s v="August"/>
    <s v="Nutrition and Food Supplements "/>
    <n v="90000"/>
    <s v="Consulting and professional services"/>
    <m/>
    <s v="Revenue"/>
  </r>
  <r>
    <n v="2023"/>
    <x v="8"/>
    <s v="30"/>
    <s v="3rd Quarter"/>
    <s v="Saturday"/>
    <s v="September"/>
    <s v="Nutrition and Food Supplements "/>
    <n v="9000"/>
    <s v="Consulting and professional services"/>
    <m/>
    <s v="Revenue"/>
  </r>
  <r>
    <n v="2023"/>
    <x v="3"/>
    <s v="30"/>
    <s v="2nd Quarter"/>
    <s v="Sunday"/>
    <s v="April"/>
    <s v="Nutrition and Food Supplements "/>
    <n v="91800"/>
    <s v="Sales"/>
    <m/>
    <s v="Revenue"/>
  </r>
  <r>
    <n v="2023"/>
    <x v="9"/>
    <s v="31"/>
    <s v="4th Quarter"/>
    <s v="Tuesday"/>
    <s v="October"/>
    <s v="Nutrition and Food Supplements "/>
    <n v="10800"/>
    <s v="Consulting and professional services"/>
    <m/>
    <s v="Revenue"/>
  </r>
  <r>
    <n v="2023"/>
    <x v="3"/>
    <s v="30"/>
    <s v="2nd Quarter"/>
    <s v="Sunday"/>
    <s v="April"/>
    <s v="Nutrition and Food Supplements "/>
    <n v="3300"/>
    <s v="Other income"/>
    <m/>
    <s v="Revenue"/>
  </r>
  <r>
    <n v="2023"/>
    <x v="3"/>
    <s v="30"/>
    <s v="2nd Quarter"/>
    <s v="Sunday"/>
    <s v="April"/>
    <s v="Nutrition and Food Supplements "/>
    <n v="-15000"/>
    <s v="Opex"/>
    <s v="Rent"/>
    <s v="Expense"/>
  </r>
  <r>
    <n v="2023"/>
    <x v="3"/>
    <s v="30"/>
    <s v="2nd Quarter"/>
    <s v="Sunday"/>
    <s v="April"/>
    <s v="Nutrition and Food Supplements "/>
    <n v="-9000"/>
    <s v="Opex"/>
    <s v="Equipment"/>
    <s v="Expense"/>
  </r>
  <r>
    <n v="2023"/>
    <x v="3"/>
    <s v="30"/>
    <s v="2nd Quarter"/>
    <s v="Sunday"/>
    <s v="April"/>
    <s v="Nutrition and Food Supplements "/>
    <n v="-15000"/>
    <s v="Opex"/>
    <s v="Marketing"/>
    <s v="Expense"/>
  </r>
  <r>
    <n v="2023"/>
    <x v="3"/>
    <s v="30"/>
    <s v="2nd Quarter"/>
    <s v="Sunday"/>
    <s v="April"/>
    <s v="Nutrition and Food Supplements "/>
    <n v="-40000"/>
    <s v="Opex"/>
    <s v="Payroll"/>
    <s v="Expense"/>
  </r>
  <r>
    <n v="2023"/>
    <x v="3"/>
    <s v="30"/>
    <s v="2nd Quarter"/>
    <s v="Sunday"/>
    <s v="April"/>
    <s v="Nutrition and Food Supplements "/>
    <n v="-30000"/>
    <s v="Opex"/>
    <s v="R&amp;D"/>
    <s v="Expense"/>
  </r>
  <r>
    <n v="2023"/>
    <x v="3"/>
    <s v="30"/>
    <s v="2nd Quarter"/>
    <s v="Sunday"/>
    <s v="April"/>
    <s v="Nutrition and Food Supplements "/>
    <n v="-900"/>
    <s v="Opex"/>
    <s v="Other"/>
    <s v="Expense"/>
  </r>
  <r>
    <n v="2023"/>
    <x v="3"/>
    <s v="30"/>
    <s v="2nd Quarter"/>
    <s v="Sunday"/>
    <s v="April"/>
    <s v="Nutrition and Food Supplements "/>
    <n v="-20000"/>
    <s v="COGS"/>
    <s v="Materials"/>
    <s v="Expense"/>
  </r>
  <r>
    <n v="2023"/>
    <x v="3"/>
    <s v="30"/>
    <s v="2nd Quarter"/>
    <s v="Sunday"/>
    <s v="April"/>
    <s v="Nutrition and Food Supplements "/>
    <n v="-600"/>
    <s v="COGS"/>
    <s v="Packaging"/>
    <s v="Expense"/>
  </r>
  <r>
    <n v="2023"/>
    <x v="3"/>
    <s v="30"/>
    <s v="2nd Quarter"/>
    <s v="Sunday"/>
    <s v="April"/>
    <s v="Nutrition and Food Supplements "/>
    <n v="-1500"/>
    <s v="COGS"/>
    <s v="Shipping"/>
    <s v="Expense"/>
  </r>
  <r>
    <n v="2023"/>
    <x v="3"/>
    <s v="30"/>
    <s v="2nd Quarter"/>
    <s v="Sunday"/>
    <s v="April"/>
    <s v="Nutrition and Food Supplements "/>
    <n v="-1800"/>
    <s v="COGS"/>
    <s v="Sales"/>
    <s v="Expense"/>
  </r>
  <r>
    <n v="2023"/>
    <x v="3"/>
    <s v="30"/>
    <s v="2nd Quarter"/>
    <s v="Sunday"/>
    <s v="April"/>
    <s v="Nutrition and Food Supplements "/>
    <n v="-65000"/>
    <s v="COGS"/>
    <s v="Labor"/>
    <s v="Expense"/>
  </r>
  <r>
    <n v="2023"/>
    <x v="3"/>
    <s v="30"/>
    <s v="2nd Quarter"/>
    <s v="Sunday"/>
    <s v="April"/>
    <s v="Nutrition and Food Supplements "/>
    <n v="-3000"/>
    <s v="COGS"/>
    <s v="Other"/>
    <s v="Expense"/>
  </r>
  <r>
    <n v="2023"/>
    <x v="3"/>
    <s v="30"/>
    <s v="2nd Quarter"/>
    <s v="Sunday"/>
    <s v="April"/>
    <s v="Nutrition and Food Supplements "/>
    <n v="-12000"/>
    <s v="Interest and tax"/>
    <s v="Interest and tax"/>
    <s v="Expense"/>
  </r>
  <r>
    <n v="2023"/>
    <x v="10"/>
    <s v="30"/>
    <s v="4th Quarter"/>
    <s v="Thursday"/>
    <s v="November"/>
    <s v="Nutrition and Food Supplements "/>
    <n v="10800"/>
    <s v="Consulting and professional services"/>
    <m/>
    <s v="Revenue"/>
  </r>
  <r>
    <n v="2023"/>
    <x v="11"/>
    <s v="31"/>
    <s v="4th Quarter"/>
    <s v="Sunday"/>
    <s v="December"/>
    <s v="Nutrition and Food Supplements "/>
    <n v="18900"/>
    <s v="Consulting and professional services"/>
    <m/>
    <s v="Revenue"/>
  </r>
  <r>
    <n v="2023"/>
    <x v="4"/>
    <s v="31"/>
    <s v="2nd Quarter"/>
    <s v="Wednesday"/>
    <s v="May"/>
    <s v="Nutrition and Food Supplements "/>
    <n v="-12000"/>
    <s v="Interest and tax"/>
    <s v="Interest and tax"/>
    <s v="Expense"/>
  </r>
  <r>
    <n v="2023"/>
    <x v="4"/>
    <s v="31"/>
    <s v="2nd Quarter"/>
    <s v="Wednesday"/>
    <s v="May"/>
    <s v="Nutrition and Food Supplements "/>
    <n v="137700"/>
    <s v="Sales"/>
    <m/>
    <s v="Revenue"/>
  </r>
  <r>
    <n v="2023"/>
    <x v="4"/>
    <s v="31"/>
    <s v="2nd Quarter"/>
    <s v="Wednesday"/>
    <s v="May"/>
    <s v="Nutrition and Food Supplements "/>
    <n v="1500"/>
    <s v="Other income"/>
    <m/>
    <s v="Revenue"/>
  </r>
  <r>
    <n v="2023"/>
    <x v="4"/>
    <s v="31"/>
    <s v="2nd Quarter"/>
    <s v="Wednesday"/>
    <s v="May"/>
    <s v="Nutrition and Food Supplements "/>
    <n v="-15000"/>
    <s v="Opex"/>
    <s v="Rent"/>
    <s v="Expense"/>
  </r>
  <r>
    <n v="2023"/>
    <x v="4"/>
    <s v="31"/>
    <s v="2nd Quarter"/>
    <s v="Wednesday"/>
    <s v="May"/>
    <s v="Nutrition and Food Supplements "/>
    <n v="-11400"/>
    <s v="Opex"/>
    <s v="Equipment"/>
    <s v="Expense"/>
  </r>
  <r>
    <n v="2023"/>
    <x v="4"/>
    <s v="31"/>
    <s v="2nd Quarter"/>
    <s v="Wednesday"/>
    <s v="May"/>
    <s v="Nutrition and Food Supplements "/>
    <n v="-30000"/>
    <s v="Opex"/>
    <s v="Marketing"/>
    <s v="Expense"/>
  </r>
  <r>
    <n v="2023"/>
    <x v="4"/>
    <s v="31"/>
    <s v="2nd Quarter"/>
    <s v="Wednesday"/>
    <s v="May"/>
    <s v="Nutrition and Food Supplements "/>
    <n v="-40000"/>
    <s v="Opex"/>
    <s v="Payroll"/>
    <s v="Expense"/>
  </r>
  <r>
    <n v="2023"/>
    <x v="4"/>
    <s v="31"/>
    <s v="2nd Quarter"/>
    <s v="Wednesday"/>
    <s v="May"/>
    <s v="Nutrition and Food Supplements "/>
    <n v="-30000"/>
    <s v="Opex"/>
    <s v="R&amp;D"/>
    <s v="Expense"/>
  </r>
  <r>
    <n v="2023"/>
    <x v="4"/>
    <s v="31"/>
    <s v="2nd Quarter"/>
    <s v="Wednesday"/>
    <s v="May"/>
    <s v="Nutrition and Food Supplements "/>
    <n v="-1200"/>
    <s v="Opex"/>
    <s v="Other"/>
    <s v="Expense"/>
  </r>
  <r>
    <n v="2023"/>
    <x v="4"/>
    <s v="31"/>
    <s v="2nd Quarter"/>
    <s v="Wednesday"/>
    <s v="May"/>
    <s v="Nutrition and Food Supplements "/>
    <n v="-20000"/>
    <s v="COGS"/>
    <s v="Materials"/>
    <s v="Expense"/>
  </r>
  <r>
    <n v="2023"/>
    <x v="4"/>
    <s v="31"/>
    <s v="2nd Quarter"/>
    <s v="Wednesday"/>
    <s v="May"/>
    <s v="Nutrition and Food Supplements "/>
    <n v="-1200"/>
    <s v="COGS"/>
    <s v="Packaging"/>
    <s v="Expense"/>
  </r>
  <r>
    <n v="2023"/>
    <x v="4"/>
    <s v="31"/>
    <s v="2nd Quarter"/>
    <s v="Wednesday"/>
    <s v="May"/>
    <s v="Nutrition and Food Supplements "/>
    <n v="-2400"/>
    <s v="COGS"/>
    <s v="Shipping"/>
    <s v="Expense"/>
  </r>
  <r>
    <n v="2023"/>
    <x v="4"/>
    <s v="31"/>
    <s v="2nd Quarter"/>
    <s v="Wednesday"/>
    <s v="May"/>
    <s v="Nutrition and Food Supplements "/>
    <n v="-2700"/>
    <s v="COGS"/>
    <s v="Sales"/>
    <s v="Expense"/>
  </r>
  <r>
    <n v="2023"/>
    <x v="4"/>
    <s v="31"/>
    <s v="2nd Quarter"/>
    <s v="Wednesday"/>
    <s v="May"/>
    <s v="Nutrition and Food Supplements "/>
    <n v="-65000"/>
    <s v="COGS"/>
    <s v="Labor"/>
    <s v="Expense"/>
  </r>
  <r>
    <n v="2023"/>
    <x v="4"/>
    <s v="31"/>
    <s v="2nd Quarter"/>
    <s v="Wednesday"/>
    <s v="May"/>
    <s v="Nutrition and Food Supplements "/>
    <n v="-3000"/>
    <s v="COGS"/>
    <s v="Other"/>
    <s v="Expense"/>
  </r>
  <r>
    <n v="2023"/>
    <x v="5"/>
    <s v="30"/>
    <s v="2nd Quarter"/>
    <s v="Friday"/>
    <s v="June"/>
    <s v="Nutrition and Food Supplements "/>
    <n v="-12000"/>
    <s v="Interest and tax"/>
    <s v="Interest and tax"/>
    <s v="Expense"/>
  </r>
  <r>
    <n v="2023"/>
    <x v="5"/>
    <s v="30"/>
    <s v="2nd Quarter"/>
    <s v="Friday"/>
    <s v="June"/>
    <s v="Nutrition and Food Supplements "/>
    <n v="168300"/>
    <s v="Sales"/>
    <m/>
    <s v="Revenue"/>
  </r>
  <r>
    <n v="2023"/>
    <x v="5"/>
    <s v="30"/>
    <s v="2nd Quarter"/>
    <s v="Friday"/>
    <s v="June"/>
    <s v="Nutrition and Food Supplements "/>
    <n v="1200"/>
    <s v="Other income"/>
    <m/>
    <s v="Revenue"/>
  </r>
  <r>
    <n v="2023"/>
    <x v="5"/>
    <s v="30"/>
    <s v="2nd Quarter"/>
    <s v="Friday"/>
    <s v="June"/>
    <s v="Nutrition and Food Supplements "/>
    <n v="-15000"/>
    <s v="Opex"/>
    <s v="Rent"/>
    <s v="Expense"/>
  </r>
  <r>
    <n v="2023"/>
    <x v="5"/>
    <s v="30"/>
    <s v="2nd Quarter"/>
    <s v="Friday"/>
    <s v="June"/>
    <s v="Nutrition and Food Supplements "/>
    <n v="-11400"/>
    <s v="Opex"/>
    <s v="Equipment"/>
    <s v="Expense"/>
  </r>
  <r>
    <n v="2023"/>
    <x v="5"/>
    <s v="30"/>
    <s v="2nd Quarter"/>
    <s v="Friday"/>
    <s v="June"/>
    <s v="Nutrition and Food Supplements "/>
    <n v="-30000"/>
    <s v="Opex"/>
    <s v="Marketing"/>
    <s v="Expense"/>
  </r>
  <r>
    <n v="2023"/>
    <x v="5"/>
    <s v="30"/>
    <s v="2nd Quarter"/>
    <s v="Friday"/>
    <s v="June"/>
    <s v="Nutrition and Food Supplements "/>
    <n v="-40000"/>
    <s v="Opex"/>
    <s v="Payroll"/>
    <s v="Expense"/>
  </r>
  <r>
    <n v="2023"/>
    <x v="5"/>
    <s v="30"/>
    <s v="2nd Quarter"/>
    <s v="Friday"/>
    <s v="June"/>
    <s v="Nutrition and Food Supplements "/>
    <n v="-30000"/>
    <s v="Opex"/>
    <s v="R&amp;D"/>
    <s v="Expense"/>
  </r>
  <r>
    <n v="2023"/>
    <x v="5"/>
    <s v="30"/>
    <s v="2nd Quarter"/>
    <s v="Friday"/>
    <s v="June"/>
    <s v="Nutrition and Food Supplements "/>
    <n v="-900"/>
    <s v="Opex"/>
    <s v="Other"/>
    <s v="Expense"/>
  </r>
  <r>
    <n v="2023"/>
    <x v="5"/>
    <s v="30"/>
    <s v="2nd Quarter"/>
    <s v="Friday"/>
    <s v="June"/>
    <s v="Nutrition and Food Supplements "/>
    <n v="-20000"/>
    <s v="COGS"/>
    <s v="Materials"/>
    <s v="Expense"/>
  </r>
  <r>
    <n v="2023"/>
    <x v="5"/>
    <s v="30"/>
    <s v="2nd Quarter"/>
    <s v="Friday"/>
    <s v="June"/>
    <s v="Nutrition and Food Supplements "/>
    <n v="-900"/>
    <s v="COGS"/>
    <s v="Packaging"/>
    <s v="Expense"/>
  </r>
  <r>
    <n v="2023"/>
    <x v="5"/>
    <s v="30"/>
    <s v="2nd Quarter"/>
    <s v="Friday"/>
    <s v="June"/>
    <s v="Nutrition and Food Supplements "/>
    <n v="-2700"/>
    <s v="COGS"/>
    <s v="Shipping"/>
    <s v="Expense"/>
  </r>
  <r>
    <n v="2023"/>
    <x v="5"/>
    <s v="30"/>
    <s v="2nd Quarter"/>
    <s v="Friday"/>
    <s v="June"/>
    <s v="Nutrition and Food Supplements "/>
    <n v="-2400"/>
    <s v="COGS"/>
    <s v="Sales"/>
    <s v="Expense"/>
  </r>
  <r>
    <n v="2023"/>
    <x v="5"/>
    <s v="30"/>
    <s v="2nd Quarter"/>
    <s v="Friday"/>
    <s v="June"/>
    <s v="Nutrition and Food Supplements "/>
    <n v="-65000"/>
    <s v="COGS"/>
    <s v="Labor"/>
    <s v="Expense"/>
  </r>
  <r>
    <n v="2023"/>
    <x v="5"/>
    <s v="30"/>
    <s v="2nd Quarter"/>
    <s v="Friday"/>
    <s v="June"/>
    <s v="Nutrition and Food Supplements "/>
    <n v="-3000"/>
    <s v="COGS"/>
    <s v="Other"/>
    <s v="Expense"/>
  </r>
  <r>
    <n v="2023"/>
    <x v="6"/>
    <s v="31"/>
    <s v="3rd Quarter"/>
    <s v="Monday"/>
    <s v="July"/>
    <s v="Nutrition and Food Supplements "/>
    <n v="-12000"/>
    <s v="Interest and tax"/>
    <s v="Interest and tax"/>
    <s v="Expense"/>
  </r>
  <r>
    <n v="2023"/>
    <x v="6"/>
    <s v="31"/>
    <s v="3rd Quarter"/>
    <s v="Monday"/>
    <s v="July"/>
    <s v="Nutrition and Food Supplements "/>
    <n v="130050"/>
    <s v="Sales"/>
    <m/>
    <s v="Revenue"/>
  </r>
  <r>
    <n v="2023"/>
    <x v="6"/>
    <s v="31"/>
    <s v="3rd Quarter"/>
    <s v="Monday"/>
    <s v="July"/>
    <s v="Nutrition and Food Supplements "/>
    <n v="6000"/>
    <s v="Other income"/>
    <m/>
    <s v="Revenue"/>
  </r>
  <r>
    <n v="2023"/>
    <x v="6"/>
    <s v="31"/>
    <s v="3rd Quarter"/>
    <s v="Monday"/>
    <s v="July"/>
    <s v="Nutrition and Food Supplements "/>
    <n v="-15000"/>
    <s v="Opex"/>
    <s v="Rent"/>
    <s v="Expense"/>
  </r>
  <r>
    <n v="2023"/>
    <x v="6"/>
    <s v="31"/>
    <s v="3rd Quarter"/>
    <s v="Monday"/>
    <s v="July"/>
    <s v="Nutrition and Food Supplements "/>
    <n v="-11400"/>
    <s v="Opex"/>
    <s v="Equipment"/>
    <s v="Expense"/>
  </r>
  <r>
    <n v="2023"/>
    <x v="6"/>
    <s v="31"/>
    <s v="3rd Quarter"/>
    <s v="Monday"/>
    <s v="July"/>
    <s v="Nutrition and Food Supplements "/>
    <n v="-20000"/>
    <s v="Opex"/>
    <s v="Marketing"/>
    <s v="Expense"/>
  </r>
  <r>
    <n v="2023"/>
    <x v="6"/>
    <s v="31"/>
    <s v="3rd Quarter"/>
    <s v="Monday"/>
    <s v="July"/>
    <s v="Nutrition and Food Supplements "/>
    <n v="-40000"/>
    <s v="Opex"/>
    <s v="Payroll"/>
    <s v="Expense"/>
  </r>
  <r>
    <n v="2023"/>
    <x v="6"/>
    <s v="31"/>
    <s v="3rd Quarter"/>
    <s v="Monday"/>
    <s v="July"/>
    <s v="Nutrition and Food Supplements "/>
    <n v="-30000"/>
    <s v="Opex"/>
    <s v="R&amp;D"/>
    <s v="Expense"/>
  </r>
  <r>
    <n v="2023"/>
    <x v="6"/>
    <s v="31"/>
    <s v="3rd Quarter"/>
    <s v="Monday"/>
    <s v="July"/>
    <s v="Nutrition and Food Supplements "/>
    <n v="-600"/>
    <s v="Opex"/>
    <s v="Other"/>
    <s v="Expense"/>
  </r>
  <r>
    <n v="2023"/>
    <x v="6"/>
    <s v="31"/>
    <s v="3rd Quarter"/>
    <s v="Monday"/>
    <s v="July"/>
    <s v="Nutrition and Food Supplements "/>
    <n v="-20000"/>
    <s v="COGS"/>
    <s v="Materials"/>
    <s v="Expense"/>
  </r>
  <r>
    <n v="2023"/>
    <x v="6"/>
    <s v="31"/>
    <s v="3rd Quarter"/>
    <s v="Monday"/>
    <s v="July"/>
    <s v="Nutrition and Food Supplements "/>
    <n v="-600"/>
    <s v="COGS"/>
    <s v="Packaging"/>
    <s v="Expense"/>
  </r>
  <r>
    <n v="2023"/>
    <x v="6"/>
    <s v="31"/>
    <s v="3rd Quarter"/>
    <s v="Monday"/>
    <s v="July"/>
    <s v="Nutrition and Food Supplements "/>
    <n v="-1500"/>
    <s v="COGS"/>
    <s v="Shipping"/>
    <s v="Expense"/>
  </r>
  <r>
    <n v="2023"/>
    <x v="6"/>
    <s v="31"/>
    <s v="3rd Quarter"/>
    <s v="Monday"/>
    <s v="July"/>
    <s v="Nutrition and Food Supplements "/>
    <n v="-1800"/>
    <s v="COGS"/>
    <s v="Sales"/>
    <s v="Expense"/>
  </r>
  <r>
    <n v="2023"/>
    <x v="6"/>
    <s v="31"/>
    <s v="3rd Quarter"/>
    <s v="Monday"/>
    <s v="July"/>
    <s v="Nutrition and Food Supplements "/>
    <n v="-50000"/>
    <s v="COGS"/>
    <s v="Labor"/>
    <s v="Expense"/>
  </r>
  <r>
    <n v="2023"/>
    <x v="6"/>
    <s v="31"/>
    <s v="3rd Quarter"/>
    <s v="Monday"/>
    <s v="July"/>
    <s v="Nutrition and Food Supplements "/>
    <n v="-3000"/>
    <s v="COGS"/>
    <s v="Other"/>
    <s v="Expense"/>
  </r>
  <r>
    <n v="2023"/>
    <x v="7"/>
    <s v="31"/>
    <s v="3rd Quarter"/>
    <s v="Thursday"/>
    <s v="August"/>
    <s v="Nutrition and Food Supplements "/>
    <n v="-12000"/>
    <s v="Interest and tax"/>
    <s v="Interest and tax"/>
    <s v="Expense"/>
  </r>
  <r>
    <n v="2023"/>
    <x v="7"/>
    <s v="31"/>
    <s v="3rd Quarter"/>
    <s v="Thursday"/>
    <s v="August"/>
    <s v="Nutrition and Food Supplements "/>
    <n v="114750"/>
    <s v="Sales"/>
    <m/>
    <s v="Revenue"/>
  </r>
  <r>
    <n v="2023"/>
    <x v="7"/>
    <s v="31"/>
    <s v="3rd Quarter"/>
    <s v="Thursday"/>
    <s v="August"/>
    <s v="Nutrition and Food Supplements "/>
    <n v="3000"/>
    <s v="Other income"/>
    <m/>
    <s v="Revenue"/>
  </r>
  <r>
    <n v="2023"/>
    <x v="7"/>
    <s v="31"/>
    <s v="3rd Quarter"/>
    <s v="Thursday"/>
    <s v="August"/>
    <s v="Nutrition and Food Supplements "/>
    <n v="-15000"/>
    <s v="Opex"/>
    <s v="Rent"/>
    <s v="Expense"/>
  </r>
  <r>
    <n v="2023"/>
    <x v="7"/>
    <s v="31"/>
    <s v="3rd Quarter"/>
    <s v="Thursday"/>
    <s v="August"/>
    <s v="Nutrition and Food Supplements "/>
    <n v="-11400"/>
    <s v="Opex"/>
    <s v="Equipment"/>
    <s v="Expense"/>
  </r>
  <r>
    <n v="2023"/>
    <x v="7"/>
    <s v="31"/>
    <s v="3rd Quarter"/>
    <s v="Thursday"/>
    <s v="August"/>
    <s v="Nutrition and Food Supplements "/>
    <n v="-15000"/>
    <s v="Opex"/>
    <s v="Marketing"/>
    <s v="Expense"/>
  </r>
  <r>
    <n v="2023"/>
    <x v="7"/>
    <s v="31"/>
    <s v="3rd Quarter"/>
    <s v="Thursday"/>
    <s v="August"/>
    <s v="Nutrition and Food Supplements "/>
    <n v="-40000"/>
    <s v="Opex"/>
    <s v="Payroll"/>
    <s v="Expense"/>
  </r>
  <r>
    <n v="2023"/>
    <x v="7"/>
    <s v="31"/>
    <s v="3rd Quarter"/>
    <s v="Thursday"/>
    <s v="August"/>
    <s v="Nutrition and Food Supplements "/>
    <n v="-30000"/>
    <s v="Opex"/>
    <s v="R&amp;D"/>
    <s v="Expense"/>
  </r>
  <r>
    <n v="2023"/>
    <x v="7"/>
    <s v="31"/>
    <s v="3rd Quarter"/>
    <s v="Thursday"/>
    <s v="August"/>
    <s v="Nutrition and Food Supplements "/>
    <n v="-600"/>
    <s v="Opex"/>
    <s v="Other"/>
    <s v="Expense"/>
  </r>
  <r>
    <n v="2023"/>
    <x v="7"/>
    <s v="31"/>
    <s v="3rd Quarter"/>
    <s v="Thursday"/>
    <s v="August"/>
    <s v="Nutrition and Food Supplements "/>
    <n v="-20000"/>
    <s v="COGS"/>
    <s v="Materials"/>
    <s v="Expense"/>
  </r>
  <r>
    <n v="2023"/>
    <x v="7"/>
    <s v="31"/>
    <s v="3rd Quarter"/>
    <s v="Thursday"/>
    <s v="August"/>
    <s v="Nutrition and Food Supplements "/>
    <n v="-600"/>
    <s v="COGS"/>
    <s v="Packaging"/>
    <s v="Expense"/>
  </r>
  <r>
    <n v="2023"/>
    <x v="7"/>
    <s v="31"/>
    <s v="3rd Quarter"/>
    <s v="Thursday"/>
    <s v="August"/>
    <s v="Nutrition and Food Supplements "/>
    <n v="-1500"/>
    <s v="COGS"/>
    <s v="Shipping"/>
    <s v="Expense"/>
  </r>
  <r>
    <n v="2023"/>
    <x v="7"/>
    <s v="31"/>
    <s v="3rd Quarter"/>
    <s v="Thursday"/>
    <s v="August"/>
    <s v="Nutrition and Food Supplements "/>
    <n v="-1800"/>
    <s v="COGS"/>
    <s v="Sales"/>
    <s v="Expense"/>
  </r>
  <r>
    <n v="2023"/>
    <x v="7"/>
    <s v="31"/>
    <s v="3rd Quarter"/>
    <s v="Thursday"/>
    <s v="August"/>
    <s v="Nutrition and Food Supplements "/>
    <n v="-50000"/>
    <s v="COGS"/>
    <s v="Labor"/>
    <s v="Expense"/>
  </r>
  <r>
    <n v="2023"/>
    <x v="7"/>
    <s v="31"/>
    <s v="3rd Quarter"/>
    <s v="Thursday"/>
    <s v="August"/>
    <s v="Nutrition and Food Supplements "/>
    <n v="-3000"/>
    <s v="COGS"/>
    <s v="Other"/>
    <s v="Expense"/>
  </r>
  <r>
    <n v="2023"/>
    <x v="8"/>
    <s v="30"/>
    <s v="3rd Quarter"/>
    <s v="Saturday"/>
    <s v="September"/>
    <s v="Nutrition and Food Supplements "/>
    <n v="-12000"/>
    <s v="Interest and tax"/>
    <s v="Interest and tax"/>
    <s v="Expense"/>
  </r>
  <r>
    <n v="2023"/>
    <x v="8"/>
    <s v="30"/>
    <s v="3rd Quarter"/>
    <s v="Saturday"/>
    <s v="September"/>
    <s v="Nutrition and Food Supplements "/>
    <n v="122400"/>
    <s v="Sales"/>
    <m/>
    <s v="Revenue"/>
  </r>
  <r>
    <n v="2023"/>
    <x v="8"/>
    <s v="30"/>
    <s v="3rd Quarter"/>
    <s v="Saturday"/>
    <s v="September"/>
    <s v="Nutrition and Food Supplements "/>
    <n v="3990"/>
    <s v="Other income"/>
    <m/>
    <s v="Revenue"/>
  </r>
  <r>
    <n v="2023"/>
    <x v="8"/>
    <s v="30"/>
    <s v="3rd Quarter"/>
    <s v="Saturday"/>
    <s v="September"/>
    <s v="Nutrition and Food Supplements "/>
    <n v="-15000"/>
    <s v="Opex"/>
    <s v="Rent"/>
    <s v="Expense"/>
  </r>
  <r>
    <n v="2023"/>
    <x v="8"/>
    <s v="30"/>
    <s v="3rd Quarter"/>
    <s v="Saturday"/>
    <s v="September"/>
    <s v="Nutrition and Food Supplements "/>
    <n v="-11400"/>
    <s v="Opex"/>
    <s v="Equipment"/>
    <s v="Expense"/>
  </r>
  <r>
    <n v="2023"/>
    <x v="8"/>
    <s v="30"/>
    <s v="3rd Quarter"/>
    <s v="Saturday"/>
    <s v="September"/>
    <s v="Nutrition and Food Supplements "/>
    <n v="-15000"/>
    <s v="Opex"/>
    <s v="Marketing"/>
    <s v="Expense"/>
  </r>
  <r>
    <n v="2023"/>
    <x v="8"/>
    <s v="30"/>
    <s v="3rd Quarter"/>
    <s v="Saturday"/>
    <s v="September"/>
    <s v="Nutrition and Food Supplements "/>
    <n v="-32000"/>
    <s v="Opex"/>
    <s v="Payroll"/>
    <s v="Expense"/>
  </r>
  <r>
    <n v="2023"/>
    <x v="8"/>
    <s v="30"/>
    <s v="3rd Quarter"/>
    <s v="Saturday"/>
    <s v="September"/>
    <s v="Nutrition and Food Supplements "/>
    <n v="-30000"/>
    <s v="Opex"/>
    <s v="R&amp;D"/>
    <s v="Expense"/>
  </r>
  <r>
    <n v="2023"/>
    <x v="8"/>
    <s v="30"/>
    <s v="3rd Quarter"/>
    <s v="Saturday"/>
    <s v="September"/>
    <s v="Nutrition and Food Supplements "/>
    <n v="-900"/>
    <s v="Opex"/>
    <s v="Other"/>
    <s v="Expense"/>
  </r>
  <r>
    <n v="2023"/>
    <x v="8"/>
    <s v="30"/>
    <s v="3rd Quarter"/>
    <s v="Saturday"/>
    <s v="September"/>
    <s v="Nutrition and Food Supplements "/>
    <n v="-20000"/>
    <s v="COGS"/>
    <s v="Materials"/>
    <s v="Expense"/>
  </r>
  <r>
    <n v="2023"/>
    <x v="8"/>
    <s v="30"/>
    <s v="3rd Quarter"/>
    <s v="Saturday"/>
    <s v="September"/>
    <s v="Nutrition and Food Supplements "/>
    <n v="-600"/>
    <s v="COGS"/>
    <s v="Packaging"/>
    <s v="Expense"/>
  </r>
  <r>
    <n v="2023"/>
    <x v="8"/>
    <s v="30"/>
    <s v="3rd Quarter"/>
    <s v="Saturday"/>
    <s v="September"/>
    <s v="Nutrition and Food Supplements "/>
    <n v="-1200"/>
    <s v="COGS"/>
    <s v="Shipping"/>
    <s v="Expense"/>
  </r>
  <r>
    <n v="2023"/>
    <x v="8"/>
    <s v="30"/>
    <s v="3rd Quarter"/>
    <s v="Saturday"/>
    <s v="September"/>
    <s v="Nutrition and Food Supplements "/>
    <n v="-1800"/>
    <s v="COGS"/>
    <s v="Sales"/>
    <s v="Expense"/>
  </r>
  <r>
    <n v="2023"/>
    <x v="8"/>
    <s v="30"/>
    <s v="3rd Quarter"/>
    <s v="Saturday"/>
    <s v="September"/>
    <s v="Nutrition and Food Supplements "/>
    <n v="-50000"/>
    <s v="COGS"/>
    <s v="Labor"/>
    <s v="Expense"/>
  </r>
  <r>
    <n v="2023"/>
    <x v="8"/>
    <s v="30"/>
    <s v="3rd Quarter"/>
    <s v="Saturday"/>
    <s v="September"/>
    <s v="Nutrition and Food Supplements "/>
    <n v="-2100"/>
    <s v="COGS"/>
    <s v="Other"/>
    <s v="Expense"/>
  </r>
  <r>
    <n v="2023"/>
    <x v="9"/>
    <s v="31"/>
    <s v="4th Quarter"/>
    <s v="Tuesday"/>
    <s v="October"/>
    <s v="Nutrition and Food Supplements "/>
    <n v="-12000"/>
    <s v="Interest and tax"/>
    <s v="Interest and tax"/>
    <s v="Expense"/>
  </r>
  <r>
    <n v="2023"/>
    <x v="9"/>
    <s v="31"/>
    <s v="4th Quarter"/>
    <s v="Tuesday"/>
    <s v="October"/>
    <s v="Nutrition and Food Supplements "/>
    <n v="110925"/>
    <s v="Sales"/>
    <m/>
    <s v="Revenue"/>
  </r>
  <r>
    <n v="2023"/>
    <x v="9"/>
    <s v="31"/>
    <s v="4th Quarter"/>
    <s v="Tuesday"/>
    <s v="October"/>
    <s v="Nutrition and Food Supplements "/>
    <n v="9000"/>
    <s v="Other income"/>
    <m/>
    <s v="Revenue"/>
  </r>
  <r>
    <n v="2023"/>
    <x v="9"/>
    <s v="31"/>
    <s v="4th Quarter"/>
    <s v="Tuesday"/>
    <s v="October"/>
    <s v="Nutrition and Food Supplements "/>
    <n v="-15000"/>
    <s v="Opex"/>
    <s v="Rent"/>
    <s v="Expense"/>
  </r>
  <r>
    <n v="2023"/>
    <x v="9"/>
    <s v="31"/>
    <s v="4th Quarter"/>
    <s v="Tuesday"/>
    <s v="October"/>
    <s v="Nutrition and Food Supplements "/>
    <n v="-12000"/>
    <s v="Opex"/>
    <s v="Equipment"/>
    <s v="Expense"/>
  </r>
  <r>
    <n v="2023"/>
    <x v="9"/>
    <s v="31"/>
    <s v="4th Quarter"/>
    <s v="Tuesday"/>
    <s v="October"/>
    <s v="Nutrition and Food Supplements "/>
    <n v="-15000"/>
    <s v="Opex"/>
    <s v="Marketing"/>
    <s v="Expense"/>
  </r>
  <r>
    <n v="2023"/>
    <x v="9"/>
    <s v="31"/>
    <s v="4th Quarter"/>
    <s v="Tuesday"/>
    <s v="October"/>
    <s v="Nutrition and Food Supplements "/>
    <n v="-32000"/>
    <s v="Opex"/>
    <s v="Payroll"/>
    <s v="Expense"/>
  </r>
  <r>
    <n v="2023"/>
    <x v="9"/>
    <s v="31"/>
    <s v="4th Quarter"/>
    <s v="Tuesday"/>
    <s v="October"/>
    <s v="Nutrition and Food Supplements "/>
    <n v="-30000"/>
    <s v="Opex"/>
    <s v="R&amp;D"/>
    <s v="Expense"/>
  </r>
  <r>
    <n v="2023"/>
    <x v="9"/>
    <s v="31"/>
    <s v="4th Quarter"/>
    <s v="Tuesday"/>
    <s v="October"/>
    <s v="Nutrition and Food Supplements "/>
    <n v="-600"/>
    <s v="Opex"/>
    <s v="Other"/>
    <s v="Expense"/>
  </r>
  <r>
    <n v="2023"/>
    <x v="9"/>
    <s v="31"/>
    <s v="4th Quarter"/>
    <s v="Tuesday"/>
    <s v="October"/>
    <s v="Nutrition and Food Supplements "/>
    <n v="-20000"/>
    <s v="COGS"/>
    <s v="Materials"/>
    <s v="Expense"/>
  </r>
  <r>
    <n v="2023"/>
    <x v="9"/>
    <s v="31"/>
    <s v="4th Quarter"/>
    <s v="Tuesday"/>
    <s v="October"/>
    <s v="Nutrition and Food Supplements "/>
    <n v="-600"/>
    <s v="COGS"/>
    <s v="Packaging"/>
    <s v="Expense"/>
  </r>
  <r>
    <n v="2023"/>
    <x v="9"/>
    <s v="31"/>
    <s v="4th Quarter"/>
    <s v="Tuesday"/>
    <s v="October"/>
    <s v="Nutrition and Food Supplements "/>
    <n v="-1200"/>
    <s v="COGS"/>
    <s v="Shipping"/>
    <s v="Expense"/>
  </r>
  <r>
    <n v="2023"/>
    <x v="9"/>
    <s v="31"/>
    <s v="4th Quarter"/>
    <s v="Tuesday"/>
    <s v="October"/>
    <s v="Nutrition and Food Supplements "/>
    <n v="-1800"/>
    <s v="COGS"/>
    <s v="Sales"/>
    <s v="Expense"/>
  </r>
  <r>
    <n v="2023"/>
    <x v="9"/>
    <s v="31"/>
    <s v="4th Quarter"/>
    <s v="Tuesday"/>
    <s v="October"/>
    <s v="Nutrition and Food Supplements "/>
    <n v="-50000"/>
    <s v="COGS"/>
    <s v="Labor"/>
    <s v="Expense"/>
  </r>
  <r>
    <n v="2023"/>
    <x v="9"/>
    <s v="31"/>
    <s v="4th Quarter"/>
    <s v="Tuesday"/>
    <s v="October"/>
    <s v="Nutrition and Food Supplements "/>
    <n v="-2100"/>
    <s v="COGS"/>
    <s v="Other"/>
    <s v="Expense"/>
  </r>
  <r>
    <n v="2023"/>
    <x v="10"/>
    <s v="30"/>
    <s v="4th Quarter"/>
    <s v="Thursday"/>
    <s v="November"/>
    <s v="Nutrition and Food Supplements "/>
    <n v="-12000"/>
    <s v="Interest and tax"/>
    <s v="Interest and tax"/>
    <s v="Expense"/>
  </r>
  <r>
    <n v="2023"/>
    <x v="10"/>
    <s v="30"/>
    <s v="4th Quarter"/>
    <s v="Thursday"/>
    <s v="November"/>
    <s v="Nutrition and Food Supplements "/>
    <n v="108630"/>
    <s v="Sales"/>
    <m/>
    <s v="Revenue"/>
  </r>
  <r>
    <n v="2023"/>
    <x v="10"/>
    <s v="30"/>
    <s v="4th Quarter"/>
    <s v="Thursday"/>
    <s v="November"/>
    <s v="Nutrition and Food Supplements "/>
    <n v="6000"/>
    <s v="Other income"/>
    <m/>
    <s v="Revenue"/>
  </r>
  <r>
    <n v="2023"/>
    <x v="10"/>
    <s v="30"/>
    <s v="4th Quarter"/>
    <s v="Thursday"/>
    <s v="November"/>
    <s v="Nutrition and Food Supplements "/>
    <n v="-15000"/>
    <s v="Opex"/>
    <s v="Rent"/>
    <s v="Expense"/>
  </r>
  <r>
    <n v="2023"/>
    <x v="10"/>
    <s v="30"/>
    <s v="4th Quarter"/>
    <s v="Thursday"/>
    <s v="November"/>
    <s v="Nutrition and Food Supplements "/>
    <n v="-12000"/>
    <s v="Opex"/>
    <s v="Equipment"/>
    <s v="Expense"/>
  </r>
  <r>
    <n v="2023"/>
    <x v="10"/>
    <s v="30"/>
    <s v="4th Quarter"/>
    <s v="Thursday"/>
    <s v="November"/>
    <s v="Nutrition and Food Supplements "/>
    <n v="-20000"/>
    <s v="Opex"/>
    <s v="Marketing"/>
    <s v="Expense"/>
  </r>
  <r>
    <n v="2023"/>
    <x v="10"/>
    <s v="30"/>
    <s v="4th Quarter"/>
    <s v="Thursday"/>
    <s v="November"/>
    <s v="Nutrition and Food Supplements "/>
    <n v="-32000"/>
    <s v="Opex"/>
    <s v="Payroll"/>
    <s v="Expense"/>
  </r>
  <r>
    <n v="2023"/>
    <x v="10"/>
    <s v="30"/>
    <s v="4th Quarter"/>
    <s v="Thursday"/>
    <s v="November"/>
    <s v="Nutrition and Food Supplements "/>
    <n v="-30000"/>
    <s v="Opex"/>
    <s v="R&amp;D"/>
    <s v="Expense"/>
  </r>
  <r>
    <n v="2023"/>
    <x v="10"/>
    <s v="30"/>
    <s v="4th Quarter"/>
    <s v="Thursday"/>
    <s v="November"/>
    <s v="Nutrition and Food Supplements "/>
    <n v="-1200"/>
    <s v="Opex"/>
    <s v="Other"/>
    <s v="Expense"/>
  </r>
  <r>
    <n v="2023"/>
    <x v="10"/>
    <s v="30"/>
    <s v="4th Quarter"/>
    <s v="Thursday"/>
    <s v="November"/>
    <s v="Nutrition and Food Supplements "/>
    <n v="-20000"/>
    <s v="COGS"/>
    <s v="Materials"/>
    <s v="Expense"/>
  </r>
  <r>
    <n v="2023"/>
    <x v="10"/>
    <s v="30"/>
    <s v="4th Quarter"/>
    <s v="Thursday"/>
    <s v="November"/>
    <s v="Nutrition and Food Supplements "/>
    <n v="-900"/>
    <s v="COGS"/>
    <s v="Packaging"/>
    <s v="Expense"/>
  </r>
  <r>
    <n v="2023"/>
    <x v="10"/>
    <s v="30"/>
    <s v="4th Quarter"/>
    <s v="Thursday"/>
    <s v="November"/>
    <s v="Nutrition and Food Supplements "/>
    <n v="-900"/>
    <s v="COGS"/>
    <s v="Shipping"/>
    <s v="Expense"/>
  </r>
  <r>
    <n v="2023"/>
    <x v="10"/>
    <s v="30"/>
    <s v="4th Quarter"/>
    <s v="Thursday"/>
    <s v="November"/>
    <s v="Nutrition and Food Supplements "/>
    <n v="-2100"/>
    <s v="COGS"/>
    <s v="Sales"/>
    <s v="Expense"/>
  </r>
  <r>
    <n v="2023"/>
    <x v="10"/>
    <s v="30"/>
    <s v="4th Quarter"/>
    <s v="Thursday"/>
    <s v="November"/>
    <s v="Nutrition and Food Supplements "/>
    <n v="-50000"/>
    <s v="COGS"/>
    <s v="Labor"/>
    <s v="Expense"/>
  </r>
  <r>
    <n v="2023"/>
    <x v="10"/>
    <s v="30"/>
    <s v="4th Quarter"/>
    <s v="Thursday"/>
    <s v="November"/>
    <s v="Nutrition and Food Supplements "/>
    <n v="-1800"/>
    <s v="COGS"/>
    <s v="Other"/>
    <s v="Expense"/>
  </r>
  <r>
    <n v="2023"/>
    <x v="11"/>
    <s v="31"/>
    <s v="4th Quarter"/>
    <s v="Sunday"/>
    <s v="December"/>
    <s v="Nutrition and Food Supplements "/>
    <n v="-12000"/>
    <s v="Interest and tax"/>
    <s v="Interest and tax"/>
    <s v="Expense"/>
  </r>
  <r>
    <n v="2023"/>
    <x v="11"/>
    <s v="31"/>
    <s v="4th Quarter"/>
    <s v="Sunday"/>
    <s v="December"/>
    <s v="Nutrition and Food Supplements "/>
    <n v="141525"/>
    <s v="Sales"/>
    <m/>
    <s v="Revenue"/>
  </r>
  <r>
    <n v="2023"/>
    <x v="11"/>
    <s v="31"/>
    <s v="4th Quarter"/>
    <s v="Sunday"/>
    <s v="December"/>
    <s v="Nutrition and Food Supplements "/>
    <n v="9000"/>
    <s v="Other income"/>
    <m/>
    <s v="Revenue"/>
  </r>
  <r>
    <n v="2023"/>
    <x v="11"/>
    <s v="31"/>
    <s v="4th Quarter"/>
    <s v="Sunday"/>
    <s v="December"/>
    <s v="Nutrition and Food Supplements "/>
    <n v="-15000"/>
    <s v="Opex"/>
    <s v="Rent"/>
    <s v="Expense"/>
  </r>
  <r>
    <n v="2023"/>
    <x v="11"/>
    <s v="31"/>
    <s v="4th Quarter"/>
    <s v="Sunday"/>
    <s v="December"/>
    <s v="Nutrition and Food Supplements "/>
    <n v="-12000"/>
    <s v="Opex"/>
    <s v="Equipment"/>
    <s v="Expense"/>
  </r>
  <r>
    <n v="2023"/>
    <x v="11"/>
    <s v="31"/>
    <s v="4th Quarter"/>
    <s v="Sunday"/>
    <s v="December"/>
    <s v="Nutrition and Food Supplements "/>
    <n v="-30000"/>
    <s v="Opex"/>
    <s v="Marketing"/>
    <s v="Expense"/>
  </r>
  <r>
    <n v="2023"/>
    <x v="11"/>
    <s v="31"/>
    <s v="4th Quarter"/>
    <s v="Sunday"/>
    <s v="December"/>
    <s v="Nutrition and Food Supplements "/>
    <n v="-32000"/>
    <s v="Opex"/>
    <s v="Payroll"/>
    <s v="Expense"/>
  </r>
  <r>
    <n v="2023"/>
    <x v="11"/>
    <s v="31"/>
    <s v="4th Quarter"/>
    <s v="Sunday"/>
    <s v="December"/>
    <s v="Nutrition and Food Supplements "/>
    <n v="-30000"/>
    <s v="Opex"/>
    <s v="R&amp;D"/>
    <s v="Expense"/>
  </r>
  <r>
    <n v="2023"/>
    <x v="11"/>
    <s v="31"/>
    <s v="4th Quarter"/>
    <s v="Sunday"/>
    <s v="December"/>
    <s v="Nutrition and Food Supplements "/>
    <n v="-2400"/>
    <s v="Opex"/>
    <s v="Other"/>
    <s v="Expense"/>
  </r>
  <r>
    <n v="2023"/>
    <x v="11"/>
    <s v="31"/>
    <s v="4th Quarter"/>
    <s v="Sunday"/>
    <s v="December"/>
    <s v="Nutrition and Food Supplements "/>
    <n v="-20000"/>
    <s v="COGS"/>
    <s v="Materials"/>
    <s v="Expense"/>
  </r>
  <r>
    <n v="2023"/>
    <x v="11"/>
    <s v="31"/>
    <s v="4th Quarter"/>
    <s v="Sunday"/>
    <s v="December"/>
    <s v="Nutrition and Food Supplements "/>
    <n v="-1200"/>
    <s v="COGS"/>
    <s v="Packaging"/>
    <s v="Expense"/>
  </r>
  <r>
    <n v="2023"/>
    <x v="11"/>
    <s v="31"/>
    <s v="4th Quarter"/>
    <s v="Sunday"/>
    <s v="December"/>
    <s v="Nutrition and Food Supplements "/>
    <n v="-2100"/>
    <s v="COGS"/>
    <s v="Shipping"/>
    <s v="Expense"/>
  </r>
  <r>
    <n v="2023"/>
    <x v="11"/>
    <s v="31"/>
    <s v="4th Quarter"/>
    <s v="Sunday"/>
    <s v="December"/>
    <s v="Nutrition and Food Supplements "/>
    <n v="-2700"/>
    <s v="COGS"/>
    <s v="Sales"/>
    <s v="Expense"/>
  </r>
  <r>
    <n v="2023"/>
    <x v="11"/>
    <s v="31"/>
    <s v="4th Quarter"/>
    <s v="Sunday"/>
    <s v="December"/>
    <s v="Nutrition and Food Supplements "/>
    <n v="-50000"/>
    <s v="COGS"/>
    <s v="Labor"/>
    <s v="Expense"/>
  </r>
  <r>
    <n v="2023"/>
    <x v="11"/>
    <s v="31"/>
    <s v="4th Quarter"/>
    <s v="Sunday"/>
    <s v="December"/>
    <s v="Nutrition and Food Supplements "/>
    <n v="-2100"/>
    <s v="COGS"/>
    <s v="Other"/>
    <s v="Expense"/>
  </r>
  <r>
    <n v="2023"/>
    <x v="0"/>
    <s v="31"/>
    <s v="1st Quarter"/>
    <s v="Tuesday"/>
    <s v="January"/>
    <s v="Sports equipment"/>
    <n v="700000"/>
    <s v="Sales"/>
    <m/>
    <s v="Revenue"/>
  </r>
  <r>
    <n v="2023"/>
    <x v="0"/>
    <s v="31"/>
    <s v="1st Quarter"/>
    <s v="Tuesday"/>
    <s v="January"/>
    <s v="Sports equipment"/>
    <n v="24000"/>
    <s v="Other income"/>
    <m/>
    <s v="Revenue"/>
  </r>
  <r>
    <n v="2023"/>
    <x v="0"/>
    <s v="31"/>
    <s v="1st Quarter"/>
    <s v="Tuesday"/>
    <s v="January"/>
    <s v="Sports equipment"/>
    <n v="-18000"/>
    <s v="Opex"/>
    <s v="Rent"/>
    <s v="Expense"/>
  </r>
  <r>
    <n v="2023"/>
    <x v="0"/>
    <s v="31"/>
    <s v="1st Quarter"/>
    <s v="Tuesday"/>
    <s v="January"/>
    <s v="Sports equipment"/>
    <n v="-54000"/>
    <s v="Opex"/>
    <s v="Equipment"/>
    <s v="Expense"/>
  </r>
  <r>
    <n v="2023"/>
    <x v="0"/>
    <s v="31"/>
    <s v="1st Quarter"/>
    <s v="Tuesday"/>
    <s v="January"/>
    <s v="Sports equipment"/>
    <n v="-50000"/>
    <s v="Opex"/>
    <s v="Marketing"/>
    <s v="Expense"/>
  </r>
  <r>
    <n v="2023"/>
    <x v="0"/>
    <s v="31"/>
    <s v="1st Quarter"/>
    <s v="Tuesday"/>
    <s v="January"/>
    <s v="Sports equipment"/>
    <n v="-60000"/>
    <s v="Opex"/>
    <s v="Payroll"/>
    <s v="Expense"/>
  </r>
  <r>
    <n v="2023"/>
    <x v="0"/>
    <s v="31"/>
    <s v="1st Quarter"/>
    <s v="Tuesday"/>
    <s v="January"/>
    <s v="Sports equipment"/>
    <n v="-10000"/>
    <s v="Opex"/>
    <s v="R&amp;D"/>
    <s v="Expense"/>
  </r>
  <r>
    <n v="2023"/>
    <x v="0"/>
    <s v="31"/>
    <s v="1st Quarter"/>
    <s v="Tuesday"/>
    <s v="January"/>
    <s v="Sports equipment"/>
    <n v="-14400"/>
    <s v="Opex"/>
    <s v="Other"/>
    <s v="Expense"/>
  </r>
  <r>
    <n v="2023"/>
    <x v="0"/>
    <s v="31"/>
    <s v="1st Quarter"/>
    <s v="Tuesday"/>
    <s v="January"/>
    <s v="Sports equipment"/>
    <n v="-50000"/>
    <s v="COGS"/>
    <s v="Materials"/>
    <s v="Expense"/>
  </r>
  <r>
    <n v="2023"/>
    <x v="0"/>
    <s v="31"/>
    <s v="1st Quarter"/>
    <s v="Tuesday"/>
    <s v="January"/>
    <s v="Sports equipment"/>
    <n v="-6000"/>
    <s v="COGS"/>
    <s v="Packaging"/>
    <s v="Expense"/>
  </r>
  <r>
    <n v="2023"/>
    <x v="0"/>
    <s v="31"/>
    <s v="1st Quarter"/>
    <s v="Tuesday"/>
    <s v="January"/>
    <s v="Sports equipment"/>
    <n v="-130000"/>
    <s v="COGS"/>
    <s v="Shipping"/>
    <s v="Expense"/>
  </r>
  <r>
    <n v="2023"/>
    <x v="0"/>
    <s v="31"/>
    <s v="1st Quarter"/>
    <s v="Tuesday"/>
    <s v="January"/>
    <s v="Sports equipment"/>
    <n v="-30000"/>
    <s v="COGS"/>
    <s v="Sales"/>
    <s v="Expense"/>
  </r>
  <r>
    <n v="2023"/>
    <x v="0"/>
    <s v="31"/>
    <s v="1st Quarter"/>
    <s v="Tuesday"/>
    <s v="January"/>
    <s v="Sports equipment"/>
    <n v="-180000"/>
    <s v="COGS"/>
    <s v="Labor"/>
    <s v="Expense"/>
  </r>
  <r>
    <n v="2023"/>
    <x v="0"/>
    <s v="31"/>
    <s v="1st Quarter"/>
    <s v="Tuesday"/>
    <s v="January"/>
    <s v="Sports equipment"/>
    <n v="-12600"/>
    <s v="COGS"/>
    <s v="Other"/>
    <s v="Expense"/>
  </r>
  <r>
    <n v="2023"/>
    <x v="0"/>
    <s v="31"/>
    <s v="1st Quarter"/>
    <s v="Tuesday"/>
    <s v="January"/>
    <s v="Sports equipment"/>
    <n v="21000"/>
    <s v="Other income"/>
    <m/>
    <s v="Revenue"/>
  </r>
  <r>
    <n v="2023"/>
    <x v="0"/>
    <s v="31"/>
    <s v="1st Quarter"/>
    <s v="Tuesday"/>
    <s v="January"/>
    <s v="Sports equipment"/>
    <n v="-49000"/>
    <s v="Interest and tax"/>
    <s v="Interest and tax"/>
    <s v="Expense"/>
  </r>
  <r>
    <n v="2023"/>
    <x v="1"/>
    <s v="28"/>
    <s v="1st Quarter"/>
    <s v="Tuesday"/>
    <s v="February"/>
    <s v="Sports equipment"/>
    <n v="600000"/>
    <s v="Sales"/>
    <m/>
    <s v="Revenue"/>
  </r>
  <r>
    <n v="2023"/>
    <x v="1"/>
    <s v="28"/>
    <s v="1st Quarter"/>
    <s v="Tuesday"/>
    <s v="February"/>
    <s v="Sports equipment"/>
    <n v="36000"/>
    <s v="Other income"/>
    <m/>
    <s v="Revenue"/>
  </r>
  <r>
    <n v="2023"/>
    <x v="1"/>
    <s v="28"/>
    <s v="1st Quarter"/>
    <s v="Tuesday"/>
    <s v="February"/>
    <s v="Sports equipment"/>
    <n v="-27000"/>
    <s v="Opex"/>
    <s v="Rent"/>
    <s v="Expense"/>
  </r>
  <r>
    <n v="2023"/>
    <x v="1"/>
    <s v="28"/>
    <s v="1st Quarter"/>
    <s v="Tuesday"/>
    <s v="February"/>
    <s v="Sports equipment"/>
    <n v="-54000"/>
    <s v="Opex"/>
    <s v="Equipment"/>
    <s v="Expense"/>
  </r>
  <r>
    <n v="2023"/>
    <x v="1"/>
    <s v="28"/>
    <s v="1st Quarter"/>
    <s v="Tuesday"/>
    <s v="February"/>
    <s v="Sports equipment"/>
    <n v="-50000"/>
    <s v="Opex"/>
    <s v="Marketing"/>
    <s v="Expense"/>
  </r>
  <r>
    <n v="2023"/>
    <x v="1"/>
    <s v="28"/>
    <s v="1st Quarter"/>
    <s v="Tuesday"/>
    <s v="February"/>
    <s v="Sports equipment"/>
    <n v="-60000"/>
    <s v="Opex"/>
    <s v="Payroll"/>
    <s v="Expense"/>
  </r>
  <r>
    <n v="2023"/>
    <x v="1"/>
    <s v="28"/>
    <s v="1st Quarter"/>
    <s v="Tuesday"/>
    <s v="February"/>
    <s v="Sports equipment"/>
    <n v="-10000"/>
    <s v="Opex"/>
    <s v="R&amp;D"/>
    <s v="Expense"/>
  </r>
  <r>
    <n v="2023"/>
    <x v="1"/>
    <s v="28"/>
    <s v="1st Quarter"/>
    <s v="Tuesday"/>
    <s v="February"/>
    <s v="Sports equipment"/>
    <n v="-9000"/>
    <s v="Opex"/>
    <s v="Other"/>
    <s v="Expense"/>
  </r>
  <r>
    <n v="2023"/>
    <x v="1"/>
    <s v="28"/>
    <s v="1st Quarter"/>
    <s v="Tuesday"/>
    <s v="February"/>
    <s v="Sports equipment"/>
    <n v="-20000"/>
    <s v="COGS"/>
    <s v="Materials"/>
    <s v="Expense"/>
  </r>
  <r>
    <n v="2023"/>
    <x v="1"/>
    <s v="28"/>
    <s v="1st Quarter"/>
    <s v="Tuesday"/>
    <s v="February"/>
    <s v="Sports equipment"/>
    <n v="-5000"/>
    <s v="COGS"/>
    <s v="Packaging"/>
    <s v="Expense"/>
  </r>
  <r>
    <n v="2023"/>
    <x v="1"/>
    <s v="28"/>
    <s v="1st Quarter"/>
    <s v="Tuesday"/>
    <s v="February"/>
    <s v="Sports equipment"/>
    <n v="-12000"/>
    <s v="COGS"/>
    <s v="Shipping"/>
    <s v="Expense"/>
  </r>
  <r>
    <n v="2023"/>
    <x v="1"/>
    <s v="28"/>
    <s v="1st Quarter"/>
    <s v="Tuesday"/>
    <s v="February"/>
    <s v="Sports equipment"/>
    <n v="-25000"/>
    <s v="COGS"/>
    <s v="Sales"/>
    <s v="Expense"/>
  </r>
  <r>
    <n v="2023"/>
    <x v="1"/>
    <s v="28"/>
    <s v="1st Quarter"/>
    <s v="Tuesday"/>
    <s v="February"/>
    <s v="Sports equipment"/>
    <n v="-180000"/>
    <s v="COGS"/>
    <s v="Labor"/>
    <s v="Expense"/>
  </r>
  <r>
    <n v="2023"/>
    <x v="1"/>
    <s v="28"/>
    <s v="1st Quarter"/>
    <s v="Tuesday"/>
    <s v="February"/>
    <s v="Sports equipment"/>
    <n v="-12600"/>
    <s v="COGS"/>
    <s v="Other"/>
    <s v="Expense"/>
  </r>
  <r>
    <n v="2023"/>
    <x v="1"/>
    <s v="28"/>
    <s v="1st Quarter"/>
    <s v="Tuesday"/>
    <s v="February"/>
    <s v="Sports equipment"/>
    <n v="19500"/>
    <s v="Other income"/>
    <m/>
    <s v="Revenue"/>
  </r>
  <r>
    <n v="2023"/>
    <x v="1"/>
    <s v="28"/>
    <s v="1st Quarter"/>
    <s v="Tuesday"/>
    <s v="February"/>
    <s v="Sports equipment"/>
    <n v="-48500"/>
    <s v="Interest and tax"/>
    <s v="Interest and tax"/>
    <s v="Expense"/>
  </r>
  <r>
    <n v="2023"/>
    <x v="2"/>
    <s v="31"/>
    <s v="1st Quarter"/>
    <s v="Friday"/>
    <s v="March"/>
    <s v="Sports equipment"/>
    <n v="550000"/>
    <s v="Sales"/>
    <m/>
    <s v="Revenue"/>
  </r>
  <r>
    <n v="2023"/>
    <x v="2"/>
    <s v="31"/>
    <s v="1st Quarter"/>
    <s v="Friday"/>
    <s v="March"/>
    <s v="Sports equipment"/>
    <n v="24000"/>
    <s v="Other income"/>
    <m/>
    <s v="Revenue"/>
  </r>
  <r>
    <n v="2023"/>
    <x v="2"/>
    <s v="31"/>
    <s v="1st Quarter"/>
    <s v="Friday"/>
    <s v="March"/>
    <s v="Sports equipment"/>
    <n v="-27000"/>
    <s v="Opex"/>
    <s v="Rent"/>
    <s v="Expense"/>
  </r>
  <r>
    <n v="2023"/>
    <x v="2"/>
    <s v="31"/>
    <s v="1st Quarter"/>
    <s v="Friday"/>
    <s v="March"/>
    <s v="Sports equipment"/>
    <n v="-54000"/>
    <s v="Opex"/>
    <s v="Equipment"/>
    <s v="Expense"/>
  </r>
  <r>
    <n v="2023"/>
    <x v="2"/>
    <s v="31"/>
    <s v="1st Quarter"/>
    <s v="Friday"/>
    <s v="March"/>
    <s v="Sports equipment"/>
    <n v="-30000"/>
    <s v="Opex"/>
    <s v="Marketing"/>
    <s v="Expense"/>
  </r>
  <r>
    <n v="2023"/>
    <x v="2"/>
    <s v="31"/>
    <s v="1st Quarter"/>
    <s v="Friday"/>
    <s v="March"/>
    <s v="Sports equipment"/>
    <n v="-60000"/>
    <s v="Opex"/>
    <s v="Payroll"/>
    <s v="Expense"/>
  </r>
  <r>
    <n v="2023"/>
    <x v="2"/>
    <s v="31"/>
    <s v="1st Quarter"/>
    <s v="Friday"/>
    <s v="March"/>
    <s v="Sports equipment"/>
    <n v="-10000"/>
    <s v="Opex"/>
    <s v="R&amp;D"/>
    <s v="Expense"/>
  </r>
  <r>
    <n v="2023"/>
    <x v="2"/>
    <s v="31"/>
    <s v="1st Quarter"/>
    <s v="Friday"/>
    <s v="March"/>
    <s v="Sports equipment"/>
    <n v="-5400"/>
    <s v="Opex"/>
    <s v="Other"/>
    <s v="Expense"/>
  </r>
  <r>
    <n v="2023"/>
    <x v="2"/>
    <s v="31"/>
    <s v="1st Quarter"/>
    <s v="Friday"/>
    <s v="March"/>
    <s v="Sports equipment"/>
    <n v="-54000"/>
    <s v="COGS"/>
    <s v="Materials"/>
    <s v="Expense"/>
  </r>
  <r>
    <n v="2023"/>
    <x v="2"/>
    <s v="31"/>
    <s v="1st Quarter"/>
    <s v="Friday"/>
    <s v="March"/>
    <s v="Sports equipment"/>
    <n v="-3600"/>
    <s v="COGS"/>
    <s v="Packaging"/>
    <s v="Expense"/>
  </r>
  <r>
    <n v="2023"/>
    <x v="2"/>
    <s v="31"/>
    <s v="1st Quarter"/>
    <s v="Friday"/>
    <s v="March"/>
    <s v="Sports equipment"/>
    <n v="-9000"/>
    <s v="COGS"/>
    <s v="Shipping"/>
    <s v="Expense"/>
  </r>
  <r>
    <n v="2023"/>
    <x v="2"/>
    <s v="31"/>
    <s v="1st Quarter"/>
    <s v="Friday"/>
    <s v="March"/>
    <s v="Sports equipment"/>
    <n v="-12600"/>
    <s v="COGS"/>
    <s v="Sales"/>
    <s v="Expense"/>
  </r>
  <r>
    <n v="2023"/>
    <x v="2"/>
    <s v="31"/>
    <s v="1st Quarter"/>
    <s v="Friday"/>
    <s v="March"/>
    <s v="Sports equipment"/>
    <n v="-180000"/>
    <s v="COGS"/>
    <s v="Labor"/>
    <s v="Expense"/>
  </r>
  <r>
    <n v="2023"/>
    <x v="2"/>
    <s v="31"/>
    <s v="1st Quarter"/>
    <s v="Friday"/>
    <s v="March"/>
    <s v="Sports equipment"/>
    <n v="-12600"/>
    <s v="COGS"/>
    <s v="Other"/>
    <s v="Expense"/>
  </r>
  <r>
    <n v="2023"/>
    <x v="2"/>
    <s v="31"/>
    <s v="1st Quarter"/>
    <s v="Friday"/>
    <s v="March"/>
    <s v="Sports equipment"/>
    <n v="19500"/>
    <s v="Other income"/>
    <m/>
    <s v="Revenue"/>
  </r>
  <r>
    <n v="2023"/>
    <x v="2"/>
    <s v="31"/>
    <s v="1st Quarter"/>
    <s v="Friday"/>
    <s v="March"/>
    <s v="Sports equipment"/>
    <n v="-37000"/>
    <s v="Interest and tax"/>
    <s v="Interest and tax"/>
    <s v="Expense"/>
  </r>
  <r>
    <n v="2023"/>
    <x v="3"/>
    <s v="30"/>
    <s v="2nd Quarter"/>
    <s v="Sunday"/>
    <s v="April"/>
    <s v="Sports equipment"/>
    <n v="490000"/>
    <s v="Sales"/>
    <m/>
    <s v="Revenue"/>
  </r>
  <r>
    <n v="2023"/>
    <x v="3"/>
    <s v="30"/>
    <s v="2nd Quarter"/>
    <s v="Sunday"/>
    <s v="April"/>
    <s v="Sports equipment"/>
    <n v="30000"/>
    <s v="Other income"/>
    <m/>
    <s v="Revenue"/>
  </r>
  <r>
    <n v="2023"/>
    <x v="3"/>
    <s v="30"/>
    <s v="2nd Quarter"/>
    <s v="Sunday"/>
    <s v="April"/>
    <s v="Sports equipment"/>
    <n v="-27000"/>
    <s v="Opex"/>
    <s v="Rent"/>
    <s v="Expense"/>
  </r>
  <r>
    <n v="2023"/>
    <x v="3"/>
    <s v="30"/>
    <s v="2nd Quarter"/>
    <s v="Sunday"/>
    <s v="April"/>
    <s v="Sports equipment"/>
    <n v="-54000"/>
    <s v="Opex"/>
    <s v="Equipment"/>
    <s v="Expense"/>
  </r>
  <r>
    <n v="2023"/>
    <x v="3"/>
    <s v="30"/>
    <s v="2nd Quarter"/>
    <s v="Sunday"/>
    <s v="April"/>
    <s v="Sports equipment"/>
    <n v="-30000"/>
    <s v="Opex"/>
    <s v="Marketing"/>
    <s v="Expense"/>
  </r>
  <r>
    <n v="2023"/>
    <x v="3"/>
    <s v="30"/>
    <s v="2nd Quarter"/>
    <s v="Sunday"/>
    <s v="April"/>
    <s v="Sports equipment"/>
    <n v="-60000"/>
    <s v="Opex"/>
    <s v="Payroll"/>
    <s v="Expense"/>
  </r>
  <r>
    <n v="2023"/>
    <x v="3"/>
    <s v="30"/>
    <s v="2nd Quarter"/>
    <s v="Sunday"/>
    <s v="April"/>
    <s v="Sports equipment"/>
    <n v="-10000"/>
    <s v="Opex"/>
    <s v="R&amp;D"/>
    <s v="Expense"/>
  </r>
  <r>
    <n v="2023"/>
    <x v="3"/>
    <s v="30"/>
    <s v="2nd Quarter"/>
    <s v="Sunday"/>
    <s v="April"/>
    <s v="Sports equipment"/>
    <n v="-5400"/>
    <s v="Opex"/>
    <s v="Other"/>
    <s v="Expense"/>
  </r>
  <r>
    <n v="2023"/>
    <x v="3"/>
    <s v="30"/>
    <s v="2nd Quarter"/>
    <s v="Sunday"/>
    <s v="April"/>
    <s v="Sports equipment"/>
    <n v="-25000"/>
    <s v="COGS"/>
    <s v="Materials"/>
    <s v="Expense"/>
  </r>
  <r>
    <n v="2023"/>
    <x v="3"/>
    <s v="30"/>
    <s v="2nd Quarter"/>
    <s v="Sunday"/>
    <s v="April"/>
    <s v="Sports equipment"/>
    <n v="-3600"/>
    <s v="COGS"/>
    <s v="Packaging"/>
    <s v="Expense"/>
  </r>
  <r>
    <n v="2023"/>
    <x v="3"/>
    <s v="30"/>
    <s v="2nd Quarter"/>
    <s v="Sunday"/>
    <s v="April"/>
    <s v="Sports equipment"/>
    <n v="-9000"/>
    <s v="COGS"/>
    <s v="Shipping"/>
    <s v="Expense"/>
  </r>
  <r>
    <n v="2023"/>
    <x v="3"/>
    <s v="30"/>
    <s v="2nd Quarter"/>
    <s v="Sunday"/>
    <s v="April"/>
    <s v="Sports equipment"/>
    <n v="-10800"/>
    <s v="COGS"/>
    <s v="Sales"/>
    <s v="Expense"/>
  </r>
  <r>
    <n v="2023"/>
    <x v="3"/>
    <s v="30"/>
    <s v="2nd Quarter"/>
    <s v="Sunday"/>
    <s v="April"/>
    <s v="Sports equipment"/>
    <n v="-180000"/>
    <s v="COGS"/>
    <s v="Labor"/>
    <s v="Expense"/>
  </r>
  <r>
    <n v="2023"/>
    <x v="3"/>
    <s v="30"/>
    <s v="2nd Quarter"/>
    <s v="Sunday"/>
    <s v="April"/>
    <s v="Sports equipment"/>
    <n v="-12600"/>
    <s v="COGS"/>
    <s v="Other"/>
    <s v="Expense"/>
  </r>
  <r>
    <n v="2023"/>
    <x v="3"/>
    <s v="30"/>
    <s v="2nd Quarter"/>
    <s v="Sunday"/>
    <s v="April"/>
    <s v="Sports equipment"/>
    <n v="19500"/>
    <s v="Other income"/>
    <m/>
    <s v="Revenue"/>
  </r>
  <r>
    <n v="2023"/>
    <x v="3"/>
    <s v="30"/>
    <s v="2nd Quarter"/>
    <s v="Sunday"/>
    <s v="April"/>
    <s v="Sports equipment"/>
    <n v="-27200"/>
    <s v="Interest and tax"/>
    <s v="Interest and tax"/>
    <s v="Expense"/>
  </r>
  <r>
    <n v="2023"/>
    <x v="0"/>
    <s v="31"/>
    <s v="1st Quarter"/>
    <s v="Tuesday"/>
    <s v="January"/>
    <s v="Sports equipment"/>
    <n v="288000"/>
    <s v="Consulting and professional services"/>
    <m/>
    <s v="Revenue"/>
  </r>
  <r>
    <n v="2023"/>
    <x v="4"/>
    <s v="31"/>
    <s v="2nd Quarter"/>
    <s v="Wednesday"/>
    <s v="May"/>
    <s v="Sports equipment"/>
    <n v="700000"/>
    <s v="Sales"/>
    <m/>
    <s v="Revenue"/>
  </r>
  <r>
    <n v="2023"/>
    <x v="1"/>
    <s v="28"/>
    <s v="1st Quarter"/>
    <s v="Tuesday"/>
    <s v="February"/>
    <s v="Sports equipment"/>
    <n v="120000"/>
    <s v="Consulting and professional services"/>
    <m/>
    <s v="Revenue"/>
  </r>
  <r>
    <n v="2023"/>
    <x v="4"/>
    <s v="31"/>
    <s v="2nd Quarter"/>
    <s v="Wednesday"/>
    <s v="May"/>
    <s v="Sports equipment"/>
    <n v="19500"/>
    <s v="Other income"/>
    <m/>
    <s v="Revenue"/>
  </r>
  <r>
    <n v="2023"/>
    <x v="4"/>
    <s v="31"/>
    <s v="2nd Quarter"/>
    <s v="Wednesday"/>
    <s v="May"/>
    <s v="Sports equipment"/>
    <n v="-27000"/>
    <s v="Opex"/>
    <s v="Rent"/>
    <s v="Expense"/>
  </r>
  <r>
    <n v="2023"/>
    <x v="4"/>
    <s v="31"/>
    <s v="2nd Quarter"/>
    <s v="Wednesday"/>
    <s v="May"/>
    <s v="Sports equipment"/>
    <n v="-68400"/>
    <s v="Opex"/>
    <s v="Equipment"/>
    <s v="Expense"/>
  </r>
  <r>
    <n v="2023"/>
    <x v="4"/>
    <s v="31"/>
    <s v="2nd Quarter"/>
    <s v="Wednesday"/>
    <s v="May"/>
    <s v="Sports equipment"/>
    <n v="-50000"/>
    <s v="Opex"/>
    <s v="Marketing"/>
    <s v="Expense"/>
  </r>
  <r>
    <n v="2023"/>
    <x v="4"/>
    <s v="31"/>
    <s v="2nd Quarter"/>
    <s v="Wednesday"/>
    <s v="May"/>
    <s v="Sports equipment"/>
    <n v="-60000"/>
    <s v="Opex"/>
    <s v="Payroll"/>
    <s v="Expense"/>
  </r>
  <r>
    <n v="2023"/>
    <x v="4"/>
    <s v="31"/>
    <s v="2nd Quarter"/>
    <s v="Wednesday"/>
    <s v="May"/>
    <s v="Sports equipment"/>
    <n v="-10000"/>
    <s v="Opex"/>
    <s v="R&amp;D"/>
    <s v="Expense"/>
  </r>
  <r>
    <n v="2023"/>
    <x v="4"/>
    <s v="31"/>
    <s v="2nd Quarter"/>
    <s v="Wednesday"/>
    <s v="May"/>
    <s v="Sports equipment"/>
    <n v="-7200"/>
    <s v="Opex"/>
    <s v="Other"/>
    <s v="Expense"/>
  </r>
  <r>
    <n v="2023"/>
    <x v="4"/>
    <s v="31"/>
    <s v="2nd Quarter"/>
    <s v="Wednesday"/>
    <s v="May"/>
    <s v="Sports equipment"/>
    <n v="-54000"/>
    <s v="COGS"/>
    <s v="Materials"/>
    <s v="Expense"/>
  </r>
  <r>
    <n v="2023"/>
    <x v="4"/>
    <s v="31"/>
    <s v="2nd Quarter"/>
    <s v="Wednesday"/>
    <s v="May"/>
    <s v="Sports equipment"/>
    <n v="-5000"/>
    <s v="COGS"/>
    <s v="Packaging"/>
    <s v="Expense"/>
  </r>
  <r>
    <n v="2023"/>
    <x v="4"/>
    <s v="31"/>
    <s v="2nd Quarter"/>
    <s v="Wednesday"/>
    <s v="May"/>
    <s v="Sports equipment"/>
    <n v="-14000"/>
    <s v="COGS"/>
    <s v="Shipping"/>
    <s v="Expense"/>
  </r>
  <r>
    <n v="2023"/>
    <x v="4"/>
    <s v="31"/>
    <s v="2nd Quarter"/>
    <s v="Wednesday"/>
    <s v="May"/>
    <s v="Sports equipment"/>
    <n v="-40000"/>
    <s v="COGS"/>
    <s v="Sales"/>
    <s v="Expense"/>
  </r>
  <r>
    <n v="2023"/>
    <x v="4"/>
    <s v="31"/>
    <s v="2nd Quarter"/>
    <s v="Wednesday"/>
    <s v="May"/>
    <s v="Sports equipment"/>
    <n v="-234000"/>
    <s v="COGS"/>
    <s v="Labor"/>
    <s v="Expense"/>
  </r>
  <r>
    <n v="2023"/>
    <x v="4"/>
    <s v="31"/>
    <s v="2nd Quarter"/>
    <s v="Wednesday"/>
    <s v="May"/>
    <s v="Sports equipment"/>
    <n v="-12600"/>
    <s v="COGS"/>
    <s v="Other"/>
    <s v="Expense"/>
  </r>
  <r>
    <n v="2023"/>
    <x v="4"/>
    <s v="31"/>
    <s v="2nd Quarter"/>
    <s v="Wednesday"/>
    <s v="May"/>
    <s v="Sports equipment"/>
    <n v="-41800"/>
    <s v="Interest and tax"/>
    <s v="Interest and tax"/>
    <s v="Expense"/>
  </r>
  <r>
    <n v="2023"/>
    <x v="2"/>
    <s v="31"/>
    <s v="1st Quarter"/>
    <s v="Friday"/>
    <s v="March"/>
    <s v="Sports equipment"/>
    <n v="126000"/>
    <s v="Consulting and professional services"/>
    <m/>
    <s v="Revenue"/>
  </r>
  <r>
    <n v="2023"/>
    <x v="3"/>
    <s v="30"/>
    <s v="2nd Quarter"/>
    <s v="Sunday"/>
    <s v="April"/>
    <s v="Sports equipment"/>
    <n v="90000"/>
    <s v="Consulting and professional services"/>
    <m/>
    <s v="Revenue"/>
  </r>
  <r>
    <n v="2023"/>
    <x v="5"/>
    <s v="30"/>
    <s v="2nd Quarter"/>
    <s v="Friday"/>
    <s v="June"/>
    <s v="Sports equipment"/>
    <n v="600000"/>
    <s v="Sales"/>
    <m/>
    <s v="Revenue"/>
  </r>
  <r>
    <n v="2023"/>
    <x v="4"/>
    <s v="31"/>
    <s v="2nd Quarter"/>
    <s v="Wednesday"/>
    <s v="May"/>
    <s v="Sports equipment"/>
    <n v="129000"/>
    <s v="Consulting and professional services"/>
    <m/>
    <s v="Revenue"/>
  </r>
  <r>
    <n v="2023"/>
    <x v="5"/>
    <s v="30"/>
    <s v="2nd Quarter"/>
    <s v="Friday"/>
    <s v="June"/>
    <s v="Sports equipment"/>
    <n v="19500"/>
    <s v="Other income"/>
    <m/>
    <s v="Revenue"/>
  </r>
  <r>
    <n v="2023"/>
    <x v="5"/>
    <s v="30"/>
    <s v="2nd Quarter"/>
    <s v="Friday"/>
    <s v="June"/>
    <s v="Sports equipment"/>
    <n v="-27000"/>
    <s v="Opex"/>
    <s v="Rent"/>
    <s v="Expense"/>
  </r>
  <r>
    <n v="2023"/>
    <x v="5"/>
    <s v="30"/>
    <s v="2nd Quarter"/>
    <s v="Friday"/>
    <s v="June"/>
    <s v="Sports equipment"/>
    <n v="-68400"/>
    <s v="Opex"/>
    <s v="Equipment"/>
    <s v="Expense"/>
  </r>
  <r>
    <n v="2023"/>
    <x v="5"/>
    <s v="30"/>
    <s v="2nd Quarter"/>
    <s v="Friday"/>
    <s v="June"/>
    <s v="Sports equipment"/>
    <n v="-50000"/>
    <s v="Opex"/>
    <s v="Marketing"/>
    <s v="Expense"/>
  </r>
  <r>
    <n v="2023"/>
    <x v="5"/>
    <s v="30"/>
    <s v="2nd Quarter"/>
    <s v="Friday"/>
    <s v="June"/>
    <s v="Sports equipment"/>
    <n v="-60000"/>
    <s v="Opex"/>
    <s v="Payroll"/>
    <s v="Expense"/>
  </r>
  <r>
    <n v="2023"/>
    <x v="5"/>
    <s v="30"/>
    <s v="2nd Quarter"/>
    <s v="Friday"/>
    <s v="June"/>
    <s v="Sports equipment"/>
    <n v="-10000"/>
    <s v="Opex"/>
    <s v="R&amp;D"/>
    <s v="Expense"/>
  </r>
  <r>
    <n v="2023"/>
    <x v="5"/>
    <s v="30"/>
    <s v="2nd Quarter"/>
    <s v="Friday"/>
    <s v="June"/>
    <s v="Sports equipment"/>
    <n v="-5400"/>
    <s v="Opex"/>
    <s v="Other"/>
    <s v="Expense"/>
  </r>
  <r>
    <n v="2023"/>
    <x v="5"/>
    <s v="30"/>
    <s v="2nd Quarter"/>
    <s v="Friday"/>
    <s v="June"/>
    <s v="Sports equipment"/>
    <n v="-54000"/>
    <s v="COGS"/>
    <s v="Materials"/>
    <s v="Expense"/>
  </r>
  <r>
    <n v="2023"/>
    <x v="5"/>
    <s v="30"/>
    <s v="2nd Quarter"/>
    <s v="Friday"/>
    <s v="June"/>
    <s v="Sports equipment"/>
    <n v="-5000"/>
    <s v="COGS"/>
    <s v="Packaging"/>
    <s v="Expense"/>
  </r>
  <r>
    <n v="2023"/>
    <x v="5"/>
    <s v="30"/>
    <s v="2nd Quarter"/>
    <s v="Friday"/>
    <s v="June"/>
    <s v="Sports equipment"/>
    <n v="-13000"/>
    <s v="COGS"/>
    <s v="Shipping"/>
    <s v="Expense"/>
  </r>
  <r>
    <n v="2023"/>
    <x v="5"/>
    <s v="30"/>
    <s v="2nd Quarter"/>
    <s v="Friday"/>
    <s v="June"/>
    <s v="Sports equipment"/>
    <n v="-35000"/>
    <s v="COGS"/>
    <s v="Sales"/>
    <s v="Expense"/>
  </r>
  <r>
    <n v="2023"/>
    <x v="5"/>
    <s v="30"/>
    <s v="2nd Quarter"/>
    <s v="Friday"/>
    <s v="June"/>
    <s v="Sports equipment"/>
    <n v="-234000"/>
    <s v="COGS"/>
    <s v="Labor"/>
    <s v="Expense"/>
  </r>
  <r>
    <n v="2023"/>
    <x v="5"/>
    <s v="30"/>
    <s v="2nd Quarter"/>
    <s v="Friday"/>
    <s v="June"/>
    <s v="Sports equipment"/>
    <n v="-12600"/>
    <s v="COGS"/>
    <s v="Other"/>
    <s v="Expense"/>
  </r>
  <r>
    <n v="2023"/>
    <x v="5"/>
    <s v="30"/>
    <s v="2nd Quarter"/>
    <s v="Friday"/>
    <s v="June"/>
    <s v="Sports equipment"/>
    <n v="-21700"/>
    <s v="Interest and tax"/>
    <s v="Interest and tax"/>
    <s v="Expense"/>
  </r>
  <r>
    <n v="2023"/>
    <x v="5"/>
    <s v="30"/>
    <s v="2nd Quarter"/>
    <s v="Friday"/>
    <s v="June"/>
    <s v="Sports equipment"/>
    <n v="165000"/>
    <s v="Consulting and professional services"/>
    <m/>
    <s v="Revenue"/>
  </r>
  <r>
    <n v="2023"/>
    <x v="6"/>
    <s v="31"/>
    <s v="3rd Quarter"/>
    <s v="Monday"/>
    <s v="July"/>
    <s v="Sports equipment"/>
    <n v="100500"/>
    <s v="Consulting and professional services"/>
    <m/>
    <s v="Revenue"/>
  </r>
  <r>
    <n v="2023"/>
    <x v="6"/>
    <s v="31"/>
    <s v="3rd Quarter"/>
    <s v="Monday"/>
    <s v="July"/>
    <s v="Sports equipment"/>
    <n v="600000"/>
    <s v="Sales"/>
    <m/>
    <s v="Revenue"/>
  </r>
  <r>
    <n v="2023"/>
    <x v="7"/>
    <s v="31"/>
    <s v="3rd Quarter"/>
    <s v="Thursday"/>
    <s v="August"/>
    <s v="Sports equipment"/>
    <n v="60000"/>
    <s v="Consulting and professional services"/>
    <m/>
    <s v="Revenue"/>
  </r>
  <r>
    <n v="2023"/>
    <x v="6"/>
    <s v="31"/>
    <s v="3rd Quarter"/>
    <s v="Monday"/>
    <s v="July"/>
    <s v="Sports equipment"/>
    <n v="21000"/>
    <s v="Other income"/>
    <m/>
    <s v="Revenue"/>
  </r>
  <r>
    <n v="2023"/>
    <x v="6"/>
    <s v="31"/>
    <s v="3rd Quarter"/>
    <s v="Monday"/>
    <s v="July"/>
    <s v="Sports equipment"/>
    <n v="-27000"/>
    <s v="Opex"/>
    <s v="Rent"/>
    <s v="Expense"/>
  </r>
  <r>
    <n v="2023"/>
    <x v="6"/>
    <s v="31"/>
    <s v="3rd Quarter"/>
    <s v="Monday"/>
    <s v="July"/>
    <s v="Sports equipment"/>
    <n v="-68400"/>
    <s v="Opex"/>
    <s v="Equipment"/>
    <s v="Expense"/>
  </r>
  <r>
    <n v="2023"/>
    <x v="6"/>
    <s v="31"/>
    <s v="3rd Quarter"/>
    <s v="Monday"/>
    <s v="July"/>
    <s v="Sports equipment"/>
    <n v="-40000"/>
    <s v="Opex"/>
    <s v="Marketing"/>
    <s v="Expense"/>
  </r>
  <r>
    <n v="2023"/>
    <x v="6"/>
    <s v="31"/>
    <s v="3rd Quarter"/>
    <s v="Monday"/>
    <s v="July"/>
    <s v="Sports equipment"/>
    <n v="-60000"/>
    <s v="Opex"/>
    <s v="Payroll"/>
    <s v="Expense"/>
  </r>
  <r>
    <n v="2023"/>
    <x v="6"/>
    <s v="31"/>
    <s v="3rd Quarter"/>
    <s v="Monday"/>
    <s v="July"/>
    <s v="Sports equipment"/>
    <n v="-10000"/>
    <s v="Opex"/>
    <s v="R&amp;D"/>
    <s v="Expense"/>
  </r>
  <r>
    <n v="2023"/>
    <x v="6"/>
    <s v="31"/>
    <s v="3rd Quarter"/>
    <s v="Monday"/>
    <s v="July"/>
    <s v="Sports equipment"/>
    <n v="-3600"/>
    <s v="Opex"/>
    <s v="Other"/>
    <s v="Expense"/>
  </r>
  <r>
    <n v="2023"/>
    <x v="6"/>
    <s v="31"/>
    <s v="3rd Quarter"/>
    <s v="Monday"/>
    <s v="July"/>
    <s v="Sports equipment"/>
    <n v="-54000"/>
    <s v="COGS"/>
    <s v="Materials"/>
    <s v="Expense"/>
  </r>
  <r>
    <n v="2023"/>
    <x v="6"/>
    <s v="31"/>
    <s v="3rd Quarter"/>
    <s v="Monday"/>
    <s v="July"/>
    <s v="Sports equipment"/>
    <n v="-3600"/>
    <s v="COGS"/>
    <s v="Packaging"/>
    <s v="Expense"/>
  </r>
  <r>
    <n v="2023"/>
    <x v="6"/>
    <s v="31"/>
    <s v="3rd Quarter"/>
    <s v="Monday"/>
    <s v="July"/>
    <s v="Sports equipment"/>
    <n v="-9000"/>
    <s v="COGS"/>
    <s v="Shipping"/>
    <s v="Expense"/>
  </r>
  <r>
    <n v="2023"/>
    <x v="6"/>
    <s v="31"/>
    <s v="3rd Quarter"/>
    <s v="Monday"/>
    <s v="July"/>
    <s v="Sports equipment"/>
    <n v="-10800"/>
    <s v="COGS"/>
    <s v="Sales"/>
    <s v="Expense"/>
  </r>
  <r>
    <n v="2023"/>
    <x v="6"/>
    <s v="31"/>
    <s v="3rd Quarter"/>
    <s v="Monday"/>
    <s v="July"/>
    <s v="Sports equipment"/>
    <n v="-234000"/>
    <s v="COGS"/>
    <s v="Labor"/>
    <s v="Expense"/>
  </r>
  <r>
    <n v="2023"/>
    <x v="6"/>
    <s v="31"/>
    <s v="3rd Quarter"/>
    <s v="Monday"/>
    <s v="July"/>
    <s v="Sports equipment"/>
    <n v="-12600"/>
    <s v="COGS"/>
    <s v="Other"/>
    <s v="Expense"/>
  </r>
  <r>
    <n v="2023"/>
    <x v="6"/>
    <s v="31"/>
    <s v="3rd Quarter"/>
    <s v="Monday"/>
    <s v="July"/>
    <s v="Sports equipment"/>
    <n v="-27000"/>
    <s v="Interest and tax"/>
    <s v="Interest and tax"/>
    <s v="Expense"/>
  </r>
  <r>
    <n v="2023"/>
    <x v="8"/>
    <s v="30"/>
    <s v="3rd Quarter"/>
    <s v="Saturday"/>
    <s v="September"/>
    <s v="Sports equipment"/>
    <n v="69000"/>
    <s v="Consulting and professional services"/>
    <m/>
    <s v="Revenue"/>
  </r>
  <r>
    <n v="2023"/>
    <x v="9"/>
    <s v="31"/>
    <s v="4th Quarter"/>
    <s v="Tuesday"/>
    <s v="October"/>
    <s v="Sports equipment"/>
    <n v="60000"/>
    <s v="Consulting and professional services"/>
    <m/>
    <s v="Revenue"/>
  </r>
  <r>
    <n v="2023"/>
    <x v="7"/>
    <s v="31"/>
    <s v="3rd Quarter"/>
    <s v="Thursday"/>
    <s v="August"/>
    <s v="Sports equipment"/>
    <n v="550000"/>
    <s v="Sales"/>
    <m/>
    <s v="Revenue"/>
  </r>
  <r>
    <n v="2023"/>
    <x v="10"/>
    <s v="30"/>
    <s v="4th Quarter"/>
    <s v="Thursday"/>
    <s v="November"/>
    <s v="Sports equipment"/>
    <n v="57000"/>
    <s v="Consulting and professional services"/>
    <m/>
    <s v="Revenue"/>
  </r>
  <r>
    <n v="2023"/>
    <x v="7"/>
    <s v="31"/>
    <s v="3rd Quarter"/>
    <s v="Thursday"/>
    <s v="August"/>
    <s v="Sports equipment"/>
    <n v="24600"/>
    <s v="Other income"/>
    <m/>
    <s v="Revenue"/>
  </r>
  <r>
    <n v="2023"/>
    <x v="7"/>
    <s v="31"/>
    <s v="3rd Quarter"/>
    <s v="Thursday"/>
    <s v="August"/>
    <s v="Sports equipment"/>
    <n v="-36000"/>
    <s v="Opex"/>
    <s v="Rent"/>
    <s v="Expense"/>
  </r>
  <r>
    <n v="2023"/>
    <x v="7"/>
    <s v="31"/>
    <s v="3rd Quarter"/>
    <s v="Thursday"/>
    <s v="August"/>
    <s v="Sports equipment"/>
    <n v="-68400"/>
    <s v="Opex"/>
    <s v="Equipment"/>
    <s v="Expense"/>
  </r>
  <r>
    <n v="2023"/>
    <x v="7"/>
    <s v="31"/>
    <s v="3rd Quarter"/>
    <s v="Thursday"/>
    <s v="August"/>
    <s v="Sports equipment"/>
    <n v="-20000"/>
    <s v="Opex"/>
    <s v="Marketing"/>
    <s v="Expense"/>
  </r>
  <r>
    <n v="2023"/>
    <x v="7"/>
    <s v="31"/>
    <s v="3rd Quarter"/>
    <s v="Thursday"/>
    <s v="August"/>
    <s v="Sports equipment"/>
    <n v="-55000"/>
    <s v="Opex"/>
    <s v="Payroll"/>
    <s v="Expense"/>
  </r>
  <r>
    <n v="2023"/>
    <x v="7"/>
    <s v="31"/>
    <s v="3rd Quarter"/>
    <s v="Thursday"/>
    <s v="August"/>
    <s v="Sports equipment"/>
    <n v="-10000"/>
    <s v="Opex"/>
    <s v="R&amp;D"/>
    <s v="Expense"/>
  </r>
  <r>
    <n v="2023"/>
    <x v="7"/>
    <s v="31"/>
    <s v="3rd Quarter"/>
    <s v="Thursday"/>
    <s v="August"/>
    <s v="Sports equipment"/>
    <n v="-3600"/>
    <s v="Opex"/>
    <s v="Other"/>
    <s v="Expense"/>
  </r>
  <r>
    <n v="2023"/>
    <x v="7"/>
    <s v="31"/>
    <s v="3rd Quarter"/>
    <s v="Thursday"/>
    <s v="August"/>
    <s v="Sports equipment"/>
    <n v="-54000"/>
    <s v="COGS"/>
    <s v="Materials"/>
    <s v="Expense"/>
  </r>
  <r>
    <n v="2023"/>
    <x v="7"/>
    <s v="31"/>
    <s v="3rd Quarter"/>
    <s v="Thursday"/>
    <s v="August"/>
    <s v="Sports equipment"/>
    <n v="-3600"/>
    <s v="COGS"/>
    <s v="Packaging"/>
    <s v="Expense"/>
  </r>
  <r>
    <n v="2023"/>
    <x v="7"/>
    <s v="31"/>
    <s v="3rd Quarter"/>
    <s v="Thursday"/>
    <s v="August"/>
    <s v="Sports equipment"/>
    <n v="-9000"/>
    <s v="COGS"/>
    <s v="Shipping"/>
    <s v="Expense"/>
  </r>
  <r>
    <n v="2023"/>
    <x v="7"/>
    <s v="31"/>
    <s v="3rd Quarter"/>
    <s v="Thursday"/>
    <s v="August"/>
    <s v="Sports equipment"/>
    <n v="-10800"/>
    <s v="COGS"/>
    <s v="Sales"/>
    <s v="Expense"/>
  </r>
  <r>
    <n v="2023"/>
    <x v="7"/>
    <s v="31"/>
    <s v="3rd Quarter"/>
    <s v="Thursday"/>
    <s v="August"/>
    <s v="Sports equipment"/>
    <n v="-200000"/>
    <s v="COGS"/>
    <s v="Labor"/>
    <s v="Expense"/>
  </r>
  <r>
    <n v="2023"/>
    <x v="7"/>
    <s v="31"/>
    <s v="3rd Quarter"/>
    <s v="Thursday"/>
    <s v="August"/>
    <s v="Sports equipment"/>
    <n v="-12600"/>
    <s v="COGS"/>
    <s v="Other"/>
    <s v="Expense"/>
  </r>
  <r>
    <n v="2023"/>
    <x v="7"/>
    <s v="31"/>
    <s v="3rd Quarter"/>
    <s v="Thursday"/>
    <s v="August"/>
    <s v="Sports equipment"/>
    <n v="-23800"/>
    <s v="Interest and tax"/>
    <s v="Interest and tax"/>
    <s v="Expense"/>
  </r>
  <r>
    <n v="2023"/>
    <x v="11"/>
    <s v="31"/>
    <s v="4th Quarter"/>
    <s v="Sunday"/>
    <s v="December"/>
    <s v="Sports equipment"/>
    <n v="126000"/>
    <s v="Consulting and professional services"/>
    <m/>
    <s v="Revenue"/>
  </r>
  <r>
    <n v="2023"/>
    <x v="8"/>
    <s v="30"/>
    <s v="3rd Quarter"/>
    <s v="Saturday"/>
    <s v="September"/>
    <s v="Sports equipment"/>
    <n v="400000"/>
    <s v="Sales"/>
    <m/>
    <s v="Revenue"/>
  </r>
  <r>
    <n v="2023"/>
    <x v="8"/>
    <s v="30"/>
    <s v="3rd Quarter"/>
    <s v="Saturday"/>
    <s v="September"/>
    <s v="Sports equipment"/>
    <n v="21900"/>
    <s v="Other income"/>
    <m/>
    <s v="Revenue"/>
  </r>
  <r>
    <n v="2023"/>
    <x v="8"/>
    <s v="30"/>
    <s v="3rd Quarter"/>
    <s v="Saturday"/>
    <s v="September"/>
    <s v="Sports equipment"/>
    <n v="-36000"/>
    <s v="Opex"/>
    <s v="Rent"/>
    <s v="Expense"/>
  </r>
  <r>
    <n v="2023"/>
    <x v="8"/>
    <s v="30"/>
    <s v="3rd Quarter"/>
    <s v="Saturday"/>
    <s v="September"/>
    <s v="Sports equipment"/>
    <n v="-68400"/>
    <s v="Opex"/>
    <s v="Equipment"/>
    <s v="Expense"/>
  </r>
  <r>
    <n v="2023"/>
    <x v="8"/>
    <s v="30"/>
    <s v="3rd Quarter"/>
    <s v="Saturday"/>
    <s v="September"/>
    <s v="Sports equipment"/>
    <n v="-20000"/>
    <s v="Opex"/>
    <s v="Marketing"/>
    <s v="Expense"/>
  </r>
  <r>
    <n v="2023"/>
    <x v="8"/>
    <s v="30"/>
    <s v="3rd Quarter"/>
    <s v="Saturday"/>
    <s v="September"/>
    <s v="Sports equipment"/>
    <n v="-70000"/>
    <s v="Opex"/>
    <s v="Payroll"/>
    <s v="Expense"/>
  </r>
  <r>
    <n v="2023"/>
    <x v="8"/>
    <s v="30"/>
    <s v="3rd Quarter"/>
    <s v="Saturday"/>
    <s v="September"/>
    <s v="Sports equipment"/>
    <n v="-10000"/>
    <s v="Opex"/>
    <s v="R&amp;D"/>
    <s v="Expense"/>
  </r>
  <r>
    <n v="2023"/>
    <x v="8"/>
    <s v="30"/>
    <s v="3rd Quarter"/>
    <s v="Saturday"/>
    <s v="September"/>
    <s v="Sports equipment"/>
    <n v="-5400"/>
    <s v="Opex"/>
    <s v="Other"/>
    <s v="Expense"/>
  </r>
  <r>
    <n v="2023"/>
    <x v="8"/>
    <s v="30"/>
    <s v="3rd Quarter"/>
    <s v="Saturday"/>
    <s v="September"/>
    <s v="Sports equipment"/>
    <n v="-25000"/>
    <s v="COGS"/>
    <s v="Materials"/>
    <s v="Expense"/>
  </r>
  <r>
    <n v="2023"/>
    <x v="8"/>
    <s v="30"/>
    <s v="3rd Quarter"/>
    <s v="Saturday"/>
    <s v="September"/>
    <s v="Sports equipment"/>
    <n v="-3600"/>
    <s v="COGS"/>
    <s v="Packaging"/>
    <s v="Expense"/>
  </r>
  <r>
    <n v="2023"/>
    <x v="8"/>
    <s v="30"/>
    <s v="3rd Quarter"/>
    <s v="Saturday"/>
    <s v="September"/>
    <s v="Sports equipment"/>
    <n v="-10000"/>
    <s v="COGS"/>
    <s v="Shipping"/>
    <s v="Expense"/>
  </r>
  <r>
    <n v="2023"/>
    <x v="8"/>
    <s v="30"/>
    <s v="3rd Quarter"/>
    <s v="Saturday"/>
    <s v="September"/>
    <s v="Sports equipment"/>
    <n v="-30000"/>
    <s v="COGS"/>
    <s v="Sales"/>
    <s v="Expense"/>
  </r>
  <r>
    <n v="2023"/>
    <x v="8"/>
    <s v="30"/>
    <s v="3rd Quarter"/>
    <s v="Saturday"/>
    <s v="September"/>
    <s v="Sports equipment"/>
    <n v="-200000"/>
    <s v="COGS"/>
    <s v="Labor"/>
    <s v="Expense"/>
  </r>
  <r>
    <n v="2023"/>
    <x v="8"/>
    <s v="30"/>
    <s v="3rd Quarter"/>
    <s v="Saturday"/>
    <s v="September"/>
    <s v="Sports equipment"/>
    <n v="-12600"/>
    <s v="COGS"/>
    <s v="Other"/>
    <s v="Expense"/>
  </r>
  <r>
    <n v="2023"/>
    <x v="8"/>
    <s v="30"/>
    <s v="3rd Quarter"/>
    <s v="Saturday"/>
    <s v="September"/>
    <s v="Sports equipment"/>
    <n v="-15000"/>
    <s v="Interest and tax"/>
    <s v="Interest and tax"/>
    <s v="Expense"/>
  </r>
  <r>
    <n v="2023"/>
    <x v="9"/>
    <s v="31"/>
    <s v="4th Quarter"/>
    <s v="Tuesday"/>
    <s v="October"/>
    <s v="Sports equipment"/>
    <n v="600000"/>
    <s v="Sales"/>
    <m/>
    <s v="Revenue"/>
  </r>
  <r>
    <n v="2023"/>
    <x v="9"/>
    <s v="31"/>
    <s v="4th Quarter"/>
    <s v="Tuesday"/>
    <s v="October"/>
    <s v="Sports equipment"/>
    <n v="30000"/>
    <s v="Other income"/>
    <m/>
    <s v="Revenue"/>
  </r>
  <r>
    <n v="2023"/>
    <x v="9"/>
    <s v="31"/>
    <s v="4th Quarter"/>
    <s v="Tuesday"/>
    <s v="October"/>
    <s v="Sports equipment"/>
    <n v="-36000"/>
    <s v="Opex"/>
    <s v="Rent"/>
    <s v="Expense"/>
  </r>
  <r>
    <n v="2023"/>
    <x v="9"/>
    <s v="31"/>
    <s v="4th Quarter"/>
    <s v="Tuesday"/>
    <s v="October"/>
    <s v="Sports equipment"/>
    <n v="-72000"/>
    <s v="Opex"/>
    <s v="Equipment"/>
    <s v="Expense"/>
  </r>
  <r>
    <n v="2023"/>
    <x v="9"/>
    <s v="31"/>
    <s v="4th Quarter"/>
    <s v="Tuesday"/>
    <s v="October"/>
    <s v="Sports equipment"/>
    <n v="-20000"/>
    <s v="Opex"/>
    <s v="Marketing"/>
    <s v="Expense"/>
  </r>
  <r>
    <n v="2023"/>
    <x v="9"/>
    <s v="31"/>
    <s v="4th Quarter"/>
    <s v="Tuesday"/>
    <s v="October"/>
    <s v="Sports equipment"/>
    <n v="-70000"/>
    <s v="Opex"/>
    <s v="Payroll"/>
    <s v="Expense"/>
  </r>
  <r>
    <n v="2023"/>
    <x v="9"/>
    <s v="31"/>
    <s v="4th Quarter"/>
    <s v="Tuesday"/>
    <s v="October"/>
    <s v="Sports equipment"/>
    <n v="-10000"/>
    <s v="Opex"/>
    <s v="R&amp;D"/>
    <s v="Expense"/>
  </r>
  <r>
    <n v="2023"/>
    <x v="9"/>
    <s v="31"/>
    <s v="4th Quarter"/>
    <s v="Tuesday"/>
    <s v="October"/>
    <s v="Sports equipment"/>
    <n v="-3600"/>
    <s v="Opex"/>
    <s v="Other"/>
    <s v="Expense"/>
  </r>
  <r>
    <n v="2023"/>
    <x v="9"/>
    <s v="31"/>
    <s v="4th Quarter"/>
    <s v="Tuesday"/>
    <s v="October"/>
    <s v="Sports equipment"/>
    <n v="-25000"/>
    <s v="COGS"/>
    <s v="Materials"/>
    <s v="Expense"/>
  </r>
  <r>
    <n v="2023"/>
    <x v="9"/>
    <s v="31"/>
    <s v="4th Quarter"/>
    <s v="Tuesday"/>
    <s v="October"/>
    <s v="Sports equipment"/>
    <n v="-3600"/>
    <s v="COGS"/>
    <s v="Packaging"/>
    <s v="Expense"/>
  </r>
  <r>
    <n v="2023"/>
    <x v="9"/>
    <s v="31"/>
    <s v="4th Quarter"/>
    <s v="Tuesday"/>
    <s v="October"/>
    <s v="Sports equipment"/>
    <n v="-10000"/>
    <s v="COGS"/>
    <s v="Shipping"/>
    <s v="Expense"/>
  </r>
  <r>
    <n v="2023"/>
    <x v="9"/>
    <s v="31"/>
    <s v="4th Quarter"/>
    <s v="Tuesday"/>
    <s v="October"/>
    <s v="Sports equipment"/>
    <n v="-30000"/>
    <s v="COGS"/>
    <s v="Sales"/>
    <s v="Expense"/>
  </r>
  <r>
    <n v="2023"/>
    <x v="9"/>
    <s v="31"/>
    <s v="4th Quarter"/>
    <s v="Tuesday"/>
    <s v="October"/>
    <s v="Sports equipment"/>
    <n v="-200000"/>
    <s v="COGS"/>
    <s v="Labor"/>
    <s v="Expense"/>
  </r>
  <r>
    <n v="2023"/>
    <x v="9"/>
    <s v="31"/>
    <s v="4th Quarter"/>
    <s v="Tuesday"/>
    <s v="October"/>
    <s v="Sports equipment"/>
    <n v="-12600"/>
    <s v="COGS"/>
    <s v="Other"/>
    <s v="Expense"/>
  </r>
  <r>
    <n v="2023"/>
    <x v="9"/>
    <s v="31"/>
    <s v="4th Quarter"/>
    <s v="Tuesday"/>
    <s v="October"/>
    <s v="Sports equipment"/>
    <n v="-34300"/>
    <s v="Interest and tax"/>
    <s v="Interest and tax"/>
    <s v="Expense"/>
  </r>
  <r>
    <n v="2023"/>
    <x v="10"/>
    <s v="30"/>
    <s v="4th Quarter"/>
    <s v="Thursday"/>
    <s v="November"/>
    <s v="Sports equipment"/>
    <n v="600000"/>
    <s v="Sales"/>
    <m/>
    <s v="Revenue"/>
  </r>
  <r>
    <n v="2023"/>
    <x v="10"/>
    <s v="30"/>
    <s v="4th Quarter"/>
    <s v="Thursday"/>
    <s v="November"/>
    <s v="Sports equipment"/>
    <n v="21000"/>
    <s v="Other income"/>
    <m/>
    <s v="Revenue"/>
  </r>
  <r>
    <n v="2023"/>
    <x v="10"/>
    <s v="30"/>
    <s v="4th Quarter"/>
    <s v="Thursday"/>
    <s v="November"/>
    <s v="Sports equipment"/>
    <n v="-36000"/>
    <s v="Opex"/>
    <s v="Rent"/>
    <s v="Expense"/>
  </r>
  <r>
    <n v="2023"/>
    <x v="10"/>
    <s v="30"/>
    <s v="4th Quarter"/>
    <s v="Thursday"/>
    <s v="November"/>
    <s v="Sports equipment"/>
    <n v="-72000"/>
    <s v="Opex"/>
    <s v="Equipment"/>
    <s v="Expense"/>
  </r>
  <r>
    <n v="2023"/>
    <x v="10"/>
    <s v="30"/>
    <s v="4th Quarter"/>
    <s v="Thursday"/>
    <s v="November"/>
    <s v="Sports equipment"/>
    <n v="-30000"/>
    <s v="Opex"/>
    <s v="Marketing"/>
    <s v="Expense"/>
  </r>
  <r>
    <n v="2023"/>
    <x v="10"/>
    <s v="30"/>
    <s v="4th Quarter"/>
    <s v="Thursday"/>
    <s v="November"/>
    <s v="Sports equipment"/>
    <n v="-70000"/>
    <s v="Opex"/>
    <s v="Payroll"/>
    <s v="Expense"/>
  </r>
  <r>
    <n v="2023"/>
    <x v="10"/>
    <s v="30"/>
    <s v="4th Quarter"/>
    <s v="Thursday"/>
    <s v="November"/>
    <s v="Sports equipment"/>
    <n v="-10000"/>
    <s v="Opex"/>
    <s v="R&amp;D"/>
    <s v="Expense"/>
  </r>
  <r>
    <n v="2023"/>
    <x v="10"/>
    <s v="30"/>
    <s v="4th Quarter"/>
    <s v="Thursday"/>
    <s v="November"/>
    <s v="Sports equipment"/>
    <n v="-7200"/>
    <s v="Opex"/>
    <s v="Other"/>
    <s v="Expense"/>
  </r>
  <r>
    <n v="2023"/>
    <x v="10"/>
    <s v="30"/>
    <s v="4th Quarter"/>
    <s v="Thursday"/>
    <s v="November"/>
    <s v="Sports equipment"/>
    <n v="-25000"/>
    <s v="COGS"/>
    <s v="Materials"/>
    <s v="Expense"/>
  </r>
  <r>
    <n v="2023"/>
    <x v="10"/>
    <s v="30"/>
    <s v="4th Quarter"/>
    <s v="Thursday"/>
    <s v="November"/>
    <s v="Sports equipment"/>
    <n v="-5400"/>
    <s v="COGS"/>
    <s v="Packaging"/>
    <s v="Expense"/>
  </r>
  <r>
    <n v="2023"/>
    <x v="10"/>
    <s v="30"/>
    <s v="4th Quarter"/>
    <s v="Thursday"/>
    <s v="November"/>
    <s v="Sports equipment"/>
    <n v="-12000"/>
    <s v="COGS"/>
    <s v="Shipping"/>
    <s v="Expense"/>
  </r>
  <r>
    <n v="2023"/>
    <x v="10"/>
    <s v="30"/>
    <s v="4th Quarter"/>
    <s v="Thursday"/>
    <s v="November"/>
    <s v="Sports equipment"/>
    <n v="-45000"/>
    <s v="COGS"/>
    <s v="Sales"/>
    <s v="Expense"/>
  </r>
  <r>
    <n v="2023"/>
    <x v="10"/>
    <s v="30"/>
    <s v="4th Quarter"/>
    <s v="Thursday"/>
    <s v="November"/>
    <s v="Sports equipment"/>
    <n v="-200000"/>
    <s v="COGS"/>
    <s v="Labor"/>
    <s v="Expense"/>
  </r>
  <r>
    <n v="2023"/>
    <x v="10"/>
    <s v="30"/>
    <s v="4th Quarter"/>
    <s v="Thursday"/>
    <s v="November"/>
    <s v="Sports equipment"/>
    <n v="-12600"/>
    <s v="COGS"/>
    <s v="Other"/>
    <s v="Expense"/>
  </r>
  <r>
    <n v="2023"/>
    <x v="10"/>
    <s v="30"/>
    <s v="4th Quarter"/>
    <s v="Thursday"/>
    <s v="November"/>
    <s v="Sports equipment"/>
    <n v="-25200"/>
    <s v="Interest and tax"/>
    <s v="Interest and tax"/>
    <s v="Expense"/>
  </r>
  <r>
    <n v="2023"/>
    <x v="11"/>
    <s v="31"/>
    <s v="4th Quarter"/>
    <s v="Sunday"/>
    <s v="December"/>
    <s v="Sports equipment"/>
    <n v="750000"/>
    <s v="Sales"/>
    <m/>
    <s v="Revenue"/>
  </r>
  <r>
    <n v="2023"/>
    <x v="11"/>
    <s v="31"/>
    <s v="4th Quarter"/>
    <s v="Sunday"/>
    <s v="December"/>
    <s v="Sports equipment"/>
    <n v="27000"/>
    <s v="Other income"/>
    <m/>
    <s v="Revenue"/>
  </r>
  <r>
    <n v="2023"/>
    <x v="11"/>
    <s v="31"/>
    <s v="4th Quarter"/>
    <s v="Sunday"/>
    <s v="December"/>
    <s v="Sports equipment"/>
    <n v="-36000"/>
    <s v="Opex"/>
    <s v="Rent"/>
    <s v="Expense"/>
  </r>
  <r>
    <n v="2023"/>
    <x v="11"/>
    <s v="31"/>
    <s v="4th Quarter"/>
    <s v="Sunday"/>
    <s v="December"/>
    <s v="Sports equipment"/>
    <n v="-72000"/>
    <s v="Opex"/>
    <s v="Equipment"/>
    <s v="Expense"/>
  </r>
  <r>
    <n v="2023"/>
    <x v="11"/>
    <s v="31"/>
    <s v="4th Quarter"/>
    <s v="Sunday"/>
    <s v="December"/>
    <s v="Sports equipment"/>
    <n v="-50000"/>
    <s v="Opex"/>
    <s v="Marketing"/>
    <s v="Expense"/>
  </r>
  <r>
    <n v="2023"/>
    <x v="11"/>
    <s v="31"/>
    <s v="4th Quarter"/>
    <s v="Sunday"/>
    <s v="December"/>
    <s v="Sports equipment"/>
    <n v="-70000"/>
    <s v="Opex"/>
    <s v="Payroll"/>
    <s v="Expense"/>
  </r>
  <r>
    <n v="2023"/>
    <x v="11"/>
    <s v="31"/>
    <s v="4th Quarter"/>
    <s v="Sunday"/>
    <s v="December"/>
    <s v="Sports equipment"/>
    <n v="-10000"/>
    <s v="Opex"/>
    <s v="R&amp;D"/>
    <s v="Expense"/>
  </r>
  <r>
    <n v="2023"/>
    <x v="11"/>
    <s v="31"/>
    <s v="4th Quarter"/>
    <s v="Sunday"/>
    <s v="December"/>
    <s v="Sports equipment"/>
    <n v="-14400"/>
    <s v="Opex"/>
    <s v="Other"/>
    <s v="Expense"/>
  </r>
  <r>
    <n v="2023"/>
    <x v="11"/>
    <s v="31"/>
    <s v="4th Quarter"/>
    <s v="Sunday"/>
    <s v="December"/>
    <s v="Sports equipment"/>
    <n v="-25000"/>
    <s v="COGS"/>
    <s v="Materials"/>
    <s v="Expense"/>
  </r>
  <r>
    <n v="2023"/>
    <x v="11"/>
    <s v="31"/>
    <s v="4th Quarter"/>
    <s v="Sunday"/>
    <s v="December"/>
    <s v="Sports equipment"/>
    <n v="-6000"/>
    <s v="COGS"/>
    <s v="Packaging"/>
    <s v="Expense"/>
  </r>
  <r>
    <n v="2023"/>
    <x v="11"/>
    <s v="31"/>
    <s v="4th Quarter"/>
    <s v="Sunday"/>
    <s v="December"/>
    <s v="Sports equipment"/>
    <n v="-15000"/>
    <s v="COGS"/>
    <s v="Shipping"/>
    <s v="Expense"/>
  </r>
  <r>
    <n v="2023"/>
    <x v="11"/>
    <s v="31"/>
    <s v="4th Quarter"/>
    <s v="Sunday"/>
    <s v="December"/>
    <s v="Sports equipment"/>
    <n v="-50000"/>
    <s v="COGS"/>
    <s v="Sales"/>
    <s v="Expense"/>
  </r>
  <r>
    <n v="2023"/>
    <x v="11"/>
    <s v="31"/>
    <s v="4th Quarter"/>
    <s v="Sunday"/>
    <s v="December"/>
    <s v="Sports equipment"/>
    <n v="-200000"/>
    <s v="COGS"/>
    <s v="Labor"/>
    <s v="Expense"/>
  </r>
  <r>
    <n v="2023"/>
    <x v="11"/>
    <s v="31"/>
    <s v="4th Quarter"/>
    <s v="Sunday"/>
    <s v="December"/>
    <s v="Sports equipment"/>
    <n v="-12600"/>
    <s v="COGS"/>
    <s v="Other"/>
    <s v="Expense"/>
  </r>
  <r>
    <n v="2023"/>
    <x v="11"/>
    <s v="31"/>
    <s v="4th Quarter"/>
    <s v="Sunday"/>
    <s v="December"/>
    <s v="Sports equipment"/>
    <n v="-60000"/>
    <s v="Interest and tax"/>
    <s v="Interest and tax"/>
    <s v="Expense"/>
  </r>
  <r>
    <n v="2023"/>
    <x v="0"/>
    <s v="31"/>
    <s v="1st Quarter"/>
    <s v="Tuesday"/>
    <s v="January"/>
    <s v="Sportswear"/>
    <n v="510000"/>
    <s v="Sales"/>
    <m/>
    <s v="Revenue"/>
  </r>
  <r>
    <n v="2023"/>
    <x v="0"/>
    <s v="31"/>
    <s v="1st Quarter"/>
    <s v="Tuesday"/>
    <s v="January"/>
    <s v="Sportswear"/>
    <n v="40000"/>
    <s v="Other income"/>
    <m/>
    <s v="Revenue"/>
  </r>
  <r>
    <n v="2023"/>
    <x v="0"/>
    <s v="31"/>
    <s v="1st Quarter"/>
    <s v="Tuesday"/>
    <s v="January"/>
    <s v="Sportswear"/>
    <n v="-15000"/>
    <s v="Opex"/>
    <s v="Rent"/>
    <s v="Expense"/>
  </r>
  <r>
    <n v="2023"/>
    <x v="0"/>
    <s v="31"/>
    <s v="1st Quarter"/>
    <s v="Tuesday"/>
    <s v="January"/>
    <s v="Sportswear"/>
    <n v="-30000"/>
    <s v="Opex"/>
    <s v="Equipment"/>
    <s v="Expense"/>
  </r>
  <r>
    <n v="2023"/>
    <x v="0"/>
    <s v="31"/>
    <s v="1st Quarter"/>
    <s v="Tuesday"/>
    <s v="January"/>
    <s v="Sportswear"/>
    <n v="-40000"/>
    <s v="Opex"/>
    <s v="Marketing"/>
    <s v="Expense"/>
  </r>
  <r>
    <n v="2023"/>
    <x v="0"/>
    <s v="31"/>
    <s v="1st Quarter"/>
    <s v="Tuesday"/>
    <s v="January"/>
    <s v="Sportswear"/>
    <n v="-52000"/>
    <s v="Opex"/>
    <s v="Payroll"/>
    <s v="Expense"/>
  </r>
  <r>
    <n v="2023"/>
    <x v="0"/>
    <s v="31"/>
    <s v="1st Quarter"/>
    <s v="Tuesday"/>
    <s v="January"/>
    <s v="Sportswear"/>
    <n v="-5000"/>
    <s v="Opex"/>
    <s v="R&amp;D"/>
    <s v="Expense"/>
  </r>
  <r>
    <n v="2023"/>
    <x v="0"/>
    <s v="31"/>
    <s v="1st Quarter"/>
    <s v="Tuesday"/>
    <s v="January"/>
    <s v="Sportswear"/>
    <n v="-5000"/>
    <s v="Opex"/>
    <s v="Other"/>
    <s v="Expense"/>
  </r>
  <r>
    <n v="2023"/>
    <x v="0"/>
    <s v="31"/>
    <s v="1st Quarter"/>
    <s v="Tuesday"/>
    <s v="January"/>
    <s v="Sportswear"/>
    <n v="-30000"/>
    <s v="COGS"/>
    <s v="Materials"/>
    <s v="Expense"/>
  </r>
  <r>
    <n v="2023"/>
    <x v="0"/>
    <s v="31"/>
    <s v="1st Quarter"/>
    <s v="Tuesday"/>
    <s v="January"/>
    <s v="Sportswear"/>
    <n v="-4000"/>
    <s v="COGS"/>
    <s v="Packaging"/>
    <s v="Expense"/>
  </r>
  <r>
    <n v="2023"/>
    <x v="0"/>
    <s v="31"/>
    <s v="1st Quarter"/>
    <s v="Tuesday"/>
    <s v="January"/>
    <s v="Sportswear"/>
    <n v="-9000"/>
    <s v="COGS"/>
    <s v="Shipping"/>
    <s v="Expense"/>
  </r>
  <r>
    <n v="2023"/>
    <x v="0"/>
    <s v="31"/>
    <s v="1st Quarter"/>
    <s v="Tuesday"/>
    <s v="January"/>
    <s v="Sportswear"/>
    <n v="-10000"/>
    <s v="COGS"/>
    <s v="Sales"/>
    <s v="Expense"/>
  </r>
  <r>
    <n v="2023"/>
    <x v="0"/>
    <s v="31"/>
    <s v="1st Quarter"/>
    <s v="Tuesday"/>
    <s v="January"/>
    <s v="Sportswear"/>
    <n v="-100000"/>
    <s v="COGS"/>
    <s v="Labor"/>
    <s v="Expense"/>
  </r>
  <r>
    <n v="2023"/>
    <x v="0"/>
    <s v="31"/>
    <s v="1st Quarter"/>
    <s v="Tuesday"/>
    <s v="January"/>
    <s v="Sportswear"/>
    <n v="-7000"/>
    <s v="COGS"/>
    <s v="Other"/>
    <s v="Expense"/>
  </r>
  <r>
    <n v="2023"/>
    <x v="0"/>
    <s v="31"/>
    <s v="1st Quarter"/>
    <s v="Tuesday"/>
    <s v="January"/>
    <s v="Sportswear"/>
    <n v="-52000"/>
    <s v="Interest and tax"/>
    <s v="Interest and tax"/>
    <s v="Expense"/>
  </r>
  <r>
    <n v="2023"/>
    <x v="1"/>
    <s v="28"/>
    <s v="1st Quarter"/>
    <s v="Tuesday"/>
    <s v="February"/>
    <s v="Sportswear"/>
    <n v="-39000"/>
    <s v="Interest and tax"/>
    <s v="Interest and tax"/>
    <s v="Expense"/>
  </r>
  <r>
    <n v="2023"/>
    <x v="1"/>
    <s v="28"/>
    <s v="1st Quarter"/>
    <s v="Tuesday"/>
    <s v="February"/>
    <s v="Sportswear"/>
    <n v="459000"/>
    <s v="Sales"/>
    <m/>
    <s v="Revenue"/>
  </r>
  <r>
    <n v="2023"/>
    <x v="1"/>
    <s v="28"/>
    <s v="1st Quarter"/>
    <s v="Tuesday"/>
    <s v="February"/>
    <s v="Sportswear"/>
    <n v="20000"/>
    <s v="Other income"/>
    <m/>
    <s v="Revenue"/>
  </r>
  <r>
    <n v="2023"/>
    <x v="1"/>
    <s v="28"/>
    <s v="1st Quarter"/>
    <s v="Tuesday"/>
    <s v="February"/>
    <s v="Sportswear"/>
    <n v="-15000"/>
    <s v="Opex"/>
    <s v="Rent"/>
    <s v="Expense"/>
  </r>
  <r>
    <n v="2023"/>
    <x v="1"/>
    <s v="28"/>
    <s v="1st Quarter"/>
    <s v="Tuesday"/>
    <s v="February"/>
    <s v="Sportswear"/>
    <n v="-30000"/>
    <s v="Opex"/>
    <s v="Equipment"/>
    <s v="Expense"/>
  </r>
  <r>
    <n v="2023"/>
    <x v="1"/>
    <s v="28"/>
    <s v="1st Quarter"/>
    <s v="Tuesday"/>
    <s v="February"/>
    <s v="Sportswear"/>
    <n v="-40000"/>
    <s v="Opex"/>
    <s v="Marketing"/>
    <s v="Expense"/>
  </r>
  <r>
    <n v="2023"/>
    <x v="1"/>
    <s v="28"/>
    <s v="1st Quarter"/>
    <s v="Tuesday"/>
    <s v="February"/>
    <s v="Sportswear"/>
    <n v="-52000"/>
    <s v="Opex"/>
    <s v="Payroll"/>
    <s v="Expense"/>
  </r>
  <r>
    <n v="2023"/>
    <x v="1"/>
    <s v="28"/>
    <s v="1st Quarter"/>
    <s v="Tuesday"/>
    <s v="February"/>
    <s v="Sportswear"/>
    <n v="-5000"/>
    <s v="Opex"/>
    <s v="R&amp;D"/>
    <s v="Expense"/>
  </r>
  <r>
    <n v="2023"/>
    <x v="1"/>
    <s v="28"/>
    <s v="1st Quarter"/>
    <s v="Tuesday"/>
    <s v="February"/>
    <s v="Sportswear"/>
    <n v="-5000"/>
    <s v="Opex"/>
    <s v="Other"/>
    <s v="Expense"/>
  </r>
  <r>
    <n v="2023"/>
    <x v="1"/>
    <s v="28"/>
    <s v="1st Quarter"/>
    <s v="Tuesday"/>
    <s v="February"/>
    <s v="Sportswear"/>
    <n v="-30000"/>
    <s v="COGS"/>
    <s v="Materials"/>
    <s v="Expense"/>
  </r>
  <r>
    <n v="2023"/>
    <x v="1"/>
    <s v="28"/>
    <s v="1st Quarter"/>
    <s v="Tuesday"/>
    <s v="February"/>
    <s v="Sportswear"/>
    <n v="-4000"/>
    <s v="COGS"/>
    <s v="Packaging"/>
    <s v="Expense"/>
  </r>
  <r>
    <n v="2023"/>
    <x v="1"/>
    <s v="28"/>
    <s v="1st Quarter"/>
    <s v="Tuesday"/>
    <s v="February"/>
    <s v="Sportswear"/>
    <n v="-8000"/>
    <s v="COGS"/>
    <s v="Shipping"/>
    <s v="Expense"/>
  </r>
  <r>
    <n v="2023"/>
    <x v="1"/>
    <s v="28"/>
    <s v="1st Quarter"/>
    <s v="Tuesday"/>
    <s v="February"/>
    <s v="Sportswear"/>
    <n v="-10000"/>
    <s v="COGS"/>
    <s v="Sales"/>
    <s v="Expense"/>
  </r>
  <r>
    <n v="2023"/>
    <x v="1"/>
    <s v="28"/>
    <s v="1st Quarter"/>
    <s v="Tuesday"/>
    <s v="February"/>
    <s v="Sportswear"/>
    <n v="-100000"/>
    <s v="COGS"/>
    <s v="Labor"/>
    <s v="Expense"/>
  </r>
  <r>
    <n v="2023"/>
    <x v="1"/>
    <s v="28"/>
    <s v="1st Quarter"/>
    <s v="Tuesday"/>
    <s v="February"/>
    <s v="Sportswear"/>
    <n v="-7000"/>
    <s v="COGS"/>
    <s v="Other"/>
    <s v="Expense"/>
  </r>
  <r>
    <n v="2023"/>
    <x v="2"/>
    <s v="31"/>
    <s v="1st Quarter"/>
    <s v="Friday"/>
    <s v="March"/>
    <s v="Sportswear"/>
    <n v="-27000"/>
    <s v="Interest and tax"/>
    <s v="Interest and tax"/>
    <s v="Expense"/>
  </r>
  <r>
    <n v="2023"/>
    <x v="2"/>
    <s v="31"/>
    <s v="1st Quarter"/>
    <s v="Friday"/>
    <s v="March"/>
    <s v="Sportswear"/>
    <n v="382500"/>
    <s v="Sales"/>
    <m/>
    <s v="Revenue"/>
  </r>
  <r>
    <n v="2023"/>
    <x v="2"/>
    <s v="31"/>
    <s v="1st Quarter"/>
    <s v="Friday"/>
    <s v="March"/>
    <s v="Sportswear"/>
    <n v="24000"/>
    <s v="Other income"/>
    <m/>
    <s v="Revenue"/>
  </r>
  <r>
    <n v="2023"/>
    <x v="2"/>
    <s v="31"/>
    <s v="1st Quarter"/>
    <s v="Friday"/>
    <s v="March"/>
    <s v="Sportswear"/>
    <n v="-15000"/>
    <s v="Opex"/>
    <s v="Rent"/>
    <s v="Expense"/>
  </r>
  <r>
    <n v="2023"/>
    <x v="2"/>
    <s v="31"/>
    <s v="1st Quarter"/>
    <s v="Friday"/>
    <s v="March"/>
    <s v="Sportswear"/>
    <n v="-30000"/>
    <s v="Opex"/>
    <s v="Equipment"/>
    <s v="Expense"/>
  </r>
  <r>
    <n v="2023"/>
    <x v="2"/>
    <s v="31"/>
    <s v="1st Quarter"/>
    <s v="Friday"/>
    <s v="March"/>
    <s v="Sportswear"/>
    <n v="-20000"/>
    <s v="Opex"/>
    <s v="Marketing"/>
    <s v="Expense"/>
  </r>
  <r>
    <n v="2023"/>
    <x v="2"/>
    <s v="31"/>
    <s v="1st Quarter"/>
    <s v="Friday"/>
    <s v="March"/>
    <s v="Sportswear"/>
    <n v="-52000"/>
    <s v="Opex"/>
    <s v="Payroll"/>
    <s v="Expense"/>
  </r>
  <r>
    <n v="2023"/>
    <x v="2"/>
    <s v="31"/>
    <s v="1st Quarter"/>
    <s v="Friday"/>
    <s v="March"/>
    <s v="Sportswear"/>
    <n v="-5000"/>
    <s v="Opex"/>
    <s v="R&amp;D"/>
    <s v="Expense"/>
  </r>
  <r>
    <n v="2023"/>
    <x v="2"/>
    <s v="31"/>
    <s v="1st Quarter"/>
    <s v="Friday"/>
    <s v="March"/>
    <s v="Sportswear"/>
    <n v="-3000"/>
    <s v="Opex"/>
    <s v="Other"/>
    <s v="Expense"/>
  </r>
  <r>
    <n v="2023"/>
    <x v="2"/>
    <s v="31"/>
    <s v="1st Quarter"/>
    <s v="Friday"/>
    <s v="March"/>
    <s v="Sportswear"/>
    <n v="-30000"/>
    <s v="COGS"/>
    <s v="Materials"/>
    <s v="Expense"/>
  </r>
  <r>
    <n v="2023"/>
    <x v="2"/>
    <s v="31"/>
    <s v="1st Quarter"/>
    <s v="Friday"/>
    <s v="March"/>
    <s v="Sportswear"/>
    <n v="-2000"/>
    <s v="COGS"/>
    <s v="Packaging"/>
    <s v="Expense"/>
  </r>
  <r>
    <n v="2023"/>
    <x v="2"/>
    <s v="31"/>
    <s v="1st Quarter"/>
    <s v="Friday"/>
    <s v="March"/>
    <s v="Sportswear"/>
    <n v="-5000"/>
    <s v="COGS"/>
    <s v="Shipping"/>
    <s v="Expense"/>
  </r>
  <r>
    <n v="2023"/>
    <x v="2"/>
    <s v="31"/>
    <s v="1st Quarter"/>
    <s v="Friday"/>
    <s v="March"/>
    <s v="Sportswear"/>
    <n v="-7000"/>
    <s v="COGS"/>
    <s v="Sales"/>
    <s v="Expense"/>
  </r>
  <r>
    <n v="2023"/>
    <x v="2"/>
    <s v="31"/>
    <s v="1st Quarter"/>
    <s v="Friday"/>
    <s v="March"/>
    <s v="Sportswear"/>
    <n v="-100000"/>
    <s v="COGS"/>
    <s v="Labor"/>
    <s v="Expense"/>
  </r>
  <r>
    <n v="2023"/>
    <x v="2"/>
    <s v="31"/>
    <s v="1st Quarter"/>
    <s v="Friday"/>
    <s v="March"/>
    <s v="Sportswear"/>
    <n v="-7000"/>
    <s v="COGS"/>
    <s v="Other"/>
    <s v="Expense"/>
  </r>
  <r>
    <n v="2023"/>
    <x v="3"/>
    <s v="30"/>
    <s v="2nd Quarter"/>
    <s v="Sunday"/>
    <s v="April"/>
    <s v="Sportswear"/>
    <n v="-20000"/>
    <s v="Interest and tax"/>
    <s v="Interest and tax"/>
    <s v="Expense"/>
  </r>
  <r>
    <n v="2023"/>
    <x v="3"/>
    <s v="30"/>
    <s v="2nd Quarter"/>
    <s v="Sunday"/>
    <s v="April"/>
    <s v="Sportswear"/>
    <n v="306000"/>
    <s v="Sales"/>
    <m/>
    <s v="Revenue"/>
  </r>
  <r>
    <n v="2023"/>
    <x v="3"/>
    <s v="30"/>
    <s v="2nd Quarter"/>
    <s v="Sunday"/>
    <s v="April"/>
    <s v="Sportswear"/>
    <n v="22000"/>
    <s v="Other income"/>
    <m/>
    <s v="Revenue"/>
  </r>
  <r>
    <n v="2023"/>
    <x v="3"/>
    <s v="30"/>
    <s v="2nd Quarter"/>
    <s v="Sunday"/>
    <s v="April"/>
    <s v="Sportswear"/>
    <n v="-15000"/>
    <s v="Opex"/>
    <s v="Rent"/>
    <s v="Expense"/>
  </r>
  <r>
    <n v="2023"/>
    <x v="3"/>
    <s v="30"/>
    <s v="2nd Quarter"/>
    <s v="Sunday"/>
    <s v="April"/>
    <s v="Sportswear"/>
    <n v="-30000"/>
    <s v="Opex"/>
    <s v="Equipment"/>
    <s v="Expense"/>
  </r>
  <r>
    <n v="2023"/>
    <x v="3"/>
    <s v="30"/>
    <s v="2nd Quarter"/>
    <s v="Sunday"/>
    <s v="April"/>
    <s v="Sportswear"/>
    <n v="-20000"/>
    <s v="Opex"/>
    <s v="Marketing"/>
    <s v="Expense"/>
  </r>
  <r>
    <n v="2023"/>
    <x v="3"/>
    <s v="30"/>
    <s v="2nd Quarter"/>
    <s v="Sunday"/>
    <s v="April"/>
    <s v="Sportswear"/>
    <n v="-52000"/>
    <s v="Opex"/>
    <s v="Payroll"/>
    <s v="Expense"/>
  </r>
  <r>
    <n v="2023"/>
    <x v="3"/>
    <s v="30"/>
    <s v="2nd Quarter"/>
    <s v="Sunday"/>
    <s v="April"/>
    <s v="Sportswear"/>
    <n v="-5000"/>
    <s v="Opex"/>
    <s v="R&amp;D"/>
    <s v="Expense"/>
  </r>
  <r>
    <n v="2023"/>
    <x v="3"/>
    <s v="30"/>
    <s v="2nd Quarter"/>
    <s v="Sunday"/>
    <s v="April"/>
    <s v="Sportswear"/>
    <n v="-3000"/>
    <s v="Opex"/>
    <s v="Other"/>
    <s v="Expense"/>
  </r>
  <r>
    <n v="2023"/>
    <x v="3"/>
    <s v="30"/>
    <s v="2nd Quarter"/>
    <s v="Sunday"/>
    <s v="April"/>
    <s v="Sportswear"/>
    <n v="-30000"/>
    <s v="COGS"/>
    <s v="Materials"/>
    <s v="Expense"/>
  </r>
  <r>
    <n v="2023"/>
    <x v="3"/>
    <s v="30"/>
    <s v="2nd Quarter"/>
    <s v="Sunday"/>
    <s v="April"/>
    <s v="Sportswear"/>
    <n v="-2000"/>
    <s v="COGS"/>
    <s v="Packaging"/>
    <s v="Expense"/>
  </r>
  <r>
    <n v="2023"/>
    <x v="3"/>
    <s v="30"/>
    <s v="2nd Quarter"/>
    <s v="Sunday"/>
    <s v="April"/>
    <s v="Sportswear"/>
    <n v="-5000"/>
    <s v="COGS"/>
    <s v="Shipping"/>
    <s v="Expense"/>
  </r>
  <r>
    <n v="2023"/>
    <x v="3"/>
    <s v="30"/>
    <s v="2nd Quarter"/>
    <s v="Sunday"/>
    <s v="April"/>
    <s v="Sportswear"/>
    <n v="-6000"/>
    <s v="COGS"/>
    <s v="Sales"/>
    <s v="Expense"/>
  </r>
  <r>
    <n v="2023"/>
    <x v="3"/>
    <s v="30"/>
    <s v="2nd Quarter"/>
    <s v="Sunday"/>
    <s v="April"/>
    <s v="Sportswear"/>
    <n v="-100000"/>
    <s v="COGS"/>
    <s v="Labor"/>
    <s v="Expense"/>
  </r>
  <r>
    <n v="2023"/>
    <x v="3"/>
    <s v="30"/>
    <s v="2nd Quarter"/>
    <s v="Sunday"/>
    <s v="April"/>
    <s v="Sportswear"/>
    <n v="-7000"/>
    <s v="COGS"/>
    <s v="Other"/>
    <s v="Expense"/>
  </r>
  <r>
    <n v="2023"/>
    <x v="4"/>
    <s v="31"/>
    <s v="2nd Quarter"/>
    <s v="Wednesday"/>
    <s v="May"/>
    <s v="Sportswear"/>
    <n v="-31000"/>
    <s v="Interest and tax"/>
    <s v="Interest and tax"/>
    <s v="Expense"/>
  </r>
  <r>
    <n v="2023"/>
    <x v="4"/>
    <s v="31"/>
    <s v="2nd Quarter"/>
    <s v="Wednesday"/>
    <s v="May"/>
    <s v="Sportswear"/>
    <n v="459000"/>
    <s v="Sales"/>
    <m/>
    <s v="Revenue"/>
  </r>
  <r>
    <n v="2023"/>
    <x v="4"/>
    <s v="31"/>
    <s v="2nd Quarter"/>
    <s v="Wednesday"/>
    <s v="May"/>
    <s v="Sportswear"/>
    <n v="100000"/>
    <s v="Other income"/>
    <m/>
    <s v="Revenue"/>
  </r>
  <r>
    <n v="2023"/>
    <x v="4"/>
    <s v="31"/>
    <s v="2nd Quarter"/>
    <s v="Wednesday"/>
    <s v="May"/>
    <s v="Sportswear"/>
    <n v="-15000"/>
    <s v="Opex"/>
    <s v="Rent"/>
    <s v="Expense"/>
  </r>
  <r>
    <n v="2023"/>
    <x v="4"/>
    <s v="31"/>
    <s v="2nd Quarter"/>
    <s v="Wednesday"/>
    <s v="May"/>
    <s v="Sportswear"/>
    <n v="-38000"/>
    <s v="Opex"/>
    <s v="Equipment"/>
    <s v="Expense"/>
  </r>
  <r>
    <n v="2023"/>
    <x v="4"/>
    <s v="31"/>
    <s v="2nd Quarter"/>
    <s v="Wednesday"/>
    <s v="May"/>
    <s v="Sportswear"/>
    <n v="-40000"/>
    <s v="Opex"/>
    <s v="Marketing"/>
    <s v="Expense"/>
  </r>
  <r>
    <n v="2023"/>
    <x v="4"/>
    <s v="31"/>
    <s v="2nd Quarter"/>
    <s v="Wednesday"/>
    <s v="May"/>
    <s v="Sportswear"/>
    <n v="-52000"/>
    <s v="Opex"/>
    <s v="Payroll"/>
    <s v="Expense"/>
  </r>
  <r>
    <n v="2023"/>
    <x v="4"/>
    <s v="31"/>
    <s v="2nd Quarter"/>
    <s v="Wednesday"/>
    <s v="May"/>
    <s v="Sportswear"/>
    <n v="-5000"/>
    <s v="Opex"/>
    <s v="R&amp;D"/>
    <s v="Expense"/>
  </r>
  <r>
    <n v="2023"/>
    <x v="4"/>
    <s v="31"/>
    <s v="2nd Quarter"/>
    <s v="Wednesday"/>
    <s v="May"/>
    <s v="Sportswear"/>
    <n v="-4000"/>
    <s v="Opex"/>
    <s v="Other"/>
    <s v="Expense"/>
  </r>
  <r>
    <n v="2023"/>
    <x v="4"/>
    <s v="31"/>
    <s v="2nd Quarter"/>
    <s v="Wednesday"/>
    <s v="May"/>
    <s v="Sportswear"/>
    <n v="-30000"/>
    <s v="COGS"/>
    <s v="Materials"/>
    <s v="Expense"/>
  </r>
  <r>
    <n v="2023"/>
    <x v="4"/>
    <s v="31"/>
    <s v="2nd Quarter"/>
    <s v="Wednesday"/>
    <s v="May"/>
    <s v="Sportswear"/>
    <n v="-4000"/>
    <s v="COGS"/>
    <s v="Packaging"/>
    <s v="Expense"/>
  </r>
  <r>
    <n v="2023"/>
    <x v="4"/>
    <s v="31"/>
    <s v="2nd Quarter"/>
    <s v="Wednesday"/>
    <s v="May"/>
    <s v="Sportswear"/>
    <n v="-8000"/>
    <s v="COGS"/>
    <s v="Shipping"/>
    <s v="Expense"/>
  </r>
  <r>
    <n v="2023"/>
    <x v="4"/>
    <s v="31"/>
    <s v="2nd Quarter"/>
    <s v="Wednesday"/>
    <s v="May"/>
    <s v="Sportswear"/>
    <n v="-9000"/>
    <s v="COGS"/>
    <s v="Sales"/>
    <s v="Expense"/>
  </r>
  <r>
    <n v="2023"/>
    <x v="4"/>
    <s v="31"/>
    <s v="2nd Quarter"/>
    <s v="Wednesday"/>
    <s v="May"/>
    <s v="Sportswear"/>
    <n v="-130000"/>
    <s v="COGS"/>
    <s v="Labor"/>
    <s v="Expense"/>
  </r>
  <r>
    <n v="2023"/>
    <x v="4"/>
    <s v="31"/>
    <s v="2nd Quarter"/>
    <s v="Wednesday"/>
    <s v="May"/>
    <s v="Sportswear"/>
    <n v="-7000"/>
    <s v="COGS"/>
    <s v="Other"/>
    <s v="Expense"/>
  </r>
  <r>
    <n v="2023"/>
    <x v="5"/>
    <s v="30"/>
    <s v="2nd Quarter"/>
    <s v="Friday"/>
    <s v="June"/>
    <s v="Sportswear"/>
    <n v="-56700"/>
    <s v="Interest and tax"/>
    <s v="Interest and tax"/>
    <s v="Expense"/>
  </r>
  <r>
    <n v="2023"/>
    <x v="5"/>
    <s v="30"/>
    <s v="2nd Quarter"/>
    <s v="Friday"/>
    <s v="June"/>
    <s v="Sportswear"/>
    <n v="561000"/>
    <s v="Sales"/>
    <m/>
    <s v="Revenue"/>
  </r>
  <r>
    <n v="2023"/>
    <x v="5"/>
    <s v="30"/>
    <s v="2nd Quarter"/>
    <s v="Friday"/>
    <s v="June"/>
    <s v="Sportswear"/>
    <n v="80000"/>
    <s v="Other income"/>
    <m/>
    <s v="Revenue"/>
  </r>
  <r>
    <n v="2023"/>
    <x v="5"/>
    <s v="30"/>
    <s v="2nd Quarter"/>
    <s v="Friday"/>
    <s v="June"/>
    <s v="Sportswear"/>
    <n v="-15000"/>
    <s v="Opex"/>
    <s v="Rent"/>
    <s v="Expense"/>
  </r>
  <r>
    <n v="2023"/>
    <x v="5"/>
    <s v="30"/>
    <s v="2nd Quarter"/>
    <s v="Friday"/>
    <s v="June"/>
    <s v="Sportswear"/>
    <n v="-38000"/>
    <s v="Opex"/>
    <s v="Equipment"/>
    <s v="Expense"/>
  </r>
  <r>
    <n v="2023"/>
    <x v="5"/>
    <s v="30"/>
    <s v="2nd Quarter"/>
    <s v="Friday"/>
    <s v="June"/>
    <s v="Sportswear"/>
    <n v="-40000"/>
    <s v="Opex"/>
    <s v="Marketing"/>
    <s v="Expense"/>
  </r>
  <r>
    <n v="2023"/>
    <x v="5"/>
    <s v="30"/>
    <s v="2nd Quarter"/>
    <s v="Friday"/>
    <s v="June"/>
    <s v="Sportswear"/>
    <n v="-52000"/>
    <s v="Opex"/>
    <s v="Payroll"/>
    <s v="Expense"/>
  </r>
  <r>
    <n v="2023"/>
    <x v="5"/>
    <s v="30"/>
    <s v="2nd Quarter"/>
    <s v="Friday"/>
    <s v="June"/>
    <s v="Sportswear"/>
    <n v="-5000"/>
    <s v="Opex"/>
    <s v="R&amp;D"/>
    <s v="Expense"/>
  </r>
  <r>
    <n v="2023"/>
    <x v="5"/>
    <s v="30"/>
    <s v="2nd Quarter"/>
    <s v="Friday"/>
    <s v="June"/>
    <s v="Sportswear"/>
    <n v="-3000"/>
    <s v="Opex"/>
    <s v="Other"/>
    <s v="Expense"/>
  </r>
  <r>
    <n v="2023"/>
    <x v="5"/>
    <s v="30"/>
    <s v="2nd Quarter"/>
    <s v="Friday"/>
    <s v="June"/>
    <s v="Sportswear"/>
    <n v="-30000"/>
    <s v="COGS"/>
    <s v="Materials"/>
    <s v="Expense"/>
  </r>
  <r>
    <n v="2023"/>
    <x v="5"/>
    <s v="30"/>
    <s v="2nd Quarter"/>
    <s v="Friday"/>
    <s v="June"/>
    <s v="Sportswear"/>
    <n v="-3000"/>
    <s v="COGS"/>
    <s v="Packaging"/>
    <s v="Expense"/>
  </r>
  <r>
    <n v="2023"/>
    <x v="5"/>
    <s v="30"/>
    <s v="2nd Quarter"/>
    <s v="Friday"/>
    <s v="June"/>
    <s v="Sportswear"/>
    <n v="-9000"/>
    <s v="COGS"/>
    <s v="Shipping"/>
    <s v="Expense"/>
  </r>
  <r>
    <n v="2023"/>
    <x v="5"/>
    <s v="30"/>
    <s v="2nd Quarter"/>
    <s v="Friday"/>
    <s v="June"/>
    <s v="Sportswear"/>
    <n v="-8000"/>
    <s v="COGS"/>
    <s v="Sales"/>
    <s v="Expense"/>
  </r>
  <r>
    <n v="2023"/>
    <x v="5"/>
    <s v="30"/>
    <s v="2nd Quarter"/>
    <s v="Friday"/>
    <s v="June"/>
    <s v="Sportswear"/>
    <n v="-130000"/>
    <s v="COGS"/>
    <s v="Labor"/>
    <s v="Expense"/>
  </r>
  <r>
    <n v="2023"/>
    <x v="5"/>
    <s v="30"/>
    <s v="2nd Quarter"/>
    <s v="Friday"/>
    <s v="June"/>
    <s v="Sportswear"/>
    <n v="-7000"/>
    <s v="COGS"/>
    <s v="Other"/>
    <s v="Expense"/>
  </r>
  <r>
    <n v="2023"/>
    <x v="6"/>
    <s v="31"/>
    <s v="3rd Quarter"/>
    <s v="Monday"/>
    <s v="July"/>
    <s v="Sportswear"/>
    <n v="-30300"/>
    <s v="Interest and tax"/>
    <s v="Interest and tax"/>
    <s v="Expense"/>
  </r>
  <r>
    <n v="2023"/>
    <x v="6"/>
    <s v="31"/>
    <s v="3rd Quarter"/>
    <s v="Monday"/>
    <s v="July"/>
    <s v="Sportswear"/>
    <n v="433500"/>
    <s v="Sales"/>
    <m/>
    <s v="Revenue"/>
  </r>
  <r>
    <n v="2023"/>
    <x v="6"/>
    <s v="31"/>
    <s v="3rd Quarter"/>
    <s v="Monday"/>
    <s v="July"/>
    <s v="Sportswear"/>
    <n v="40000"/>
    <s v="Other income"/>
    <m/>
    <s v="Revenue"/>
  </r>
  <r>
    <n v="2023"/>
    <x v="6"/>
    <s v="31"/>
    <s v="3rd Quarter"/>
    <s v="Monday"/>
    <s v="July"/>
    <s v="Sportswear"/>
    <n v="-15000"/>
    <s v="Opex"/>
    <s v="Rent"/>
    <s v="Expense"/>
  </r>
  <r>
    <n v="2023"/>
    <x v="6"/>
    <s v="31"/>
    <s v="3rd Quarter"/>
    <s v="Monday"/>
    <s v="July"/>
    <s v="Sportswear"/>
    <n v="-38000"/>
    <s v="Opex"/>
    <s v="Equipment"/>
    <s v="Expense"/>
  </r>
  <r>
    <n v="2023"/>
    <x v="6"/>
    <s v="31"/>
    <s v="3rd Quarter"/>
    <s v="Monday"/>
    <s v="July"/>
    <s v="Sportswear"/>
    <n v="-30000"/>
    <s v="Opex"/>
    <s v="Marketing"/>
    <s v="Expense"/>
  </r>
  <r>
    <n v="2023"/>
    <x v="6"/>
    <s v="31"/>
    <s v="3rd Quarter"/>
    <s v="Monday"/>
    <s v="July"/>
    <s v="Sportswear"/>
    <n v="-45000"/>
    <s v="Opex"/>
    <s v="Payroll"/>
    <s v="Expense"/>
  </r>
  <r>
    <n v="2023"/>
    <x v="6"/>
    <s v="31"/>
    <s v="3rd Quarter"/>
    <s v="Monday"/>
    <s v="July"/>
    <s v="Sportswear"/>
    <n v="-5000"/>
    <s v="Opex"/>
    <s v="R&amp;D"/>
    <s v="Expense"/>
  </r>
  <r>
    <n v="2023"/>
    <x v="6"/>
    <s v="31"/>
    <s v="3rd Quarter"/>
    <s v="Monday"/>
    <s v="July"/>
    <s v="Sportswear"/>
    <n v="-2000"/>
    <s v="Opex"/>
    <s v="Other"/>
    <s v="Expense"/>
  </r>
  <r>
    <n v="2023"/>
    <x v="6"/>
    <s v="31"/>
    <s v="3rd Quarter"/>
    <s v="Monday"/>
    <s v="July"/>
    <s v="Sportswear"/>
    <n v="-30000"/>
    <s v="COGS"/>
    <s v="Materials"/>
    <s v="Expense"/>
  </r>
  <r>
    <n v="2023"/>
    <x v="6"/>
    <s v="31"/>
    <s v="3rd Quarter"/>
    <s v="Monday"/>
    <s v="July"/>
    <s v="Sportswear"/>
    <n v="-2000"/>
    <s v="COGS"/>
    <s v="Packaging"/>
    <s v="Expense"/>
  </r>
  <r>
    <n v="2023"/>
    <x v="6"/>
    <s v="31"/>
    <s v="3rd Quarter"/>
    <s v="Monday"/>
    <s v="July"/>
    <s v="Sportswear"/>
    <n v="-5000"/>
    <s v="COGS"/>
    <s v="Shipping"/>
    <s v="Expense"/>
  </r>
  <r>
    <n v="2023"/>
    <x v="6"/>
    <s v="31"/>
    <s v="3rd Quarter"/>
    <s v="Monday"/>
    <s v="July"/>
    <s v="Sportswear"/>
    <n v="-6000"/>
    <s v="COGS"/>
    <s v="Sales"/>
    <s v="Expense"/>
  </r>
  <r>
    <n v="2023"/>
    <x v="6"/>
    <s v="31"/>
    <s v="3rd Quarter"/>
    <s v="Monday"/>
    <s v="July"/>
    <s v="Sportswear"/>
    <n v="-130000"/>
    <s v="COGS"/>
    <s v="Labor"/>
    <s v="Expense"/>
  </r>
  <r>
    <n v="2023"/>
    <x v="6"/>
    <s v="31"/>
    <s v="3rd Quarter"/>
    <s v="Monday"/>
    <s v="July"/>
    <s v="Sportswear"/>
    <n v="-7000"/>
    <s v="COGS"/>
    <s v="Other"/>
    <s v="Expense"/>
  </r>
  <r>
    <n v="2023"/>
    <x v="7"/>
    <s v="31"/>
    <s v="3rd Quarter"/>
    <s v="Thursday"/>
    <s v="August"/>
    <s v="Sportswear"/>
    <n v="-18600"/>
    <s v="Interest and tax"/>
    <s v="Interest and tax"/>
    <s v="Expense"/>
  </r>
  <r>
    <n v="2023"/>
    <x v="7"/>
    <s v="31"/>
    <s v="3rd Quarter"/>
    <s v="Thursday"/>
    <s v="August"/>
    <s v="Sportswear"/>
    <n v="382500"/>
    <s v="Sales"/>
    <m/>
    <s v="Revenue"/>
  </r>
  <r>
    <n v="2023"/>
    <x v="7"/>
    <s v="31"/>
    <s v="3rd Quarter"/>
    <s v="Thursday"/>
    <s v="August"/>
    <s v="Sportswear"/>
    <n v="20000"/>
    <s v="Other income"/>
    <m/>
    <s v="Revenue"/>
  </r>
  <r>
    <n v="2023"/>
    <x v="7"/>
    <s v="31"/>
    <s v="3rd Quarter"/>
    <s v="Thursday"/>
    <s v="August"/>
    <s v="Sportswear"/>
    <n v="-20000"/>
    <s v="Opex"/>
    <s v="Rent"/>
    <s v="Expense"/>
  </r>
  <r>
    <n v="2023"/>
    <x v="7"/>
    <s v="31"/>
    <s v="3rd Quarter"/>
    <s v="Thursday"/>
    <s v="August"/>
    <s v="Sportswear"/>
    <n v="-38000"/>
    <s v="Opex"/>
    <s v="Equipment"/>
    <s v="Expense"/>
  </r>
  <r>
    <n v="2023"/>
    <x v="7"/>
    <s v="31"/>
    <s v="3rd Quarter"/>
    <s v="Thursday"/>
    <s v="August"/>
    <s v="Sportswear"/>
    <n v="-20000"/>
    <s v="Opex"/>
    <s v="Marketing"/>
    <s v="Expense"/>
  </r>
  <r>
    <n v="2023"/>
    <x v="7"/>
    <s v="31"/>
    <s v="3rd Quarter"/>
    <s v="Thursday"/>
    <s v="August"/>
    <s v="Sportswear"/>
    <n v="-45000"/>
    <s v="Opex"/>
    <s v="Payroll"/>
    <s v="Expense"/>
  </r>
  <r>
    <n v="2023"/>
    <x v="7"/>
    <s v="31"/>
    <s v="3rd Quarter"/>
    <s v="Thursday"/>
    <s v="August"/>
    <s v="Sportswear"/>
    <n v="-5000"/>
    <s v="Opex"/>
    <s v="R&amp;D"/>
    <s v="Expense"/>
  </r>
  <r>
    <n v="2023"/>
    <x v="7"/>
    <s v="31"/>
    <s v="3rd Quarter"/>
    <s v="Thursday"/>
    <s v="August"/>
    <s v="Sportswear"/>
    <n v="-2000"/>
    <s v="Opex"/>
    <s v="Other"/>
    <s v="Expense"/>
  </r>
  <r>
    <n v="2023"/>
    <x v="7"/>
    <s v="31"/>
    <s v="3rd Quarter"/>
    <s v="Thursday"/>
    <s v="August"/>
    <s v="Sportswear"/>
    <n v="-30000"/>
    <s v="COGS"/>
    <s v="Materials"/>
    <s v="Expense"/>
  </r>
  <r>
    <n v="2023"/>
    <x v="7"/>
    <s v="31"/>
    <s v="3rd Quarter"/>
    <s v="Thursday"/>
    <s v="August"/>
    <s v="Sportswear"/>
    <n v="-2000"/>
    <s v="COGS"/>
    <s v="Packaging"/>
    <s v="Expense"/>
  </r>
  <r>
    <n v="2023"/>
    <x v="7"/>
    <s v="31"/>
    <s v="3rd Quarter"/>
    <s v="Thursday"/>
    <s v="August"/>
    <s v="Sportswear"/>
    <n v="-5000"/>
    <s v="COGS"/>
    <s v="Shipping"/>
    <s v="Expense"/>
  </r>
  <r>
    <n v="2023"/>
    <x v="7"/>
    <s v="31"/>
    <s v="3rd Quarter"/>
    <s v="Thursday"/>
    <s v="August"/>
    <s v="Sportswear"/>
    <n v="-6000"/>
    <s v="COGS"/>
    <s v="Sales"/>
    <s v="Expense"/>
  </r>
  <r>
    <n v="2023"/>
    <x v="7"/>
    <s v="31"/>
    <s v="3rd Quarter"/>
    <s v="Thursday"/>
    <s v="August"/>
    <s v="Sportswear"/>
    <n v="-130000"/>
    <s v="COGS"/>
    <s v="Labor"/>
    <s v="Expense"/>
  </r>
  <r>
    <n v="2023"/>
    <x v="7"/>
    <s v="31"/>
    <s v="3rd Quarter"/>
    <s v="Thursday"/>
    <s v="August"/>
    <s v="Sportswear"/>
    <n v="-7000"/>
    <s v="COGS"/>
    <s v="Other"/>
    <s v="Expense"/>
  </r>
  <r>
    <n v="2023"/>
    <x v="0"/>
    <s v="31"/>
    <s v="1st Quarter"/>
    <s v="Tuesday"/>
    <s v="January"/>
    <s v="Sportswear"/>
    <n v="180000"/>
    <s v="Consulting and professional services"/>
    <m/>
    <s v="Revenue"/>
  </r>
  <r>
    <n v="2023"/>
    <x v="1"/>
    <s v="28"/>
    <s v="1st Quarter"/>
    <s v="Tuesday"/>
    <s v="February"/>
    <s v="Sportswear"/>
    <n v="150000"/>
    <s v="Consulting and professional services"/>
    <m/>
    <s v="Revenue"/>
  </r>
  <r>
    <n v="2023"/>
    <x v="8"/>
    <s v="30"/>
    <s v="3rd Quarter"/>
    <s v="Saturday"/>
    <s v="September"/>
    <s v="Sportswear"/>
    <n v="-26300"/>
    <s v="Interest and tax"/>
    <s v="Interest and tax"/>
    <s v="Expense"/>
  </r>
  <r>
    <n v="2023"/>
    <x v="8"/>
    <s v="30"/>
    <s v="3rd Quarter"/>
    <s v="Saturday"/>
    <s v="September"/>
    <s v="Sportswear"/>
    <n v="408000"/>
    <s v="Sales"/>
    <m/>
    <s v="Revenue"/>
  </r>
  <r>
    <n v="2023"/>
    <x v="2"/>
    <s v="31"/>
    <s v="1st Quarter"/>
    <s v="Friday"/>
    <s v="March"/>
    <s v="Sportswear"/>
    <n v="60000"/>
    <s v="Consulting and professional services"/>
    <m/>
    <s v="Revenue"/>
  </r>
  <r>
    <n v="2023"/>
    <x v="8"/>
    <s v="30"/>
    <s v="3rd Quarter"/>
    <s v="Saturday"/>
    <s v="September"/>
    <s v="Sportswear"/>
    <n v="26600"/>
    <s v="Other income"/>
    <m/>
    <s v="Revenue"/>
  </r>
  <r>
    <n v="2023"/>
    <x v="8"/>
    <s v="30"/>
    <s v="3rd Quarter"/>
    <s v="Saturday"/>
    <s v="September"/>
    <s v="Sportswear"/>
    <n v="-20000"/>
    <s v="Opex"/>
    <s v="Rent"/>
    <s v="Expense"/>
  </r>
  <r>
    <n v="2023"/>
    <x v="8"/>
    <s v="30"/>
    <s v="3rd Quarter"/>
    <s v="Saturday"/>
    <s v="September"/>
    <s v="Sportswear"/>
    <n v="-38000"/>
    <s v="Opex"/>
    <s v="Equipment"/>
    <s v="Expense"/>
  </r>
  <r>
    <n v="2023"/>
    <x v="8"/>
    <s v="30"/>
    <s v="3rd Quarter"/>
    <s v="Saturday"/>
    <s v="September"/>
    <s v="Sportswear"/>
    <n v="-15000"/>
    <s v="Opex"/>
    <s v="Marketing"/>
    <s v="Expense"/>
  </r>
  <r>
    <n v="2023"/>
    <x v="8"/>
    <s v="30"/>
    <s v="3rd Quarter"/>
    <s v="Saturday"/>
    <s v="September"/>
    <s v="Sportswear"/>
    <n v="-45000"/>
    <s v="Opex"/>
    <s v="Payroll"/>
    <s v="Expense"/>
  </r>
  <r>
    <n v="2023"/>
    <x v="8"/>
    <s v="30"/>
    <s v="3rd Quarter"/>
    <s v="Saturday"/>
    <s v="September"/>
    <s v="Sportswear"/>
    <n v="-5000"/>
    <s v="Opex"/>
    <s v="R&amp;D"/>
    <s v="Expense"/>
  </r>
  <r>
    <n v="2023"/>
    <x v="8"/>
    <s v="30"/>
    <s v="3rd Quarter"/>
    <s v="Saturday"/>
    <s v="September"/>
    <s v="Sportswear"/>
    <n v="-3000"/>
    <s v="Opex"/>
    <s v="Other"/>
    <s v="Expense"/>
  </r>
  <r>
    <n v="2023"/>
    <x v="8"/>
    <s v="30"/>
    <s v="3rd Quarter"/>
    <s v="Saturday"/>
    <s v="September"/>
    <s v="Sportswear"/>
    <n v="-30000"/>
    <s v="COGS"/>
    <s v="Materials"/>
    <s v="Expense"/>
  </r>
  <r>
    <n v="2023"/>
    <x v="8"/>
    <s v="30"/>
    <s v="3rd Quarter"/>
    <s v="Saturday"/>
    <s v="September"/>
    <s v="Sportswear"/>
    <n v="-2000"/>
    <s v="COGS"/>
    <s v="Packaging"/>
    <s v="Expense"/>
  </r>
  <r>
    <n v="2023"/>
    <x v="8"/>
    <s v="30"/>
    <s v="3rd Quarter"/>
    <s v="Saturday"/>
    <s v="September"/>
    <s v="Sportswear"/>
    <n v="-4000"/>
    <s v="COGS"/>
    <s v="Shipping"/>
    <s v="Expense"/>
  </r>
  <r>
    <n v="2023"/>
    <x v="8"/>
    <s v="30"/>
    <s v="3rd Quarter"/>
    <s v="Saturday"/>
    <s v="September"/>
    <s v="Sportswear"/>
    <n v="-6000"/>
    <s v="COGS"/>
    <s v="Sales"/>
    <s v="Expense"/>
  </r>
  <r>
    <n v="2023"/>
    <x v="8"/>
    <s v="30"/>
    <s v="3rd Quarter"/>
    <s v="Saturday"/>
    <s v="September"/>
    <s v="Sportswear"/>
    <n v="-130000"/>
    <s v="COGS"/>
    <s v="Labor"/>
    <s v="Expense"/>
  </r>
  <r>
    <n v="2023"/>
    <x v="8"/>
    <s v="30"/>
    <s v="3rd Quarter"/>
    <s v="Saturday"/>
    <s v="September"/>
    <s v="Sportswear"/>
    <n v="-7000"/>
    <s v="COGS"/>
    <s v="Other"/>
    <s v="Expense"/>
  </r>
  <r>
    <n v="2023"/>
    <x v="3"/>
    <s v="30"/>
    <s v="2nd Quarter"/>
    <s v="Sunday"/>
    <s v="April"/>
    <s v="Sportswear"/>
    <n v="90000"/>
    <s v="Consulting and professional services"/>
    <m/>
    <s v="Revenue"/>
  </r>
  <r>
    <n v="2023"/>
    <x v="4"/>
    <s v="31"/>
    <s v="2nd Quarter"/>
    <s v="Wednesday"/>
    <s v="May"/>
    <s v="Sportswear"/>
    <n v="132000"/>
    <s v="Consulting and professional services"/>
    <m/>
    <s v="Revenue"/>
  </r>
  <r>
    <n v="2023"/>
    <x v="9"/>
    <s v="31"/>
    <s v="4th Quarter"/>
    <s v="Tuesday"/>
    <s v="October"/>
    <s v="Sportswear"/>
    <n v="-22000"/>
    <s v="Interest and tax"/>
    <s v="Interest and tax"/>
    <s v="Expense"/>
  </r>
  <r>
    <n v="2023"/>
    <x v="9"/>
    <s v="31"/>
    <s v="4th Quarter"/>
    <s v="Tuesday"/>
    <s v="October"/>
    <s v="Sportswear"/>
    <n v="369750"/>
    <s v="Sales"/>
    <m/>
    <s v="Revenue"/>
  </r>
  <r>
    <n v="2023"/>
    <x v="5"/>
    <s v="30"/>
    <s v="2nd Quarter"/>
    <s v="Friday"/>
    <s v="June"/>
    <s v="Sportswear"/>
    <n v="108000"/>
    <s v="Consulting and professional services"/>
    <m/>
    <s v="Revenue"/>
  </r>
  <r>
    <n v="2023"/>
    <x v="9"/>
    <s v="31"/>
    <s v="4th Quarter"/>
    <s v="Tuesday"/>
    <s v="October"/>
    <s v="Sportswear"/>
    <n v="60000"/>
    <s v="Other income"/>
    <m/>
    <s v="Revenue"/>
  </r>
  <r>
    <n v="2023"/>
    <x v="9"/>
    <s v="31"/>
    <s v="4th Quarter"/>
    <s v="Tuesday"/>
    <s v="October"/>
    <s v="Sportswear"/>
    <n v="-20000"/>
    <s v="Opex"/>
    <s v="Rent"/>
    <s v="Expense"/>
  </r>
  <r>
    <n v="2023"/>
    <x v="9"/>
    <s v="31"/>
    <s v="4th Quarter"/>
    <s v="Tuesday"/>
    <s v="October"/>
    <s v="Sportswear"/>
    <n v="-40000"/>
    <s v="Opex"/>
    <s v="Equipment"/>
    <s v="Expense"/>
  </r>
  <r>
    <n v="2023"/>
    <x v="9"/>
    <s v="31"/>
    <s v="4th Quarter"/>
    <s v="Tuesday"/>
    <s v="October"/>
    <s v="Sportswear"/>
    <n v="-15000"/>
    <s v="Opex"/>
    <s v="Marketing"/>
    <s v="Expense"/>
  </r>
  <r>
    <n v="2023"/>
    <x v="9"/>
    <s v="31"/>
    <s v="4th Quarter"/>
    <s v="Tuesday"/>
    <s v="October"/>
    <s v="Sportswear"/>
    <n v="-45000"/>
    <s v="Opex"/>
    <s v="Payroll"/>
    <s v="Expense"/>
  </r>
  <r>
    <n v="2023"/>
    <x v="9"/>
    <s v="31"/>
    <s v="4th Quarter"/>
    <s v="Tuesday"/>
    <s v="October"/>
    <s v="Sportswear"/>
    <n v="-5000"/>
    <s v="Opex"/>
    <s v="R&amp;D"/>
    <s v="Expense"/>
  </r>
  <r>
    <n v="2023"/>
    <x v="9"/>
    <s v="31"/>
    <s v="4th Quarter"/>
    <s v="Tuesday"/>
    <s v="October"/>
    <s v="Sportswear"/>
    <n v="-2000"/>
    <s v="Opex"/>
    <s v="Other"/>
    <s v="Expense"/>
  </r>
  <r>
    <n v="2023"/>
    <x v="9"/>
    <s v="31"/>
    <s v="4th Quarter"/>
    <s v="Tuesday"/>
    <s v="October"/>
    <s v="Sportswear"/>
    <n v="-30000"/>
    <s v="COGS"/>
    <s v="Materials"/>
    <s v="Expense"/>
  </r>
  <r>
    <n v="2023"/>
    <x v="9"/>
    <s v="31"/>
    <s v="4th Quarter"/>
    <s v="Tuesday"/>
    <s v="October"/>
    <s v="Sportswear"/>
    <n v="-2000"/>
    <s v="COGS"/>
    <s v="Packaging"/>
    <s v="Expense"/>
  </r>
  <r>
    <n v="2023"/>
    <x v="9"/>
    <s v="31"/>
    <s v="4th Quarter"/>
    <s v="Tuesday"/>
    <s v="October"/>
    <s v="Sportswear"/>
    <n v="-4000"/>
    <s v="COGS"/>
    <s v="Shipping"/>
    <s v="Expense"/>
  </r>
  <r>
    <n v="2023"/>
    <x v="9"/>
    <s v="31"/>
    <s v="4th Quarter"/>
    <s v="Tuesday"/>
    <s v="October"/>
    <s v="Sportswear"/>
    <n v="-6000"/>
    <s v="COGS"/>
    <s v="Sales"/>
    <s v="Expense"/>
  </r>
  <r>
    <n v="2023"/>
    <x v="9"/>
    <s v="31"/>
    <s v="4th Quarter"/>
    <s v="Tuesday"/>
    <s v="October"/>
    <s v="Sportswear"/>
    <n v="-110000"/>
    <s v="COGS"/>
    <s v="Labor"/>
    <s v="Expense"/>
  </r>
  <r>
    <n v="2023"/>
    <x v="9"/>
    <s v="31"/>
    <s v="4th Quarter"/>
    <s v="Tuesday"/>
    <s v="October"/>
    <s v="Sportswear"/>
    <n v="-7000"/>
    <s v="COGS"/>
    <s v="Other"/>
    <s v="Expense"/>
  </r>
  <r>
    <n v="2023"/>
    <x v="6"/>
    <s v="31"/>
    <s v="3rd Quarter"/>
    <s v="Monday"/>
    <s v="July"/>
    <s v="Sportswear"/>
    <n v="60000"/>
    <s v="Consulting and professional services"/>
    <m/>
    <s v="Revenue"/>
  </r>
  <r>
    <n v="2023"/>
    <x v="7"/>
    <s v="31"/>
    <s v="3rd Quarter"/>
    <s v="Thursday"/>
    <s v="August"/>
    <s v="Sportswear"/>
    <n v="60000"/>
    <s v="Consulting and professional services"/>
    <m/>
    <s v="Revenue"/>
  </r>
  <r>
    <n v="2023"/>
    <x v="10"/>
    <s v="30"/>
    <s v="4th Quarter"/>
    <s v="Thursday"/>
    <s v="November"/>
    <s v="Sportswear"/>
    <n v="-15300"/>
    <s v="Interest and tax"/>
    <s v="Interest and tax"/>
    <s v="Expense"/>
  </r>
  <r>
    <n v="2023"/>
    <x v="10"/>
    <s v="30"/>
    <s v="4th Quarter"/>
    <s v="Thursday"/>
    <s v="November"/>
    <s v="Sportswear"/>
    <n v="362100"/>
    <s v="Sales"/>
    <m/>
    <s v="Revenue"/>
  </r>
  <r>
    <n v="2023"/>
    <x v="8"/>
    <s v="30"/>
    <s v="3rd Quarter"/>
    <s v="Saturday"/>
    <s v="September"/>
    <s v="Sportswear"/>
    <n v="60000"/>
    <s v="Consulting and professional services"/>
    <m/>
    <s v="Revenue"/>
  </r>
  <r>
    <n v="2023"/>
    <x v="10"/>
    <s v="30"/>
    <s v="4th Quarter"/>
    <s v="Thursday"/>
    <s v="November"/>
    <s v="Sportswear"/>
    <n v="40000"/>
    <s v="Other income"/>
    <m/>
    <s v="Revenue"/>
  </r>
  <r>
    <n v="2023"/>
    <x v="10"/>
    <s v="30"/>
    <s v="4th Quarter"/>
    <s v="Thursday"/>
    <s v="November"/>
    <s v="Sportswear"/>
    <n v="-20000"/>
    <s v="Opex"/>
    <s v="Rent"/>
    <s v="Expense"/>
  </r>
  <r>
    <n v="2023"/>
    <x v="10"/>
    <s v="30"/>
    <s v="4th Quarter"/>
    <s v="Thursday"/>
    <s v="November"/>
    <s v="Sportswear"/>
    <n v="-40000"/>
    <s v="Opex"/>
    <s v="Equipment"/>
    <s v="Expense"/>
  </r>
  <r>
    <n v="2023"/>
    <x v="10"/>
    <s v="30"/>
    <s v="4th Quarter"/>
    <s v="Thursday"/>
    <s v="November"/>
    <s v="Sportswear"/>
    <n v="-30000"/>
    <s v="Opex"/>
    <s v="Marketing"/>
    <s v="Expense"/>
  </r>
  <r>
    <n v="2023"/>
    <x v="10"/>
    <s v="30"/>
    <s v="4th Quarter"/>
    <s v="Thursday"/>
    <s v="November"/>
    <s v="Sportswear"/>
    <n v="-45000"/>
    <s v="Opex"/>
    <s v="Payroll"/>
    <s v="Expense"/>
  </r>
  <r>
    <n v="2023"/>
    <x v="10"/>
    <s v="30"/>
    <s v="4th Quarter"/>
    <s v="Thursday"/>
    <s v="November"/>
    <s v="Sportswear"/>
    <n v="-5000"/>
    <s v="Opex"/>
    <s v="R&amp;D"/>
    <s v="Expense"/>
  </r>
  <r>
    <n v="2023"/>
    <x v="10"/>
    <s v="30"/>
    <s v="4th Quarter"/>
    <s v="Thursday"/>
    <s v="November"/>
    <s v="Sportswear"/>
    <n v="-4000"/>
    <s v="Opex"/>
    <s v="Other"/>
    <s v="Expense"/>
  </r>
  <r>
    <n v="2023"/>
    <x v="10"/>
    <s v="30"/>
    <s v="4th Quarter"/>
    <s v="Thursday"/>
    <s v="November"/>
    <s v="Sportswear"/>
    <n v="-30000"/>
    <s v="COGS"/>
    <s v="Materials"/>
    <s v="Expense"/>
  </r>
  <r>
    <n v="2023"/>
    <x v="10"/>
    <s v="30"/>
    <s v="4th Quarter"/>
    <s v="Thursday"/>
    <s v="November"/>
    <s v="Sportswear"/>
    <n v="-3000"/>
    <s v="COGS"/>
    <s v="Packaging"/>
    <s v="Expense"/>
  </r>
  <r>
    <n v="2023"/>
    <x v="10"/>
    <s v="30"/>
    <s v="4th Quarter"/>
    <s v="Thursday"/>
    <s v="November"/>
    <s v="Sportswear"/>
    <n v="-3000"/>
    <s v="COGS"/>
    <s v="Shipping"/>
    <s v="Expense"/>
  </r>
  <r>
    <n v="2023"/>
    <x v="10"/>
    <s v="30"/>
    <s v="4th Quarter"/>
    <s v="Thursday"/>
    <s v="November"/>
    <s v="Sportswear"/>
    <n v="-7000"/>
    <s v="COGS"/>
    <s v="Sales"/>
    <s v="Expense"/>
  </r>
  <r>
    <n v="2023"/>
    <x v="10"/>
    <s v="30"/>
    <s v="4th Quarter"/>
    <s v="Thursday"/>
    <s v="November"/>
    <s v="Sportswear"/>
    <n v="-110000"/>
    <s v="COGS"/>
    <s v="Labor"/>
    <s v="Expense"/>
  </r>
  <r>
    <n v="2023"/>
    <x v="10"/>
    <s v="30"/>
    <s v="4th Quarter"/>
    <s v="Thursday"/>
    <s v="November"/>
    <s v="Sportswear"/>
    <n v="-7000"/>
    <s v="COGS"/>
    <s v="Other"/>
    <s v="Expense"/>
  </r>
  <r>
    <n v="2023"/>
    <x v="9"/>
    <s v="31"/>
    <s v="4th Quarter"/>
    <s v="Tuesday"/>
    <s v="October"/>
    <s v="Sportswear"/>
    <n v="72000"/>
    <s v="Consulting and professional services"/>
    <m/>
    <s v="Revenue"/>
  </r>
  <r>
    <n v="2023"/>
    <x v="10"/>
    <s v="30"/>
    <s v="4th Quarter"/>
    <s v="Thursday"/>
    <s v="November"/>
    <s v="Sportswear"/>
    <n v="72000"/>
    <s v="Consulting and professional services"/>
    <m/>
    <s v="Revenue"/>
  </r>
  <r>
    <n v="2023"/>
    <x v="11"/>
    <s v="31"/>
    <s v="4th Quarter"/>
    <s v="Sunday"/>
    <s v="December"/>
    <s v="Sportswear"/>
    <n v="-36700"/>
    <s v="Interest and tax"/>
    <s v="Interest and tax"/>
    <s v="Expense"/>
  </r>
  <r>
    <n v="2023"/>
    <x v="11"/>
    <s v="31"/>
    <s v="4th Quarter"/>
    <s v="Sunday"/>
    <s v="December"/>
    <s v="Sportswear"/>
    <n v="471750"/>
    <s v="Sales"/>
    <m/>
    <s v="Revenue"/>
  </r>
  <r>
    <n v="2023"/>
    <x v="11"/>
    <s v="31"/>
    <s v="4th Quarter"/>
    <s v="Sunday"/>
    <s v="December"/>
    <s v="Sportswear"/>
    <n v="126000"/>
    <s v="Consulting and professional services"/>
    <m/>
    <s v="Revenue"/>
  </r>
  <r>
    <n v="2023"/>
    <x v="11"/>
    <s v="31"/>
    <s v="4th Quarter"/>
    <s v="Sunday"/>
    <s v="December"/>
    <s v="Sportswear"/>
    <n v="60000"/>
    <s v="Other income"/>
    <m/>
    <s v="Revenue"/>
  </r>
  <r>
    <n v="2023"/>
    <x v="11"/>
    <s v="31"/>
    <s v="4th Quarter"/>
    <s v="Sunday"/>
    <s v="December"/>
    <s v="Sportswear"/>
    <n v="-20000"/>
    <s v="Opex"/>
    <s v="Rent"/>
    <s v="Expense"/>
  </r>
  <r>
    <n v="2023"/>
    <x v="11"/>
    <s v="31"/>
    <s v="4th Quarter"/>
    <s v="Sunday"/>
    <s v="December"/>
    <s v="Sportswear"/>
    <n v="-40000"/>
    <s v="Opex"/>
    <s v="Equipment"/>
    <s v="Expense"/>
  </r>
  <r>
    <n v="2023"/>
    <x v="11"/>
    <s v="31"/>
    <s v="4th Quarter"/>
    <s v="Sunday"/>
    <s v="December"/>
    <s v="Sportswear"/>
    <n v="-40000"/>
    <s v="Opex"/>
    <s v="Marketing"/>
    <s v="Expense"/>
  </r>
  <r>
    <n v="2023"/>
    <x v="11"/>
    <s v="31"/>
    <s v="4th Quarter"/>
    <s v="Sunday"/>
    <s v="December"/>
    <s v="Sportswear"/>
    <n v="-50000"/>
    <s v="Opex"/>
    <s v="Payroll"/>
    <s v="Expense"/>
  </r>
  <r>
    <n v="2023"/>
    <x v="11"/>
    <s v="31"/>
    <s v="4th Quarter"/>
    <s v="Sunday"/>
    <s v="December"/>
    <s v="Sportswear"/>
    <n v="-5000"/>
    <s v="Opex"/>
    <s v="R&amp;D"/>
    <s v="Expense"/>
  </r>
  <r>
    <n v="2023"/>
    <x v="11"/>
    <s v="31"/>
    <s v="4th Quarter"/>
    <s v="Sunday"/>
    <s v="December"/>
    <s v="Sportswear"/>
    <n v="-8000"/>
    <s v="Opex"/>
    <s v="Other"/>
    <s v="Expense"/>
  </r>
  <r>
    <n v="2023"/>
    <x v="11"/>
    <s v="31"/>
    <s v="4th Quarter"/>
    <s v="Sunday"/>
    <s v="December"/>
    <s v="Sportswear"/>
    <n v="-30000"/>
    <s v="COGS"/>
    <s v="Materials"/>
    <s v="Expense"/>
  </r>
  <r>
    <n v="2023"/>
    <x v="11"/>
    <s v="31"/>
    <s v="4th Quarter"/>
    <s v="Sunday"/>
    <s v="December"/>
    <s v="Sportswear"/>
    <n v="-4000"/>
    <s v="COGS"/>
    <s v="Packaging"/>
    <s v="Expense"/>
  </r>
  <r>
    <n v="2023"/>
    <x v="11"/>
    <s v="31"/>
    <s v="4th Quarter"/>
    <s v="Sunday"/>
    <s v="December"/>
    <s v="Sportswear"/>
    <n v="-7000"/>
    <s v="COGS"/>
    <s v="Shipping"/>
    <s v="Expense"/>
  </r>
  <r>
    <n v="2023"/>
    <x v="11"/>
    <s v="31"/>
    <s v="4th Quarter"/>
    <s v="Sunday"/>
    <s v="December"/>
    <s v="Sportswear"/>
    <n v="-9000"/>
    <s v="COGS"/>
    <s v="Sales"/>
    <s v="Expense"/>
  </r>
  <r>
    <n v="2023"/>
    <x v="11"/>
    <s v="31"/>
    <s v="4th Quarter"/>
    <s v="Sunday"/>
    <s v="December"/>
    <s v="Sportswear"/>
    <n v="-110000"/>
    <s v="COGS"/>
    <s v="Labor"/>
    <s v="Expense"/>
  </r>
  <r>
    <n v="2023"/>
    <x v="11"/>
    <s v="31"/>
    <s v="4th Quarter"/>
    <s v="Sunday"/>
    <s v="December"/>
    <s v="Sportswear"/>
    <n v="-7000"/>
    <s v="COGS"/>
    <s v="Other"/>
    <s v="Expens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F766B-99FD-442B-92F9-6806109D7C2E}" name="PivotTable2" cacheId="4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16" firstHeaderRow="1" firstDataRow="1" firstDataCol="1"/>
  <pivotFields count="13">
    <pivotField showAll="0"/>
    <pivotField axis="axisRow" numFmtId="14" showAll="0">
      <items count="13">
        <item x="0"/>
        <item x="1"/>
        <item x="2"/>
        <item x="3"/>
        <item x="4"/>
        <item x="5"/>
        <item x="6"/>
        <item x="7"/>
        <item x="8"/>
        <item x="9"/>
        <item x="10"/>
        <item x="11"/>
        <item t="default"/>
      </items>
    </pivotField>
    <pivotField showAll="0"/>
    <pivotField showAll="0"/>
    <pivotField showAll="0"/>
    <pivotField showAll="0"/>
    <pivotField showAll="0"/>
    <pivotField numFmtId="166"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2"/>
    <field x="11"/>
    <field x="1"/>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2D9C6A-7B4B-44A8-8683-C9CD3204F5B9}" name="PivotTable6" cacheId="34"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
  <location ref="A3:E52" firstHeaderRow="1" firstDataRow="1" firstDataCol="4"/>
  <pivotFields count="13">
    <pivotField compact="0" showAll="0"/>
    <pivotField axis="axisRow" compact="0" numFmtId="14" showAll="0">
      <items count="13">
        <item x="0"/>
        <item x="1"/>
        <item x="2"/>
        <item x="3"/>
        <item x="4"/>
        <item x="5"/>
        <item x="6"/>
        <item x="7"/>
        <item x="8"/>
        <item x="9"/>
        <item x="10"/>
        <item x="11"/>
        <item t="default"/>
      </items>
    </pivotField>
    <pivotField compact="0" showAll="0">
      <items count="4">
        <item x="1"/>
        <item x="2"/>
        <item x="0"/>
        <item t="default"/>
      </items>
    </pivotField>
    <pivotField compact="0" showAll="0"/>
    <pivotField axis="axisRow" compact="0" showAll="0">
      <items count="8">
        <item x="4"/>
        <item x="0"/>
        <item x="3"/>
        <item x="5"/>
        <item x="1"/>
        <item x="6"/>
        <item x="2"/>
        <item t="default"/>
      </items>
    </pivotField>
    <pivotField compact="0" showAll="0"/>
    <pivotField compact="0" showAll="0"/>
    <pivotField dataField="1" compact="0" numFmtId="166" showAll="0"/>
    <pivotField compact="0" showAll="0"/>
    <pivotField compact="0" showAll="0"/>
    <pivotField compact="0" showAll="0"/>
    <pivotField axis="axisRow"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showAll="0" sortType="a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s>
  <rowFields count="4">
    <field x="12"/>
    <field x="11"/>
    <field x="1"/>
    <field x="4"/>
  </rowFields>
  <rowItems count="49">
    <i>
      <x v="9"/>
    </i>
    <i r="1">
      <x v="274"/>
    </i>
    <i r="2">
      <x v="8"/>
    </i>
    <i r="3">
      <x v="5"/>
    </i>
    <i>
      <x v="4"/>
    </i>
    <i r="1">
      <x v="121"/>
    </i>
    <i r="2">
      <x v="3"/>
    </i>
    <i r="3">
      <x v="6"/>
    </i>
    <i>
      <x v="11"/>
    </i>
    <i r="1">
      <x v="335"/>
    </i>
    <i r="2">
      <x v="10"/>
    </i>
    <i r="3">
      <x v="3"/>
    </i>
    <i>
      <x v="8"/>
    </i>
    <i r="1">
      <x v="244"/>
    </i>
    <i r="2">
      <x v="7"/>
    </i>
    <i r="3">
      <x v="3"/>
    </i>
    <i>
      <x v="3"/>
    </i>
    <i r="1">
      <x v="91"/>
    </i>
    <i r="2">
      <x v="2"/>
    </i>
    <i r="3">
      <x v="4"/>
    </i>
    <i>
      <x v="10"/>
    </i>
    <i r="1">
      <x v="305"/>
    </i>
    <i r="2">
      <x v="9"/>
    </i>
    <i r="3">
      <x v="1"/>
    </i>
    <i>
      <x v="7"/>
    </i>
    <i r="1">
      <x v="213"/>
    </i>
    <i r="2">
      <x v="6"/>
    </i>
    <i r="3">
      <x/>
    </i>
    <i>
      <x v="2"/>
    </i>
    <i r="1">
      <x v="59"/>
    </i>
    <i r="2">
      <x v="1"/>
    </i>
    <i r="3">
      <x v="1"/>
    </i>
    <i>
      <x v="5"/>
    </i>
    <i r="1">
      <x v="152"/>
    </i>
    <i r="2">
      <x v="4"/>
    </i>
    <i r="3">
      <x v="2"/>
    </i>
    <i>
      <x v="6"/>
    </i>
    <i r="1">
      <x v="182"/>
    </i>
    <i r="2">
      <x v="5"/>
    </i>
    <i r="3">
      <x v="4"/>
    </i>
    <i>
      <x v="12"/>
    </i>
    <i r="1">
      <x v="366"/>
    </i>
    <i r="2">
      <x v="11"/>
    </i>
    <i r="3">
      <x v="6"/>
    </i>
    <i>
      <x v="1"/>
    </i>
    <i r="1">
      <x v="31"/>
    </i>
    <i r="2">
      <x/>
    </i>
    <i r="3">
      <x v="1"/>
    </i>
    <i t="grand">
      <x/>
    </i>
  </rowItems>
  <colItems count="1">
    <i/>
  </colItems>
  <dataFields count="1">
    <dataField name="Sum of Amount, $" fld="7" baseField="0" baseItem="0" numFmtId="165"/>
  </dataFields>
  <formats count="3">
    <format dxfId="132">
      <pivotArea outline="0" collapsedLevelsAreSubtotals="1" fieldPosition="0"/>
    </format>
    <format dxfId="131">
      <pivotArea outline="0" collapsedLevelsAreSubtotals="1" fieldPosition="0"/>
    </format>
    <format dxfId="13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15C519-F79C-4974-A09B-787632ABB071}" name="PivotTable10" cacheId="36"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8" firstHeaderRow="1" firstDataRow="1" firstDataCol="1"/>
  <pivotFields count="11">
    <pivotField compact="0" showAll="0"/>
    <pivotField compact="0" numFmtId="14" showAll="0"/>
    <pivotField compact="0" showAll="0"/>
    <pivotField name="Quarterly Revenue" axis="axisRow" compact="0" showAll="0">
      <items count="5">
        <item x="0"/>
        <item x="1"/>
        <item x="2"/>
        <item x="3"/>
        <item t="default"/>
      </items>
    </pivotField>
    <pivotField compact="0" showAll="0"/>
    <pivotField compact="0" showAll="0"/>
    <pivotField compact="0" showAll="0"/>
    <pivotField dataField="1" compact="0" numFmtId="166" showAll="0"/>
    <pivotField compact="0" showAll="0"/>
    <pivotField compact="0" showAll="0"/>
    <pivotField compact="0" showAll="0"/>
  </pivotFields>
  <rowFields count="1">
    <field x="3"/>
  </rowFields>
  <rowItems count="5">
    <i>
      <x/>
    </i>
    <i>
      <x v="1"/>
    </i>
    <i>
      <x v="2"/>
    </i>
    <i>
      <x v="3"/>
    </i>
    <i t="grand">
      <x/>
    </i>
  </rowItems>
  <colItems count="1">
    <i/>
  </colItems>
  <dataFields count="1">
    <dataField name="Sum of Amount, $" fld="7" baseField="0" baseItem="0" numFmtId="165"/>
  </dataFields>
  <formats count="7">
    <format dxfId="129">
      <pivotArea type="all" dataOnly="0" outline="0" fieldPosition="0"/>
    </format>
    <format dxfId="128">
      <pivotArea outline="0" collapsedLevelsAreSubtotals="1" fieldPosition="0"/>
    </format>
    <format dxfId="127">
      <pivotArea field="3" type="button" dataOnly="0" labelOnly="1" outline="0" axis="axisRow" fieldPosition="0"/>
    </format>
    <format dxfId="126">
      <pivotArea dataOnly="0" labelOnly="1" outline="0" fieldPosition="0">
        <references count="1">
          <reference field="3" count="0"/>
        </references>
      </pivotArea>
    </format>
    <format dxfId="125">
      <pivotArea dataOnly="0" labelOnly="1" grandRow="1" outline="0" fieldPosition="0"/>
    </format>
    <format dxfId="124">
      <pivotArea dataOnly="0" labelOnly="1" outline="0" axis="axisValues" fieldPosition="0"/>
    </format>
    <format dxfId="1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2756C7-012D-4FA6-AE09-CD58517E84BA}" name="PivotTable12" cacheId="3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7">
  <location ref="A3:B7" firstHeaderRow="1" firstDataRow="1" firstDataCol="1"/>
  <pivotFields count="11">
    <pivotField compact="0" showAll="0"/>
    <pivotField compact="0" numFmtId="14" showAll="0"/>
    <pivotField compact="0" showAll="0"/>
    <pivotField compact="0" showAll="0"/>
    <pivotField compact="0" showAll="0"/>
    <pivotField compact="0" showAll="0"/>
    <pivotField axis="axisRow" compact="0" showAll="0">
      <items count="4">
        <item x="0"/>
        <item x="1"/>
        <item x="2"/>
        <item t="default"/>
      </items>
    </pivotField>
    <pivotField dataField="1" compact="0" numFmtId="166" showAll="0"/>
    <pivotField compact="0" showAll="0"/>
    <pivotField compact="0" showAll="0"/>
    <pivotField compact="0" showAll="0"/>
  </pivotFields>
  <rowFields count="1">
    <field x="6"/>
  </rowFields>
  <rowItems count="4">
    <i>
      <x/>
    </i>
    <i>
      <x v="1"/>
    </i>
    <i>
      <x v="2"/>
    </i>
    <i t="grand">
      <x/>
    </i>
  </rowItems>
  <colItems count="1">
    <i/>
  </colItems>
  <dataFields count="1">
    <dataField name="Sum of Amount, $" fld="7" baseField="0" baseItem="0" numFmtId="165"/>
  </dataFields>
  <formats count="7">
    <format dxfId="122">
      <pivotArea outline="0" collapsedLevelsAreSubtotals="1" fieldPosition="0"/>
    </format>
    <format dxfId="121">
      <pivotArea type="all" dataOnly="0" outline="0" fieldPosition="0"/>
    </format>
    <format dxfId="120">
      <pivotArea outline="0" collapsedLevelsAreSubtotals="1" fieldPosition="0"/>
    </format>
    <format dxfId="119">
      <pivotArea field="6" type="button" dataOnly="0" labelOnly="1" outline="0" axis="axisRow" fieldPosition="0"/>
    </format>
    <format dxfId="118">
      <pivotArea dataOnly="0" labelOnly="1" outline="0" fieldPosition="0">
        <references count="1">
          <reference field="6" count="0"/>
        </references>
      </pivotArea>
    </format>
    <format dxfId="117">
      <pivotArea dataOnly="0" labelOnly="1" grandRow="1" outline="0" fieldPosition="0"/>
    </format>
    <format dxfId="116">
      <pivotArea dataOnly="0" labelOnly="1" outline="0" axis="axisValues" fieldPosition="0"/>
    </format>
  </format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1"/>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6"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2"/>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B1BBB2-273F-42CC-8D44-9F5129992F0C}" name="PivotTable14" cacheId="3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7" firstHeaderRow="1" firstDataRow="1" firstDataCol="1"/>
  <pivotFields count="11">
    <pivotField compact="0" showAll="0"/>
    <pivotField compact="0" numFmtId="14" showAll="0"/>
    <pivotField compact="0" showAll="0"/>
    <pivotField compact="0" showAll="0"/>
    <pivotField compact="0" showAll="0"/>
    <pivotField compact="0" showAll="0"/>
    <pivotField compact="0" showAll="0"/>
    <pivotField dataField="1" compact="0" numFmtId="166" showAll="0"/>
    <pivotField axis="axisRow" compact="0" showAll="0">
      <items count="4">
        <item x="1"/>
        <item x="2"/>
        <item x="0"/>
        <item t="default"/>
      </items>
    </pivotField>
    <pivotField compact="0" showAll="0"/>
    <pivotField compact="0" showAll="0"/>
  </pivotFields>
  <rowFields count="1">
    <field x="8"/>
  </rowFields>
  <rowItems count="4">
    <i>
      <x/>
    </i>
    <i>
      <x v="1"/>
    </i>
    <i>
      <x v="2"/>
    </i>
    <i t="grand">
      <x/>
    </i>
  </rowItems>
  <colItems count="1">
    <i/>
  </colItems>
  <dataFields count="1">
    <dataField name="Sum of Amount, $" fld="7" baseField="0" baseItem="0" numFmtId="165"/>
  </dataFields>
  <formats count="13">
    <format dxfId="115">
      <pivotArea outline="0" collapsedLevelsAreSubtotals="1" fieldPosition="0"/>
    </format>
    <format dxfId="114">
      <pivotArea type="all" dataOnly="0" outline="0" fieldPosition="0"/>
    </format>
    <format dxfId="113">
      <pivotArea outline="0" collapsedLevelsAreSubtotals="1" fieldPosition="0"/>
    </format>
    <format dxfId="112">
      <pivotArea field="8" type="button" dataOnly="0" labelOnly="1" outline="0" axis="axisRow" fieldPosition="0"/>
    </format>
    <format dxfId="111">
      <pivotArea dataOnly="0" labelOnly="1" outline="0" fieldPosition="0">
        <references count="1">
          <reference field="8" count="0"/>
        </references>
      </pivotArea>
    </format>
    <format dxfId="110">
      <pivotArea dataOnly="0" labelOnly="1" grandRow="1" outline="0" fieldPosition="0"/>
    </format>
    <format dxfId="109">
      <pivotArea dataOnly="0" labelOnly="1" outline="0" axis="axisValues" fieldPosition="0"/>
    </format>
    <format dxfId="108">
      <pivotArea type="all" dataOnly="0" outline="0" fieldPosition="0"/>
    </format>
    <format dxfId="107">
      <pivotArea outline="0" collapsedLevelsAreSubtotals="1" fieldPosition="0"/>
    </format>
    <format dxfId="106">
      <pivotArea field="8" type="button" dataOnly="0" labelOnly="1" outline="0" axis="axisRow" fieldPosition="0"/>
    </format>
    <format dxfId="105">
      <pivotArea dataOnly="0" labelOnly="1" outline="0" fieldPosition="0">
        <references count="1">
          <reference field="8" count="0"/>
        </references>
      </pivotArea>
    </format>
    <format dxfId="104">
      <pivotArea dataOnly="0" labelOnly="1" grandRow="1" outline="0" fieldPosition="0"/>
    </format>
    <format dxfId="10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F24E45-C7AE-49D8-B346-B8CB0A029917}" name="PivotTable8" cacheId="3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
  <location ref="A3:F64" firstHeaderRow="1" firstDataRow="1" firstDataCol="5"/>
  <pivotFields count="13">
    <pivotField compact="0" showAll="0"/>
    <pivotField axis="axisRow" compact="0" numFmtId="14" showAll="0">
      <items count="13">
        <item x="0"/>
        <item x="1"/>
        <item x="2"/>
        <item x="3"/>
        <item x="4"/>
        <item x="5"/>
        <item x="6"/>
        <item x="7"/>
        <item x="8"/>
        <item x="9"/>
        <item x="10"/>
        <item x="11"/>
        <item t="default"/>
      </items>
    </pivotField>
    <pivotField compact="0" showAll="0"/>
    <pivotField compact="0" showAll="0"/>
    <pivotField axis="axisRow" compact="0" showAll="0">
      <items count="8">
        <item x="4"/>
        <item x="0"/>
        <item x="3"/>
        <item x="5"/>
        <item x="1"/>
        <item x="6"/>
        <item x="2"/>
        <item t="default"/>
      </items>
    </pivotField>
    <pivotField axis="axisRow" compact="0" showAll="0">
      <items count="13">
        <item x="0"/>
        <item x="1"/>
        <item x="2"/>
        <item x="3"/>
        <item x="4"/>
        <item x="5"/>
        <item x="6"/>
        <item x="7"/>
        <item x="8"/>
        <item x="9"/>
        <item x="10"/>
        <item x="11"/>
        <item t="default"/>
      </items>
    </pivotField>
    <pivotField compact="0" showAll="0"/>
    <pivotField dataField="1" compact="0" numFmtId="166" showAll="0"/>
    <pivotField compact="0" showAll="0"/>
    <pivotField compact="0" showAll="0"/>
    <pivotField compact="0" showAll="0"/>
    <pivotField axis="axisRow"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s>
  <rowFields count="5">
    <field x="12"/>
    <field x="11"/>
    <field x="5"/>
    <field x="1"/>
    <field x="4"/>
  </rowFields>
  <rowItems count="61">
    <i>
      <x v="4"/>
    </i>
    <i r="1">
      <x v="121"/>
    </i>
    <i r="2">
      <x v="3"/>
    </i>
    <i r="3">
      <x v="3"/>
    </i>
    <i r="4">
      <x v="6"/>
    </i>
    <i>
      <x v="3"/>
    </i>
    <i r="1">
      <x v="91"/>
    </i>
    <i r="2">
      <x v="2"/>
    </i>
    <i r="3">
      <x v="2"/>
    </i>
    <i r="4">
      <x v="4"/>
    </i>
    <i>
      <x v="10"/>
    </i>
    <i r="1">
      <x v="305"/>
    </i>
    <i r="2">
      <x v="9"/>
    </i>
    <i r="3">
      <x v="9"/>
    </i>
    <i r="4">
      <x v="1"/>
    </i>
    <i>
      <x v="9"/>
    </i>
    <i r="1">
      <x v="274"/>
    </i>
    <i r="2">
      <x v="8"/>
    </i>
    <i r="3">
      <x v="8"/>
    </i>
    <i r="4">
      <x v="5"/>
    </i>
    <i>
      <x v="8"/>
    </i>
    <i r="1">
      <x v="244"/>
    </i>
    <i r="2">
      <x v="7"/>
    </i>
    <i r="3">
      <x v="7"/>
    </i>
    <i r="4">
      <x v="3"/>
    </i>
    <i>
      <x v="11"/>
    </i>
    <i r="1">
      <x v="335"/>
    </i>
    <i r="2">
      <x v="10"/>
    </i>
    <i r="3">
      <x v="10"/>
    </i>
    <i r="4">
      <x v="3"/>
    </i>
    <i>
      <x v="2"/>
    </i>
    <i r="1">
      <x v="59"/>
    </i>
    <i r="2">
      <x v="1"/>
    </i>
    <i r="3">
      <x v="1"/>
    </i>
    <i r="4">
      <x v="1"/>
    </i>
    <i>
      <x v="7"/>
    </i>
    <i r="1">
      <x v="213"/>
    </i>
    <i r="2">
      <x v="6"/>
    </i>
    <i r="3">
      <x v="6"/>
    </i>
    <i r="4">
      <x/>
    </i>
    <i>
      <x v="12"/>
    </i>
    <i r="1">
      <x v="366"/>
    </i>
    <i r="2">
      <x v="11"/>
    </i>
    <i r="3">
      <x v="11"/>
    </i>
    <i r="4">
      <x v="6"/>
    </i>
    <i>
      <x v="6"/>
    </i>
    <i r="1">
      <x v="182"/>
    </i>
    <i r="2">
      <x v="5"/>
    </i>
    <i r="3">
      <x v="5"/>
    </i>
    <i r="4">
      <x v="4"/>
    </i>
    <i>
      <x v="5"/>
    </i>
    <i r="1">
      <x v="152"/>
    </i>
    <i r="2">
      <x v="4"/>
    </i>
    <i r="3">
      <x v="4"/>
    </i>
    <i r="4">
      <x v="2"/>
    </i>
    <i>
      <x v="1"/>
    </i>
    <i r="1">
      <x v="31"/>
    </i>
    <i r="2">
      <x/>
    </i>
    <i r="3">
      <x/>
    </i>
    <i r="4">
      <x v="1"/>
    </i>
    <i t="grand">
      <x/>
    </i>
  </rowItems>
  <colItems count="1">
    <i/>
  </colItems>
  <dataFields count="1">
    <dataField name="Sum of Amount, $" fld="7" baseField="0" baseItem="0" numFmtId="168"/>
  </dataFields>
  <formats count="1">
    <format dxfId="10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312C2C-C502-4F5E-9078-5B120525C24F}" name="PivotTable16"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8" firstHeaderRow="1" firstDataRow="1" firstDataCol="1"/>
  <pivotFields count="11">
    <pivotField compact="0" showAll="0"/>
    <pivotField compact="0" numFmtId="14" showAll="0"/>
    <pivotField compact="0" showAll="0"/>
    <pivotField axis="axisRow" compact="0" showAll="0">
      <items count="5">
        <item x="0"/>
        <item x="1"/>
        <item x="2"/>
        <item x="3"/>
        <item t="default"/>
      </items>
    </pivotField>
    <pivotField compact="0" showAll="0"/>
    <pivotField compact="0" showAll="0"/>
    <pivotField compact="0" showAll="0"/>
    <pivotField dataField="1" compact="0" numFmtId="166" showAll="0"/>
    <pivotField compact="0" showAll="0"/>
    <pivotField compact="0" showAll="0"/>
    <pivotField compact="0" showAll="0"/>
  </pivotFields>
  <rowFields count="1">
    <field x="3"/>
  </rowFields>
  <rowItems count="5">
    <i>
      <x/>
    </i>
    <i>
      <x v="1"/>
    </i>
    <i>
      <x v="2"/>
    </i>
    <i>
      <x v="3"/>
    </i>
    <i t="grand">
      <x/>
    </i>
  </rowItems>
  <colItems count="1">
    <i/>
  </colItems>
  <dataFields count="1">
    <dataField name="Sum of Amount, $" fld="7" baseField="0" baseItem="0" numFmtId="167"/>
  </dataFields>
  <formats count="18">
    <format dxfId="101">
      <pivotArea type="all" dataOnly="0" outline="0" fieldPosition="0"/>
    </format>
    <format dxfId="100">
      <pivotArea outline="0" collapsedLevelsAreSubtotals="1" fieldPosition="0"/>
    </format>
    <format dxfId="99">
      <pivotArea field="3" type="button" dataOnly="0" labelOnly="1" outline="0" axis="axisRow" fieldPosition="0"/>
    </format>
    <format dxfId="98">
      <pivotArea dataOnly="0" labelOnly="1" outline="0" fieldPosition="0">
        <references count="1">
          <reference field="3" count="0"/>
        </references>
      </pivotArea>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3" type="button" dataOnly="0" labelOnly="1" outline="0" axis="axisRow" fieldPosition="0"/>
    </format>
    <format dxfId="92">
      <pivotArea dataOnly="0" labelOnly="1" outline="0" fieldPosition="0">
        <references count="1">
          <reference field="3" count="0"/>
        </references>
      </pivotArea>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field="3" type="button" dataOnly="0" labelOnly="1" outline="0" axis="axisRow" fieldPosition="0"/>
    </format>
    <format dxfId="87">
      <pivotArea dataOnly="0" labelOnly="1" outline="0" fieldPosition="0">
        <references count="1">
          <reference field="3" count="0"/>
        </references>
      </pivotArea>
    </format>
    <format dxfId="86">
      <pivotArea dataOnly="0" labelOnly="1" grandRow="1" outline="0" fieldPosition="0"/>
    </format>
    <format dxfId="85">
      <pivotArea dataOnly="0" labelOnly="1" outline="0" axis="axisValues" fieldPosition="0"/>
    </format>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F2E2FC-E204-4F19-8EF6-EFF5DB28F4F5}" name="PivotTable18" cacheId="4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7" firstHeaderRow="1" firstDataRow="1" firstDataCol="1"/>
  <pivotFields count="11">
    <pivotField compact="0" showAll="0"/>
    <pivotField compact="0" numFmtId="14" showAll="0"/>
    <pivotField compact="0" showAll="0"/>
    <pivotField compact="0" showAll="0"/>
    <pivotField compact="0" showAll="0"/>
    <pivotField compact="0" showAll="0"/>
    <pivotField axis="axisRow" compact="0" showAll="0">
      <items count="4">
        <item x="0"/>
        <item x="1"/>
        <item x="2"/>
        <item t="default"/>
      </items>
    </pivotField>
    <pivotField dataField="1" compact="0" numFmtId="166" showAll="0"/>
    <pivotField compact="0" showAll="0"/>
    <pivotField compact="0" showAll="0"/>
    <pivotField compact="0" showAll="0"/>
  </pivotFields>
  <rowFields count="1">
    <field x="6"/>
  </rowFields>
  <rowItems count="4">
    <i>
      <x/>
    </i>
    <i>
      <x v="1"/>
    </i>
    <i>
      <x v="2"/>
    </i>
    <i t="grand">
      <x/>
    </i>
  </rowItems>
  <colItems count="1">
    <i/>
  </colItems>
  <dataFields count="1">
    <dataField name="Sum of Amount, $" fld="7" baseField="0" baseItem="0" numFmtId="165"/>
  </dataFields>
  <formats count="8">
    <format dxfId="83">
      <pivotArea outline="0" collapsedLevelsAreSubtotals="1" fieldPosition="0"/>
    </format>
    <format dxfId="82">
      <pivotArea outline="0" collapsedLevelsAreSubtotals="1" fieldPosition="0"/>
    </format>
    <format dxfId="81">
      <pivotArea outline="0" collapsedLevelsAreSubtotals="1" fieldPosition="0"/>
    </format>
    <format dxfId="80">
      <pivotArea dataOnly="0" labelOnly="1" outline="0" fieldPosition="0">
        <references count="1">
          <reference field="6" count="0"/>
        </references>
      </pivotArea>
    </format>
    <format dxfId="79">
      <pivotArea dataOnly="0" labelOnly="1" grandRow="1" outline="0" fieldPosition="0"/>
    </format>
    <format dxfId="78">
      <pivotArea outline="0" collapsedLevelsAreSubtotals="1" fieldPosition="0"/>
    </format>
    <format dxfId="77">
      <pivotArea dataOnly="0" labelOnly="1" outline="0" fieldPosition="0">
        <references count="1">
          <reference field="6" count="0"/>
        </references>
      </pivotArea>
    </format>
    <format dxfId="7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37F75F-2D17-4EEA-8535-2B55DF96AB8E}" name="PivotTable20" cacheId="4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7" firstHeaderRow="1" firstDataRow="1" firstDataCol="1"/>
  <pivotFields count="11">
    <pivotField compact="0" showAll="0"/>
    <pivotField compact="0" numFmtId="14" showAll="0"/>
    <pivotField compact="0" showAll="0"/>
    <pivotField compact="0" showAll="0"/>
    <pivotField compact="0" showAll="0"/>
    <pivotField compact="0" showAll="0"/>
    <pivotField compact="0" showAll="0"/>
    <pivotField dataField="1" compact="0" numFmtId="166" showAll="0"/>
    <pivotField axis="axisRow" compact="0" showAll="0">
      <items count="4">
        <item x="1"/>
        <item x="2"/>
        <item x="0"/>
        <item t="default"/>
      </items>
    </pivotField>
    <pivotField compact="0" showAll="0"/>
    <pivotField compact="0" showAll="0"/>
  </pivotFields>
  <rowFields count="1">
    <field x="8"/>
  </rowFields>
  <rowItems count="4">
    <i>
      <x/>
    </i>
    <i>
      <x v="1"/>
    </i>
    <i>
      <x v="2"/>
    </i>
    <i t="grand">
      <x/>
    </i>
  </rowItems>
  <colItems count="1">
    <i/>
  </colItems>
  <dataFields count="1">
    <dataField name="Sum of Amount, $" fld="7" baseField="0" baseItem="0" numFmtId="167"/>
  </dataFields>
  <formats count="3">
    <format dxfId="75">
      <pivotArea outline="0" collapsedLevelsAreSubtotals="1" fieldPosition="0"/>
    </format>
    <format dxfId="74">
      <pivotArea outline="0" collapsedLevelsAreSubtotals="1" fieldPosition="0"/>
    </format>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E59017-A621-42D3-B5E9-52D284E7CBE0}" name="PivotTable22" cacheId="4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6" firstHeaderRow="1" firstDataRow="1" firstDataCol="1"/>
  <pivotFields count="11">
    <pivotField compact="0" showAll="0"/>
    <pivotField compact="0" numFmtId="14" showAll="0"/>
    <pivotField compact="0" showAll="0"/>
    <pivotField compact="0" showAll="0"/>
    <pivotField compact="0" showAll="0"/>
    <pivotField compact="0" showAll="0"/>
    <pivotField compact="0" showAll="0"/>
    <pivotField dataField="1" compact="0" numFmtId="166" showAll="0"/>
    <pivotField compact="0" showAll="0"/>
    <pivotField axis="axisRow" compact="0" showAll="0">
      <items count="13">
        <item x="1"/>
        <item x="11"/>
        <item x="10"/>
        <item x="2"/>
        <item x="6"/>
        <item x="5"/>
        <item x="7"/>
        <item x="3"/>
        <item x="4"/>
        <item x="0"/>
        <item x="9"/>
        <item x="8"/>
        <item t="default"/>
      </items>
    </pivotField>
    <pivotField compact="0" showAll="0"/>
  </pivotFields>
  <rowFields count="1">
    <field x="9"/>
  </rowFields>
  <rowItems count="13">
    <i>
      <x/>
    </i>
    <i>
      <x v="1"/>
    </i>
    <i>
      <x v="2"/>
    </i>
    <i>
      <x v="3"/>
    </i>
    <i>
      <x v="4"/>
    </i>
    <i>
      <x v="5"/>
    </i>
    <i>
      <x v="6"/>
    </i>
    <i>
      <x v="7"/>
    </i>
    <i>
      <x v="8"/>
    </i>
    <i>
      <x v="9"/>
    </i>
    <i>
      <x v="10"/>
    </i>
    <i>
      <x v="11"/>
    </i>
    <i t="grand">
      <x/>
    </i>
  </rowItems>
  <colItems count="1">
    <i/>
  </colItems>
  <dataFields count="1">
    <dataField name="Sum of Amount, $" fld="7" baseField="0" baseItem="0" numFmtId="165"/>
  </dataFields>
  <formats count="2">
    <format dxfId="72">
      <pivotArea outline="0" collapsedLevelsAreSubtotals="1" fieldPosition="0"/>
    </format>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DDCAB01-A05C-45FA-AFD7-5FA53D91A3EC}" name="PivotTable5" cacheId="44"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3:C9" firstHeaderRow="1" firstDataRow="1" firstDataCol="2"/>
  <pivotFields count="3">
    <pivotField axis="axisRow" compact="0" allDrilled="1" showAll="0" dataSourceSort="1" defaultSubtotal="0">
      <items count="2">
        <item x="0"/>
        <item x="1" e="0"/>
      </items>
    </pivotField>
    <pivotField dataField="1" compact="0" showAll="0" defaultSubtotal="0"/>
    <pivotField axis="axisRow" compact="0" allDrilled="1" showAll="0" dataSourceSort="1" defaultSubtotal="0" defaultAttributeDrillState="1">
      <items count="3">
        <item x="0"/>
        <item x="1"/>
        <item x="2"/>
      </items>
    </pivotField>
  </pivotFields>
  <rowFields count="2">
    <field x="0"/>
    <field x="2"/>
  </rowFields>
  <rowItems count="6">
    <i>
      <x/>
    </i>
    <i r="1">
      <x/>
    </i>
    <i r="1">
      <x v="1"/>
    </i>
    <i r="1">
      <x v="2"/>
    </i>
    <i>
      <x v="1"/>
    </i>
    <i t="grand">
      <x/>
    </i>
  </rowItems>
  <colItems count="1">
    <i/>
  </colItems>
  <dataFields count="1">
    <dataField name="Sum of Amount, $" fld="1" baseField="0" baseItem="0"/>
  </dataFields>
  <formats count="5">
    <format dxfId="70">
      <pivotArea collapsedLevelsAreSubtotals="1" fieldPosition="0">
        <references count="1">
          <reference field="0" count="0"/>
        </references>
      </pivotArea>
    </format>
    <format dxfId="69">
      <pivotArea fieldPosition="0">
        <references count="2">
          <reference field="0" count="1" selected="0">
            <x v="0"/>
          </reference>
          <reference field="2" count="0"/>
        </references>
      </pivotArea>
    </format>
    <format dxfId="68">
      <pivotArea fieldPosition="0">
        <references count="1">
          <reference field="0" count="1">
            <x v="1"/>
          </reference>
        </references>
      </pivotArea>
    </format>
    <format dxfId="67">
      <pivotArea fieldPosition="0">
        <references count="2">
          <reference field="0" count="1" selected="0">
            <x v="1"/>
          </reference>
          <reference field="2" count="0"/>
        </references>
      </pivotArea>
    </format>
    <format dxfId="66">
      <pivotArea grandRow="1"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3]"/>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F8F5316-08C7-4328-83A5-12F47E333D0B}" name="PivotTable5" cacheId="33"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chartFormat="5">
  <location ref="A3:C12" firstHeaderRow="1" firstDataRow="1" firstDataCol="2"/>
  <pivotFields count="3">
    <pivotField axis="axisRow" compact="0" allDrilled="1" showAll="0" dataSourceSort="1" defaultSubtotal="0" defaultAttributeDrillState="1">
      <items count="2">
        <item x="0"/>
        <item x="1"/>
      </items>
    </pivotField>
    <pivotField dataField="1" compact="0" showAll="0" defaultSubtotal="0"/>
    <pivotField axis="axisRow" compact="0" allDrilled="1" showAll="0" dataSourceSort="1" defaultSubtotal="0" defaultAttributeDrillState="1">
      <items count="3">
        <item x="0"/>
        <item x="1"/>
        <item x="2"/>
      </items>
    </pivotField>
  </pivotFields>
  <rowFields count="2">
    <field x="0"/>
    <field x="2"/>
  </rowFields>
  <rowItems count="9">
    <i>
      <x/>
    </i>
    <i r="1">
      <x/>
    </i>
    <i r="1">
      <x v="1"/>
    </i>
    <i r="1">
      <x v="2"/>
    </i>
    <i>
      <x v="1"/>
    </i>
    <i r="1">
      <x/>
    </i>
    <i r="1">
      <x v="1"/>
    </i>
    <i r="1">
      <x v="2"/>
    </i>
    <i t="grand">
      <x/>
    </i>
  </rowItems>
  <colItems count="1">
    <i/>
  </colItems>
  <dataFields count="1">
    <dataField name="Sum of Amount, $" fld="1" baseField="0" baseItem="0"/>
  </dataFields>
  <formats count="5">
    <format dxfId="65">
      <pivotArea collapsedLevelsAreSubtotals="1" fieldPosition="0">
        <references count="1">
          <reference field="0" count="0"/>
        </references>
      </pivotArea>
    </format>
    <format dxfId="64">
      <pivotArea fieldPosition="0">
        <references count="2">
          <reference field="0" count="1" selected="0">
            <x v="0"/>
          </reference>
          <reference field="2" count="0"/>
        </references>
      </pivotArea>
    </format>
    <format dxfId="63">
      <pivotArea fieldPosition="0">
        <references count="1">
          <reference field="0" count="1">
            <x v="1"/>
          </reference>
        </references>
      </pivotArea>
    </format>
    <format dxfId="62">
      <pivotArea fieldPosition="0">
        <references count="2">
          <reference field="0" count="1" selected="0">
            <x v="1"/>
          </reference>
          <reference field="2" count="0"/>
        </references>
      </pivotArea>
    </format>
    <format dxfId="61">
      <pivotArea grandRow="1"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3">
          <reference field="4294967294" count="1" selected="0">
            <x v="0"/>
          </reference>
          <reference field="0" count="1" selected="0">
            <x v="1"/>
          </reference>
          <reference field="2" count="1" selected="0">
            <x v="2"/>
          </reference>
        </references>
      </pivotArea>
    </chartFormat>
    <chartFormat chart="2" format="3">
      <pivotArea type="data" outline="0" fieldPosition="0">
        <references count="3">
          <reference field="4294967294" count="1" selected="0">
            <x v="0"/>
          </reference>
          <reference field="0" count="1" selected="0">
            <x v="1"/>
          </reference>
          <reference field="2" count="1" selected="0">
            <x v="1"/>
          </reference>
        </references>
      </pivotArea>
    </chartFormat>
    <chartFormat chart="2" format="4">
      <pivotArea type="data" outline="0" fieldPosition="0">
        <references count="3">
          <reference field="4294967294" count="1" selected="0">
            <x v="0"/>
          </reference>
          <reference field="0" count="1" selected="0">
            <x v="1"/>
          </reference>
          <reference field="2" count="1" selected="0">
            <x v="0"/>
          </reference>
        </references>
      </pivotArea>
    </chartFormat>
    <chartFormat chart="2" format="5">
      <pivotArea type="data" outline="0" fieldPosition="0">
        <references count="3">
          <reference field="4294967294" count="1" selected="0">
            <x v="0"/>
          </reference>
          <reference field="0" count="1" selected="0">
            <x v="0"/>
          </reference>
          <reference field="2" count="1" selected="0">
            <x v="2"/>
          </reference>
        </references>
      </pivotArea>
    </chartFormat>
    <chartFormat chart="2" format="6">
      <pivotArea type="data" outline="0" fieldPosition="0">
        <references count="3">
          <reference field="4294967294" count="1" selected="0">
            <x v="0"/>
          </reference>
          <reference field="0" count="1" selected="0">
            <x v="0"/>
          </reference>
          <reference field="2" count="1" selected="0">
            <x v="1"/>
          </reference>
        </references>
      </pivotArea>
    </chartFormat>
    <chartFormat chart="2" format="7">
      <pivotArea type="data" outline="0" fieldPosition="0">
        <references count="3">
          <reference field="4294967294" count="1" selected="0">
            <x v="0"/>
          </reference>
          <reference field="0" count="1" selected="0">
            <x v="0"/>
          </reference>
          <reference field="2" count="1" selected="0">
            <x v="0"/>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3">
          <reference field="4294967294" count="1" selected="0">
            <x v="0"/>
          </reference>
          <reference field="0" count="1" selected="0">
            <x v="0"/>
          </reference>
          <reference field="2" count="1" selected="0">
            <x v="0"/>
          </reference>
        </references>
      </pivotArea>
    </chartFormat>
    <chartFormat chart="4" format="17">
      <pivotArea type="data" outline="0" fieldPosition="0">
        <references count="3">
          <reference field="4294967294" count="1" selected="0">
            <x v="0"/>
          </reference>
          <reference field="0" count="1" selected="0">
            <x v="0"/>
          </reference>
          <reference field="2" count="1" selected="0">
            <x v="1"/>
          </reference>
        </references>
      </pivotArea>
    </chartFormat>
    <chartFormat chart="4" format="18">
      <pivotArea type="data" outline="0" fieldPosition="0">
        <references count="3">
          <reference field="4294967294" count="1" selected="0">
            <x v="0"/>
          </reference>
          <reference field="0" count="1" selected="0">
            <x v="0"/>
          </reference>
          <reference field="2" count="1" selected="0">
            <x v="2"/>
          </reference>
        </references>
      </pivotArea>
    </chartFormat>
    <chartFormat chart="4" format="19">
      <pivotArea type="data" outline="0" fieldPosition="0">
        <references count="3">
          <reference field="4294967294" count="1" selected="0">
            <x v="0"/>
          </reference>
          <reference field="0" count="1" selected="0">
            <x v="1"/>
          </reference>
          <reference field="2" count="1" selected="0">
            <x v="0"/>
          </reference>
        </references>
      </pivotArea>
    </chartFormat>
    <chartFormat chart="4" format="20">
      <pivotArea type="data" outline="0" fieldPosition="0">
        <references count="3">
          <reference field="4294967294" count="1" selected="0">
            <x v="0"/>
          </reference>
          <reference field="0" count="1" selected="0">
            <x v="1"/>
          </reference>
          <reference field="2" count="1" selected="0">
            <x v="1"/>
          </reference>
        </references>
      </pivotArea>
    </chartFormat>
    <chartFormat chart="4" format="21">
      <pivotArea type="data" outline="0" fieldPosition="0">
        <references count="3">
          <reference field="4294967294" count="1" selected="0">
            <x v="0"/>
          </reference>
          <reference field="0" count="1" selected="0">
            <x v="1"/>
          </reference>
          <reference field="2" count="1" selected="0">
            <x v="2"/>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3]"/>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65C15ED-48E8-4950-92E7-0A37DCAFB4FC}" name="PivotTable4"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C32:D37" firstHeaderRow="1" firstDataRow="1" firstDataCol="1"/>
  <pivotFields count="11">
    <pivotField compact="0" showAll="0"/>
    <pivotField compact="0" numFmtId="14" showAll="0"/>
    <pivotField compact="0" showAll="0"/>
    <pivotField name="Quarterly Expenses" axis="axisRow" compact="0" showAll="0">
      <items count="5">
        <item x="0"/>
        <item x="1"/>
        <item x="2"/>
        <item x="3"/>
        <item t="default"/>
      </items>
    </pivotField>
    <pivotField compact="0" showAll="0"/>
    <pivotField compact="0" showAll="0"/>
    <pivotField compact="0" showAll="0"/>
    <pivotField dataField="1" compact="0" numFmtId="166" showAll="0"/>
    <pivotField compact="0" showAll="0"/>
    <pivotField compact="0" showAll="0"/>
    <pivotField compact="0" showAll="0"/>
  </pivotFields>
  <rowFields count="1">
    <field x="3"/>
  </rowFields>
  <rowItems count="5">
    <i>
      <x/>
    </i>
    <i>
      <x v="1"/>
    </i>
    <i>
      <x v="2"/>
    </i>
    <i>
      <x v="3"/>
    </i>
    <i t="grand">
      <x/>
    </i>
  </rowItems>
  <colItems count="1">
    <i/>
  </colItems>
  <dataFields count="1">
    <dataField name="Sum of Amount, $" fld="7" baseField="0" baseItem="0" numFmtId="167"/>
  </dataFields>
  <formats count="32">
    <format dxfId="31">
      <pivotArea type="all" dataOnly="0" outline="0" fieldPosition="0"/>
    </format>
    <format dxfId="30">
      <pivotArea outline="0" collapsedLevelsAreSubtotals="1" fieldPosition="0"/>
    </format>
    <format dxfId="29">
      <pivotArea field="3" type="button" dataOnly="0" labelOnly="1" outline="0" axis="axisRow" fieldPosition="0"/>
    </format>
    <format dxfId="28">
      <pivotArea dataOnly="0" labelOnly="1" outline="0" fieldPosition="0">
        <references count="1">
          <reference field="3" count="0"/>
        </references>
      </pivotArea>
    </format>
    <format dxfId="27">
      <pivotArea dataOnly="0" labelOnly="1" grandRow="1" outline="0" fieldPosition="0"/>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3" type="button" dataOnly="0" labelOnly="1" outline="0" axis="axisRow" fieldPosition="0"/>
    </format>
    <format dxfId="22">
      <pivotArea dataOnly="0" labelOnly="1" outline="0" fieldPosition="0">
        <references count="1">
          <reference field="3" count="0"/>
        </references>
      </pivotArea>
    </format>
    <format dxfId="21">
      <pivotArea dataOnly="0" labelOnly="1" grandRow="1" outline="0" fieldPosition="0"/>
    </format>
    <format dxfId="20">
      <pivotArea dataOnly="0" labelOnly="1" outline="0" axis="axisValues" fieldPosition="0"/>
    </format>
    <format dxfId="19">
      <pivotArea type="all" dataOnly="0" outline="0" fieldPosition="0"/>
    </format>
    <format dxfId="18">
      <pivotArea dataOnly="0" labelOnly="1" outline="0" fieldPosition="0">
        <references count="1">
          <reference field="3" count="0"/>
        </references>
      </pivotArea>
    </format>
    <format dxfId="17">
      <pivotArea outline="0" collapsedLevelsAreSubtotals="1" fieldPosition="0"/>
    </format>
    <format dxfId="16">
      <pivotArea field="3" type="button" dataOnly="0" labelOnly="1" outline="0" axis="axisRow" fieldPosition="0"/>
    </format>
    <format dxfId="15">
      <pivotArea dataOnly="0" labelOnly="1" outline="0" axis="axisValues" fieldPosition="0"/>
    </format>
    <format dxfId="14">
      <pivotArea grandRow="1" outline="0" collapsedLevelsAreSubtotals="1" fieldPosition="0"/>
    </format>
    <format dxfId="13">
      <pivotArea dataOnly="0" labelOnly="1" grandRow="1" outline="0" fieldPosition="0"/>
    </format>
    <format dxfId="12">
      <pivotArea grandRow="1" outline="0" collapsedLevelsAreSubtotals="1" fieldPosition="0"/>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outline="0" fieldPosition="0">
        <references count="1">
          <reference field="3"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outline="0" fieldPosition="0">
        <references count="1">
          <reference field="3"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6DFCC1-D6B0-4450-B061-4F55673B84B6}" name="PivotTable3" cacheId="36"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C25:D30" firstHeaderRow="1" firstDataRow="1" firstDataCol="1"/>
  <pivotFields count="11">
    <pivotField compact="0" showAll="0"/>
    <pivotField compact="0" numFmtId="14" showAll="0"/>
    <pivotField compact="0" showAll="0"/>
    <pivotField name="Quarterly Revenue" axis="axisRow" compact="0" showAll="0">
      <items count="5">
        <item x="0"/>
        <item x="1"/>
        <item x="2"/>
        <item x="3"/>
        <item t="default"/>
      </items>
    </pivotField>
    <pivotField compact="0" showAll="0"/>
    <pivotField compact="0" showAll="0"/>
    <pivotField compact="0" showAll="0"/>
    <pivotField dataField="1" compact="0" numFmtId="166" showAll="0"/>
    <pivotField compact="0" showAll="0"/>
    <pivotField compact="0" showAll="0"/>
    <pivotField compact="0" showAll="0"/>
  </pivotFields>
  <rowFields count="1">
    <field x="3"/>
  </rowFields>
  <rowItems count="5">
    <i>
      <x/>
    </i>
    <i>
      <x v="1"/>
    </i>
    <i>
      <x v="2"/>
    </i>
    <i>
      <x v="3"/>
    </i>
    <i t="grand">
      <x/>
    </i>
  </rowItems>
  <colItems count="1">
    <i/>
  </colItems>
  <dataFields count="1">
    <dataField name="Sum of Amount, $" fld="7" baseField="0" baseItem="0" numFmtId="165"/>
  </dataFields>
  <formats count="29">
    <format dxfId="60">
      <pivotArea type="all" dataOnly="0" outline="0" fieldPosition="0"/>
    </format>
    <format dxfId="59">
      <pivotArea outline="0" collapsedLevelsAreSubtotals="1" fieldPosition="0"/>
    </format>
    <format dxfId="58">
      <pivotArea field="3" type="button" dataOnly="0" labelOnly="1" outline="0" axis="axisRow" fieldPosition="0"/>
    </format>
    <format dxfId="57">
      <pivotArea dataOnly="0" labelOnly="1" outline="0" fieldPosition="0">
        <references count="1">
          <reference field="3" count="0"/>
        </references>
      </pivotArea>
    </format>
    <format dxfId="56">
      <pivotArea dataOnly="0" labelOnly="1" grandRow="1" outline="0" fieldPosition="0"/>
    </format>
    <format dxfId="55">
      <pivotArea dataOnly="0" labelOnly="1" outline="0" axis="axisValues" fieldPosition="0"/>
    </format>
    <format dxfId="54">
      <pivotArea outline="0" collapsedLevelsAreSubtotals="1" fieldPosition="0"/>
    </format>
    <format dxfId="53">
      <pivotArea field="3" type="button" dataOnly="0" labelOnly="1" outline="0" axis="axisRow" fieldPosition="0"/>
    </format>
    <format dxfId="52">
      <pivotArea dataOnly="0" labelOnly="1" outline="0" axis="axisValues" fieldPosition="0"/>
    </format>
    <format dxfId="51">
      <pivotArea grandRow="1" outline="0" collapsedLevelsAreSubtotals="1" fieldPosition="0"/>
    </format>
    <format dxfId="50">
      <pivotArea dataOnly="0" labelOnly="1" grandRow="1" outline="0" fieldPosition="0"/>
    </format>
    <format dxfId="49">
      <pivotArea type="all" dataOnly="0" outline="0" fieldPosition="0"/>
    </format>
    <format dxfId="48">
      <pivotArea outline="0" collapsedLevelsAreSubtotals="1" fieldPosition="0"/>
    </format>
    <format dxfId="47">
      <pivotArea field="3" type="button" dataOnly="0" labelOnly="1" outline="0" axis="axisRow" fieldPosition="0"/>
    </format>
    <format dxfId="46">
      <pivotArea dataOnly="0" labelOnly="1" outline="0" fieldPosition="0">
        <references count="1">
          <reference field="3" count="0"/>
        </references>
      </pivotArea>
    </format>
    <format dxfId="45">
      <pivotArea dataOnly="0" labelOnly="1" grandRow="1" outline="0" fieldPosition="0"/>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field="3" type="button" dataOnly="0" labelOnly="1" outline="0" axis="axisRow" fieldPosition="0"/>
    </format>
    <format dxfId="40">
      <pivotArea dataOnly="0" labelOnly="1" outline="0" fieldPosition="0">
        <references count="1">
          <reference field="3" count="0"/>
        </references>
      </pivotArea>
    </format>
    <format dxfId="39">
      <pivotArea dataOnly="0" labelOnly="1" grandRow="1" outline="0"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3" type="button" dataOnly="0" labelOnly="1" outline="0" axis="axisRow" fieldPosition="0"/>
    </format>
    <format dxfId="34">
      <pivotArea dataOnly="0" labelOnly="1" outline="0" fieldPosition="0">
        <references count="1">
          <reference field="3" count="0"/>
        </references>
      </pivotArea>
    </format>
    <format dxfId="33">
      <pivotArea dataOnly="0" labelOnly="1" grandRow="1" outline="0"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Line" xr10:uid="{EF90947C-D1B5-48C7-8213-6AB6BB2AA340}" sourceName="Business Line">
  <pivotTables>
    <pivotTable tabId="20" name="PivotTable18"/>
  </pivotTables>
  <data>
    <tabular pivotCacheId="134390173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Line" xr10:uid="{5470D5D8-4D0C-43FE-8A10-E406BD2891D8}" cache="Slicer_Business_Line" caption="Business Line" columnCount="3"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Line 1" xr10:uid="{D2F815A8-62DD-4F2F-8257-51F841C5DE07}" cache="Slicer_Business_Line" caption="Business Line" columnCount="3" style="Slicer Style 1" rowHeight="95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17F59-C9F7-4D62-A808-DA2D0A283F65}" name="Table1" displayName="Table1" ref="A1:G581" totalsRowShown="0" headerRowDxfId="164" dataDxfId="162" headerRowBorderDxfId="163">
  <sortState xmlns:xlrd2="http://schemas.microsoft.com/office/spreadsheetml/2017/richdata2" ref="A2:G581">
    <sortCondition ref="C1:C581"/>
  </sortState>
  <tableColumns count="7">
    <tableColumn id="1" xr3:uid="{1E75C7AE-2C98-430D-B5F0-936AE5C0B898}" name="Year" dataDxfId="161"/>
    <tableColumn id="4" xr3:uid="{14C87A00-B7AB-41E1-8CE2-E3F9B4495BE5}" name="Date" dataDxfId="160" totalsRowDxfId="159"/>
    <tableColumn id="5" xr3:uid="{FF84538E-96A0-4E3F-BC37-FA6887FC228F}" name="Business Line" dataDxfId="158"/>
    <tableColumn id="6" xr3:uid="{C0199DAB-3B58-465B-A9C2-59D81CE36F28}" name="Amount, $" dataDxfId="157"/>
    <tableColumn id="7" xr3:uid="{8B8B28A0-2B62-4AC4-B21F-B1DC23306C3A}" name="Expense subgroup" dataDxfId="156"/>
    <tableColumn id="8" xr3:uid="{EE8B22CC-0830-40BA-A65B-7635E14C11C5}" name="Revenue / Expense Group" dataDxfId="155"/>
    <tableColumn id="9" xr3:uid="{A3045C8D-2898-4D10-9C79-E3230DEAFDAF}" name="Revenue or expense" dataDxfId="15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94BACF-E24F-44F6-9452-E5395E4375BA}" name="Table13" displayName="Table13" ref="A3:K583" totalsRowShown="0" headerRowDxfId="153" dataDxfId="151" headerRowBorderDxfId="152" tableBorderDxfId="150" totalsRowBorderDxfId="149">
  <sortState xmlns:xlrd2="http://schemas.microsoft.com/office/spreadsheetml/2017/richdata2" ref="A4:K583">
    <sortCondition ref="G3:G583"/>
  </sortState>
  <tableColumns count="11">
    <tableColumn id="1" xr3:uid="{727EEE27-EB6C-41A3-9982-0CF98FB2730C}" name="Year" dataDxfId="148"/>
    <tableColumn id="4" xr3:uid="{68FFAE91-976B-4911-A137-8B532409F62C}" name="Date" dataDxfId="147" totalsRowDxfId="146"/>
    <tableColumn id="16" xr3:uid="{DAA30B1D-A793-4D1C-A9E0-B2891A075C50}" name="Day" dataDxfId="145" totalsRowDxfId="144">
      <calculatedColumnFormula>TEXT(Table13[[#This Row],[Date]],"DD")</calculatedColumnFormula>
    </tableColumn>
    <tableColumn id="17" xr3:uid="{828C8ECD-6A3C-45D2-9995-325037E59B82}" name="Quarter" dataDxfId="143" totalsRowDxfId="142">
      <calculatedColumnFormula>IF(F4="January","1st Quarter",IF(F4="February","1st Quarter",IF(F4="March","1st Quarter",IF(F4="April","2nd Quarter",IF(F4="May","2nd Quarter",IF(F4="June","2nd Quarter",IF(F4="July","3rd Quarter",IF(F4= "August","3rd Quarter",IF(F4="September","3rd Quarter", IF(F4="October","4th Quarter",IF(F4="November","4th Quarter",IF(F4="December","4th Quarter"))))))))))))</calculatedColumnFormula>
    </tableColumn>
    <tableColumn id="15" xr3:uid="{F158E1FD-7893-424D-BC83-D7F10E4E36CF}" name="Day of the Week" dataDxfId="141" totalsRowDxfId="140">
      <calculatedColumnFormula>TEXT(Table13[[#This Row],[Date]],"DDDD")</calculatedColumnFormula>
    </tableColumn>
    <tableColumn id="14" xr3:uid="{E2DB14F8-F7F5-4F8F-90DD-98E05742D421}" name="Month" dataDxfId="139" totalsRowDxfId="138">
      <calculatedColumnFormula>TEXT(Table13[[#This Row],[Date]],"MMMM")</calculatedColumnFormula>
    </tableColumn>
    <tableColumn id="5" xr3:uid="{35C6C29B-B88E-4D87-845E-209F7870409D}" name="Business Line" dataDxfId="137"/>
    <tableColumn id="6" xr3:uid="{F7B6E1E9-748A-478A-8810-730B1AC7E4AF}" name="Amount, $" dataDxfId="136" dataCellStyle="Comma"/>
    <tableColumn id="8" xr3:uid="{01DEF875-DE2E-4762-8FBC-E61345E07F65}" name="Revenue / Expense Group" dataDxfId="135"/>
    <tableColumn id="7" xr3:uid="{2DC9EE15-B0B7-466B-9B2B-9ECAC77DC461}" name="Expense subgroup" dataDxfId="134"/>
    <tableColumn id="9" xr3:uid="{752036F0-AF48-4166-B577-E49BCB429350}" name="Revenue or expense" dataDxfId="13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27B793B-5585-4D5C-9860-1679DBFD59BA}" sourceName="Date">
  <pivotTables>
    <pivotTable tabId="29" name="PivotTable2"/>
  </pivotTables>
  <state minimalRefreshVersion="6" lastRefreshVersion="6" pivotCacheId="330335839"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642A2C3-AE79-4A08-8854-08574A1C26E2}" cache="NativeTimeline_Date" caption="Date" level="2" selectionLevel="2" scrollPosition="2023-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9093F9AE-58B5-42E1-84E8-0B4F8C40EA39}" cache="NativeTimeline_Date" caption="Date" level="2" selectionLevel="2" scrollPosition="2023-01-01T00:00:00" style="Timeline Style 1"/>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microsoft.com/office/2011/relationships/timeline" Target="../timelines/timeline2.xml"/><Relationship Id="rId4" Type="http://schemas.microsoft.com/office/2007/relationships/slicer" Target="../slicers/slicer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21522-7BFB-4C87-8BBC-0310D457A8EA}">
  <dimension ref="A1:C23"/>
  <sheetViews>
    <sheetView tabSelected="1" workbookViewId="0">
      <selection activeCell="F22" sqref="F22"/>
    </sheetView>
  </sheetViews>
  <sheetFormatPr defaultRowHeight="15.6" x14ac:dyDescent="0.3"/>
  <cols>
    <col min="1" max="1" width="4" bestFit="1" customWidth="1"/>
    <col min="2" max="2" width="26.8984375" bestFit="1" customWidth="1"/>
  </cols>
  <sheetData>
    <row r="1" spans="1:3" x14ac:dyDescent="0.3">
      <c r="A1" s="68" t="s">
        <v>117</v>
      </c>
      <c r="B1" s="68" t="s">
        <v>126</v>
      </c>
      <c r="C1" s="68" t="s">
        <v>116</v>
      </c>
    </row>
    <row r="2" spans="1:3" x14ac:dyDescent="0.3">
      <c r="A2" s="21">
        <v>1</v>
      </c>
      <c r="B2" s="21" t="s">
        <v>118</v>
      </c>
      <c r="C2" s="69" t="str">
        <f>HYPERLINK("#Dataset!J2", "Link")</f>
        <v>Link</v>
      </c>
    </row>
    <row r="3" spans="1:3" x14ac:dyDescent="0.3">
      <c r="A3" s="21">
        <v>2</v>
      </c>
      <c r="B3" s="21" t="s">
        <v>119</v>
      </c>
      <c r="C3" s="69" t="str">
        <f>HYPERLINK("#Timeline!D3","Link")</f>
        <v>Link</v>
      </c>
    </row>
    <row r="4" spans="1:3" x14ac:dyDescent="0.3">
      <c r="A4" s="21">
        <v>3</v>
      </c>
      <c r="B4" s="21" t="s">
        <v>120</v>
      </c>
      <c r="C4" s="69" t="str">
        <f>HYPERLINK("#'Data Cleaning&amp;Extraction'!L3", "Link")</f>
        <v>Link</v>
      </c>
    </row>
    <row r="5" spans="1:3" x14ac:dyDescent="0.3">
      <c r="A5" s="21">
        <v>4</v>
      </c>
      <c r="B5" s="21" t="s">
        <v>121</v>
      </c>
      <c r="C5" s="69" t="str">
        <f>HYPERLINK("#'Total_Revenue_by_Month&amp;Day'!F3","Link")</f>
        <v>Link</v>
      </c>
    </row>
    <row r="6" spans="1:3" x14ac:dyDescent="0.3">
      <c r="A6" s="21">
        <v>5</v>
      </c>
      <c r="B6" s="21" t="s">
        <v>122</v>
      </c>
      <c r="C6" s="69" t="str">
        <f>HYPERLINK("#Quaterly_Revenue!A1", "Link")</f>
        <v>Link</v>
      </c>
    </row>
    <row r="7" spans="1:3" x14ac:dyDescent="0.3">
      <c r="A7" s="21">
        <v>6</v>
      </c>
      <c r="B7" s="21" t="s">
        <v>123</v>
      </c>
      <c r="C7" s="69" t="str">
        <f>HYPERLINK("#BusinessLine_Revenue!A1", "Link")</f>
        <v>Link</v>
      </c>
    </row>
    <row r="8" spans="1:3" x14ac:dyDescent="0.3">
      <c r="A8" s="21">
        <v>7</v>
      </c>
      <c r="B8" s="21" t="s">
        <v>124</v>
      </c>
      <c r="C8" s="69" t="str">
        <f>HYPERLINK("#Revenue_Type!A2","Link")</f>
        <v>Link</v>
      </c>
    </row>
    <row r="9" spans="1:3" x14ac:dyDescent="0.3">
      <c r="A9" s="21">
        <v>8</v>
      </c>
      <c r="B9" s="21" t="s">
        <v>125</v>
      </c>
      <c r="C9" s="69" t="str">
        <f>HYPERLINK("#Filtered_Revenue!A2", "Link")</f>
        <v>Link</v>
      </c>
    </row>
    <row r="10" spans="1:3" x14ac:dyDescent="0.3">
      <c r="A10" s="21">
        <v>9</v>
      </c>
      <c r="B10" s="21" t="s">
        <v>127</v>
      </c>
      <c r="C10" s="69" t="str">
        <f>HYPERLINK("#Total_Expenses_by_Month!A2", "Link")</f>
        <v>Link</v>
      </c>
    </row>
    <row r="11" spans="1:3" x14ac:dyDescent="0.3">
      <c r="A11" s="21">
        <v>10</v>
      </c>
      <c r="B11" s="21" t="s">
        <v>128</v>
      </c>
      <c r="C11" s="69" t="str">
        <f>HYPERLINK("#Quaterly_Expenses!A1", "Link")</f>
        <v>Link</v>
      </c>
    </row>
    <row r="12" spans="1:3" x14ac:dyDescent="0.3">
      <c r="A12" s="21">
        <v>11</v>
      </c>
      <c r="B12" s="21" t="s">
        <v>129</v>
      </c>
      <c r="C12" s="69" t="str">
        <f>HYPERLINK("#BusinessLine_Expenses!A2", "Link")</f>
        <v>Link</v>
      </c>
    </row>
    <row r="13" spans="1:3" x14ac:dyDescent="0.3">
      <c r="A13" s="21">
        <v>12</v>
      </c>
      <c r="B13" s="21" t="s">
        <v>130</v>
      </c>
      <c r="C13" s="69" t="str">
        <f>HYPERLINK("#Expenses_Group!A1", "Link")</f>
        <v>Link</v>
      </c>
    </row>
    <row r="14" spans="1:3" x14ac:dyDescent="0.3">
      <c r="A14" s="21">
        <v>13</v>
      </c>
      <c r="B14" s="21" t="s">
        <v>131</v>
      </c>
      <c r="C14" s="69" t="str">
        <f>HYPERLINK("#Expenses_Subgroup!Expenses_Subgroup!A1", "Link")</f>
        <v>Link</v>
      </c>
    </row>
    <row r="15" spans="1:3" x14ac:dyDescent="0.3">
      <c r="A15" s="21">
        <v>14</v>
      </c>
      <c r="B15" s="21" t="s">
        <v>132</v>
      </c>
      <c r="C15" s="69" t="str">
        <f>HYPERLINK("#Dictionary!A1", "Link")</f>
        <v>Link</v>
      </c>
    </row>
    <row r="16" spans="1:3" x14ac:dyDescent="0.3">
      <c r="A16" s="21">
        <v>15</v>
      </c>
      <c r="B16" s="21" t="s">
        <v>133</v>
      </c>
      <c r="C16" s="69" t="str">
        <f>HYPERLINK("#Net_Profit!C1", "Link")</f>
        <v>Link</v>
      </c>
    </row>
    <row r="17" spans="1:3" x14ac:dyDescent="0.3">
      <c r="A17" s="21">
        <v>16</v>
      </c>
      <c r="B17" s="21" t="s">
        <v>134</v>
      </c>
      <c r="C17" s="69" t="str">
        <f>HYPERLINK("#Gross_Profit!C1", "Link")</f>
        <v>Link</v>
      </c>
    </row>
    <row r="18" spans="1:3" x14ac:dyDescent="0.3">
      <c r="A18" s="21">
        <v>17</v>
      </c>
      <c r="B18" s="21" t="s">
        <v>111</v>
      </c>
      <c r="C18" s="69" t="str">
        <f>HYPERLINK("#EBIT!C1", "Link")</f>
        <v>Link</v>
      </c>
    </row>
    <row r="19" spans="1:3" x14ac:dyDescent="0.3">
      <c r="A19" s="21">
        <v>18</v>
      </c>
      <c r="B19" s="21" t="s">
        <v>135</v>
      </c>
      <c r="C19" s="69" t="str">
        <f>HYPERLINK("#Filtered_Expense!A2","Link")</f>
        <v>Link</v>
      </c>
    </row>
    <row r="20" spans="1:3" x14ac:dyDescent="0.3">
      <c r="A20" s="21">
        <v>19</v>
      </c>
      <c r="B20" s="21" t="s">
        <v>136</v>
      </c>
      <c r="C20" s="69" t="str">
        <f>HYPERLINK("#Expenses_Revenue_Chart!A1", "Link")</f>
        <v>Link</v>
      </c>
    </row>
    <row r="21" spans="1:3" x14ac:dyDescent="0.3">
      <c r="A21" s="21">
        <v>20</v>
      </c>
      <c r="B21" s="21" t="s">
        <v>137</v>
      </c>
      <c r="C21" s="69" t="str">
        <f>HYPERLINK("#Expenses_Revenue_B.L_Chart!A1", "Link")</f>
        <v>Link</v>
      </c>
    </row>
    <row r="22" spans="1:3" x14ac:dyDescent="0.3">
      <c r="A22" s="21">
        <v>21</v>
      </c>
      <c r="B22" s="21" t="s">
        <v>138</v>
      </c>
      <c r="C22" s="69" t="str">
        <f>HYPERLINK("#Dashboard!B1", "Link")</f>
        <v>Link</v>
      </c>
    </row>
    <row r="23" spans="1:3" x14ac:dyDescent="0.3">
      <c r="A23" s="21">
        <v>22</v>
      </c>
      <c r="B23" s="21" t="s">
        <v>139</v>
      </c>
      <c r="C23" s="69" t="str">
        <f>HYPERLINK("#Recommendation!K1", "Link")</f>
        <v>Link</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A307-4C19-4E37-A95B-017A87A63C30}">
  <dimension ref="A1:G581"/>
  <sheetViews>
    <sheetView workbookViewId="0">
      <selection activeCell="J2" sqref="J2"/>
    </sheetView>
  </sheetViews>
  <sheetFormatPr defaultRowHeight="15.6" x14ac:dyDescent="0.3"/>
  <cols>
    <col min="1" max="1" width="5" bestFit="1" customWidth="1"/>
    <col min="2" max="2" width="10.09765625" bestFit="1" customWidth="1"/>
    <col min="3" max="3" width="27.296875" bestFit="1" customWidth="1"/>
    <col min="4" max="4" width="9.5" bestFit="1" customWidth="1"/>
    <col min="5" max="5" width="16.19921875" bestFit="1" customWidth="1"/>
    <col min="6" max="6" width="30.5" bestFit="1" customWidth="1"/>
    <col min="7" max="7" width="18.09765625" bestFit="1" customWidth="1"/>
  </cols>
  <sheetData>
    <row r="1" spans="1:7" x14ac:dyDescent="0.3">
      <c r="A1" s="3" t="s">
        <v>0</v>
      </c>
      <c r="B1" s="4" t="s">
        <v>4</v>
      </c>
      <c r="C1" s="3" t="s">
        <v>7</v>
      </c>
      <c r="D1" s="3" t="s">
        <v>8</v>
      </c>
      <c r="E1" s="3" t="s">
        <v>9</v>
      </c>
      <c r="F1" s="3" t="s">
        <v>10</v>
      </c>
      <c r="G1" s="3" t="s">
        <v>11</v>
      </c>
    </row>
    <row r="2" spans="1:7" x14ac:dyDescent="0.3">
      <c r="A2" s="1">
        <v>2023</v>
      </c>
      <c r="B2" s="2">
        <v>44957</v>
      </c>
      <c r="C2" s="1" t="s">
        <v>13</v>
      </c>
      <c r="D2" s="1">
        <v>153000</v>
      </c>
      <c r="E2" s="1"/>
      <c r="F2" s="1" t="s">
        <v>14</v>
      </c>
      <c r="G2" s="1" t="s">
        <v>15</v>
      </c>
    </row>
    <row r="3" spans="1:7" x14ac:dyDescent="0.3">
      <c r="A3" s="1">
        <v>2023</v>
      </c>
      <c r="B3" s="2">
        <v>44957</v>
      </c>
      <c r="C3" s="1" t="s">
        <v>13</v>
      </c>
      <c r="D3" s="1">
        <v>27000</v>
      </c>
      <c r="E3" s="1"/>
      <c r="F3" s="1" t="s">
        <v>16</v>
      </c>
      <c r="G3" s="1" t="s">
        <v>15</v>
      </c>
    </row>
    <row r="4" spans="1:7" x14ac:dyDescent="0.3">
      <c r="A4" s="1">
        <v>2023</v>
      </c>
      <c r="B4" s="2">
        <v>44957</v>
      </c>
      <c r="C4" s="1" t="s">
        <v>13</v>
      </c>
      <c r="D4" s="1">
        <v>6000</v>
      </c>
      <c r="E4" s="1"/>
      <c r="F4" s="1" t="s">
        <v>17</v>
      </c>
      <c r="G4" s="1" t="s">
        <v>15</v>
      </c>
    </row>
    <row r="5" spans="1:7" x14ac:dyDescent="0.3">
      <c r="A5" s="1">
        <v>2023</v>
      </c>
      <c r="B5" s="2">
        <v>44957</v>
      </c>
      <c r="C5" s="1" t="s">
        <v>13</v>
      </c>
      <c r="D5" s="1">
        <v>-15000</v>
      </c>
      <c r="E5" s="1" t="s">
        <v>18</v>
      </c>
      <c r="F5" s="1" t="s">
        <v>19</v>
      </c>
      <c r="G5" s="1" t="s">
        <v>20</v>
      </c>
    </row>
    <row r="6" spans="1:7" x14ac:dyDescent="0.3">
      <c r="A6" s="1">
        <v>2023</v>
      </c>
      <c r="B6" s="2">
        <v>44957</v>
      </c>
      <c r="C6" s="1" t="s">
        <v>13</v>
      </c>
      <c r="D6" s="1">
        <v>-9000</v>
      </c>
      <c r="E6" s="1" t="s">
        <v>21</v>
      </c>
      <c r="F6" s="1" t="s">
        <v>19</v>
      </c>
      <c r="G6" s="1" t="s">
        <v>20</v>
      </c>
    </row>
    <row r="7" spans="1:7" x14ac:dyDescent="0.3">
      <c r="A7" s="1">
        <v>2023</v>
      </c>
      <c r="B7" s="2">
        <v>44957</v>
      </c>
      <c r="C7" s="1" t="s">
        <v>13</v>
      </c>
      <c r="D7" s="1">
        <v>-30000</v>
      </c>
      <c r="E7" s="1" t="s">
        <v>22</v>
      </c>
      <c r="F7" s="1" t="s">
        <v>19</v>
      </c>
      <c r="G7" s="1" t="s">
        <v>20</v>
      </c>
    </row>
    <row r="8" spans="1:7" x14ac:dyDescent="0.3">
      <c r="A8" s="1">
        <v>2023</v>
      </c>
      <c r="B8" s="2">
        <v>44957</v>
      </c>
      <c r="C8" s="1" t="s">
        <v>13</v>
      </c>
      <c r="D8" s="1">
        <v>-40000</v>
      </c>
      <c r="E8" s="1" t="s">
        <v>23</v>
      </c>
      <c r="F8" s="1" t="s">
        <v>19</v>
      </c>
      <c r="G8" s="1" t="s">
        <v>20</v>
      </c>
    </row>
    <row r="9" spans="1:7" x14ac:dyDescent="0.3">
      <c r="A9" s="1">
        <v>2023</v>
      </c>
      <c r="B9" s="2">
        <v>44957</v>
      </c>
      <c r="C9" s="1" t="s">
        <v>13</v>
      </c>
      <c r="D9" s="1">
        <v>-30000</v>
      </c>
      <c r="E9" s="1" t="s">
        <v>24</v>
      </c>
      <c r="F9" s="1" t="s">
        <v>19</v>
      </c>
      <c r="G9" s="1" t="s">
        <v>20</v>
      </c>
    </row>
    <row r="10" spans="1:7" x14ac:dyDescent="0.3">
      <c r="A10" s="1">
        <v>2023</v>
      </c>
      <c r="B10" s="2">
        <v>44957</v>
      </c>
      <c r="C10" s="1" t="s">
        <v>13</v>
      </c>
      <c r="D10" s="1">
        <v>-1500</v>
      </c>
      <c r="E10" s="1" t="s">
        <v>25</v>
      </c>
      <c r="F10" s="1" t="s">
        <v>19</v>
      </c>
      <c r="G10" s="1" t="s">
        <v>20</v>
      </c>
    </row>
    <row r="11" spans="1:7" x14ac:dyDescent="0.3">
      <c r="A11" s="1">
        <v>2023</v>
      </c>
      <c r="B11" s="2">
        <v>44957</v>
      </c>
      <c r="C11" s="1" t="s">
        <v>13</v>
      </c>
      <c r="D11" s="1">
        <v>-20000</v>
      </c>
      <c r="E11" s="1" t="s">
        <v>26</v>
      </c>
      <c r="F11" s="1" t="s">
        <v>27</v>
      </c>
      <c r="G11" s="1" t="s">
        <v>20</v>
      </c>
    </row>
    <row r="12" spans="1:7" x14ac:dyDescent="0.3">
      <c r="A12" s="1">
        <v>2023</v>
      </c>
      <c r="B12" s="2">
        <v>44957</v>
      </c>
      <c r="C12" s="1" t="s">
        <v>13</v>
      </c>
      <c r="D12" s="1">
        <v>-1200</v>
      </c>
      <c r="E12" s="1" t="s">
        <v>28</v>
      </c>
      <c r="F12" s="1" t="s">
        <v>27</v>
      </c>
      <c r="G12" s="1" t="s">
        <v>20</v>
      </c>
    </row>
    <row r="13" spans="1:7" x14ac:dyDescent="0.3">
      <c r="A13" s="1">
        <v>2023</v>
      </c>
      <c r="B13" s="2">
        <v>44957</v>
      </c>
      <c r="C13" s="1" t="s">
        <v>13</v>
      </c>
      <c r="D13" s="1">
        <v>-2700</v>
      </c>
      <c r="E13" s="1" t="s">
        <v>29</v>
      </c>
      <c r="F13" s="1" t="s">
        <v>27</v>
      </c>
      <c r="G13" s="1" t="s">
        <v>20</v>
      </c>
    </row>
    <row r="14" spans="1:7" x14ac:dyDescent="0.3">
      <c r="A14" s="1">
        <v>2023</v>
      </c>
      <c r="B14" s="2">
        <v>44957</v>
      </c>
      <c r="C14" s="1" t="s">
        <v>13</v>
      </c>
      <c r="D14" s="1">
        <v>-3000</v>
      </c>
      <c r="E14" s="1" t="s">
        <v>14</v>
      </c>
      <c r="F14" s="1" t="s">
        <v>27</v>
      </c>
      <c r="G14" s="1" t="s">
        <v>20</v>
      </c>
    </row>
    <row r="15" spans="1:7" x14ac:dyDescent="0.3">
      <c r="A15" s="1">
        <v>2023</v>
      </c>
      <c r="B15" s="2">
        <v>44957</v>
      </c>
      <c r="C15" s="1" t="s">
        <v>13</v>
      </c>
      <c r="D15" s="1">
        <v>-65000</v>
      </c>
      <c r="E15" s="1" t="s">
        <v>30</v>
      </c>
      <c r="F15" s="1" t="s">
        <v>27</v>
      </c>
      <c r="G15" s="1" t="s">
        <v>20</v>
      </c>
    </row>
    <row r="16" spans="1:7" x14ac:dyDescent="0.3">
      <c r="A16" s="1">
        <v>2023</v>
      </c>
      <c r="B16" s="2">
        <v>44957</v>
      </c>
      <c r="C16" s="1" t="s">
        <v>13</v>
      </c>
      <c r="D16" s="1">
        <v>-2100</v>
      </c>
      <c r="E16" s="1" t="s">
        <v>25</v>
      </c>
      <c r="F16" s="1" t="s">
        <v>27</v>
      </c>
      <c r="G16" s="1" t="s">
        <v>20</v>
      </c>
    </row>
    <row r="17" spans="1:7" x14ac:dyDescent="0.3">
      <c r="A17" s="1">
        <v>2023</v>
      </c>
      <c r="B17" s="2">
        <v>44957</v>
      </c>
      <c r="C17" s="1" t="s">
        <v>13</v>
      </c>
      <c r="D17" s="1">
        <v>-12000</v>
      </c>
      <c r="E17" s="1" t="s">
        <v>31</v>
      </c>
      <c r="F17" s="1" t="s">
        <v>31</v>
      </c>
      <c r="G17" s="1" t="s">
        <v>20</v>
      </c>
    </row>
    <row r="18" spans="1:7" x14ac:dyDescent="0.3">
      <c r="A18" s="1">
        <v>2023</v>
      </c>
      <c r="B18" s="2">
        <v>44985</v>
      </c>
      <c r="C18" s="1" t="s">
        <v>13</v>
      </c>
      <c r="D18" s="1">
        <v>22500</v>
      </c>
      <c r="E18" s="1"/>
      <c r="F18" s="1" t="s">
        <v>16</v>
      </c>
      <c r="G18" s="1" t="s">
        <v>15</v>
      </c>
    </row>
    <row r="19" spans="1:7" x14ac:dyDescent="0.3">
      <c r="A19" s="1">
        <v>2023</v>
      </c>
      <c r="B19" s="2">
        <v>45016</v>
      </c>
      <c r="C19" s="1" t="s">
        <v>13</v>
      </c>
      <c r="D19" s="1">
        <v>9000</v>
      </c>
      <c r="E19" s="1"/>
      <c r="F19" s="1" t="s">
        <v>16</v>
      </c>
      <c r="G19" s="1" t="s">
        <v>15</v>
      </c>
    </row>
    <row r="20" spans="1:7" x14ac:dyDescent="0.3">
      <c r="A20" s="1">
        <v>2023</v>
      </c>
      <c r="B20" s="2">
        <v>44985</v>
      </c>
      <c r="C20" s="1" t="s">
        <v>13</v>
      </c>
      <c r="D20" s="1">
        <v>137700</v>
      </c>
      <c r="E20" s="1"/>
      <c r="F20" s="1" t="s">
        <v>14</v>
      </c>
      <c r="G20" s="1" t="s">
        <v>15</v>
      </c>
    </row>
    <row r="21" spans="1:7" x14ac:dyDescent="0.3">
      <c r="A21" s="1">
        <v>2023</v>
      </c>
      <c r="B21" s="2">
        <v>45046</v>
      </c>
      <c r="C21" s="1" t="s">
        <v>13</v>
      </c>
      <c r="D21" s="1">
        <v>13500</v>
      </c>
      <c r="E21" s="1"/>
      <c r="F21" s="1" t="s">
        <v>16</v>
      </c>
      <c r="G21" s="1" t="s">
        <v>15</v>
      </c>
    </row>
    <row r="22" spans="1:7" x14ac:dyDescent="0.3">
      <c r="A22" s="1">
        <v>2023</v>
      </c>
      <c r="B22" s="2">
        <v>44985</v>
      </c>
      <c r="C22" s="1" t="s">
        <v>13</v>
      </c>
      <c r="D22" s="1">
        <v>3000</v>
      </c>
      <c r="E22" s="1"/>
      <c r="F22" s="1" t="s">
        <v>17</v>
      </c>
      <c r="G22" s="1" t="s">
        <v>15</v>
      </c>
    </row>
    <row r="23" spans="1:7" x14ac:dyDescent="0.3">
      <c r="A23" s="1">
        <v>2023</v>
      </c>
      <c r="B23" s="2">
        <v>44985</v>
      </c>
      <c r="C23" s="1" t="s">
        <v>13</v>
      </c>
      <c r="D23" s="1">
        <v>-15000</v>
      </c>
      <c r="E23" s="1" t="s">
        <v>18</v>
      </c>
      <c r="F23" s="1" t="s">
        <v>19</v>
      </c>
      <c r="G23" s="1" t="s">
        <v>20</v>
      </c>
    </row>
    <row r="24" spans="1:7" x14ac:dyDescent="0.3">
      <c r="A24" s="1">
        <v>2023</v>
      </c>
      <c r="B24" s="2">
        <v>44985</v>
      </c>
      <c r="C24" s="1" t="s">
        <v>13</v>
      </c>
      <c r="D24" s="1">
        <v>-9000</v>
      </c>
      <c r="E24" s="1" t="s">
        <v>21</v>
      </c>
      <c r="F24" s="1" t="s">
        <v>19</v>
      </c>
      <c r="G24" s="1" t="s">
        <v>20</v>
      </c>
    </row>
    <row r="25" spans="1:7" x14ac:dyDescent="0.3">
      <c r="A25" s="1">
        <v>2023</v>
      </c>
      <c r="B25" s="2">
        <v>44985</v>
      </c>
      <c r="C25" s="1" t="s">
        <v>13</v>
      </c>
      <c r="D25" s="1">
        <v>-30000</v>
      </c>
      <c r="E25" s="1" t="s">
        <v>22</v>
      </c>
      <c r="F25" s="1" t="s">
        <v>19</v>
      </c>
      <c r="G25" s="1" t="s">
        <v>20</v>
      </c>
    </row>
    <row r="26" spans="1:7" x14ac:dyDescent="0.3">
      <c r="A26" s="1">
        <v>2023</v>
      </c>
      <c r="B26" s="2">
        <v>44985</v>
      </c>
      <c r="C26" s="1" t="s">
        <v>13</v>
      </c>
      <c r="D26" s="1">
        <v>-40000</v>
      </c>
      <c r="E26" s="1" t="s">
        <v>23</v>
      </c>
      <c r="F26" s="1" t="s">
        <v>19</v>
      </c>
      <c r="G26" s="1" t="s">
        <v>20</v>
      </c>
    </row>
    <row r="27" spans="1:7" x14ac:dyDescent="0.3">
      <c r="A27" s="1">
        <v>2023</v>
      </c>
      <c r="B27" s="2">
        <v>44985</v>
      </c>
      <c r="C27" s="1" t="s">
        <v>13</v>
      </c>
      <c r="D27" s="1">
        <v>-30000</v>
      </c>
      <c r="E27" s="1" t="s">
        <v>24</v>
      </c>
      <c r="F27" s="1" t="s">
        <v>19</v>
      </c>
      <c r="G27" s="1" t="s">
        <v>20</v>
      </c>
    </row>
    <row r="28" spans="1:7" x14ac:dyDescent="0.3">
      <c r="A28" s="1">
        <v>2023</v>
      </c>
      <c r="B28" s="2">
        <v>44985</v>
      </c>
      <c r="C28" s="1" t="s">
        <v>13</v>
      </c>
      <c r="D28" s="1">
        <v>-1500</v>
      </c>
      <c r="E28" s="1" t="s">
        <v>25</v>
      </c>
      <c r="F28" s="1" t="s">
        <v>19</v>
      </c>
      <c r="G28" s="1" t="s">
        <v>20</v>
      </c>
    </row>
    <row r="29" spans="1:7" x14ac:dyDescent="0.3">
      <c r="A29" s="1">
        <v>2023</v>
      </c>
      <c r="B29" s="2">
        <v>44985</v>
      </c>
      <c r="C29" s="1" t="s">
        <v>13</v>
      </c>
      <c r="D29" s="1">
        <v>-20000</v>
      </c>
      <c r="E29" s="1" t="s">
        <v>26</v>
      </c>
      <c r="F29" s="1" t="s">
        <v>27</v>
      </c>
      <c r="G29" s="1" t="s">
        <v>20</v>
      </c>
    </row>
    <row r="30" spans="1:7" x14ac:dyDescent="0.3">
      <c r="A30" s="1">
        <v>2023</v>
      </c>
      <c r="B30" s="2">
        <v>44985</v>
      </c>
      <c r="C30" s="1" t="s">
        <v>13</v>
      </c>
      <c r="D30" s="1">
        <v>-1200</v>
      </c>
      <c r="E30" s="1" t="s">
        <v>28</v>
      </c>
      <c r="F30" s="1" t="s">
        <v>27</v>
      </c>
      <c r="G30" s="1" t="s">
        <v>20</v>
      </c>
    </row>
    <row r="31" spans="1:7" x14ac:dyDescent="0.3">
      <c r="A31" s="1">
        <v>2023</v>
      </c>
      <c r="B31" s="2">
        <v>44985</v>
      </c>
      <c r="C31" s="1" t="s">
        <v>13</v>
      </c>
      <c r="D31" s="1">
        <v>-2400</v>
      </c>
      <c r="E31" s="1" t="s">
        <v>29</v>
      </c>
      <c r="F31" s="1" t="s">
        <v>27</v>
      </c>
      <c r="G31" s="1" t="s">
        <v>20</v>
      </c>
    </row>
    <row r="32" spans="1:7" x14ac:dyDescent="0.3">
      <c r="A32" s="1">
        <v>2023</v>
      </c>
      <c r="B32" s="2">
        <v>44985</v>
      </c>
      <c r="C32" s="1" t="s">
        <v>13</v>
      </c>
      <c r="D32" s="1">
        <v>-3000</v>
      </c>
      <c r="E32" s="1" t="s">
        <v>14</v>
      </c>
      <c r="F32" s="1" t="s">
        <v>27</v>
      </c>
      <c r="G32" s="1" t="s">
        <v>20</v>
      </c>
    </row>
    <row r="33" spans="1:7" x14ac:dyDescent="0.3">
      <c r="A33" s="1">
        <v>2023</v>
      </c>
      <c r="B33" s="2">
        <v>44985</v>
      </c>
      <c r="C33" s="1" t="s">
        <v>13</v>
      </c>
      <c r="D33" s="1">
        <v>-65000</v>
      </c>
      <c r="E33" s="1" t="s">
        <v>30</v>
      </c>
      <c r="F33" s="1" t="s">
        <v>27</v>
      </c>
      <c r="G33" s="1" t="s">
        <v>20</v>
      </c>
    </row>
    <row r="34" spans="1:7" x14ac:dyDescent="0.3">
      <c r="A34" s="1">
        <v>2023</v>
      </c>
      <c r="B34" s="2">
        <v>44985</v>
      </c>
      <c r="C34" s="1" t="s">
        <v>13</v>
      </c>
      <c r="D34" s="1">
        <v>-1800</v>
      </c>
      <c r="E34" s="1" t="s">
        <v>25</v>
      </c>
      <c r="F34" s="1" t="s">
        <v>27</v>
      </c>
      <c r="G34" s="1" t="s">
        <v>20</v>
      </c>
    </row>
    <row r="35" spans="1:7" x14ac:dyDescent="0.3">
      <c r="A35" s="1">
        <v>2023</v>
      </c>
      <c r="B35" s="2">
        <v>44985</v>
      </c>
      <c r="C35" s="1" t="s">
        <v>13</v>
      </c>
      <c r="D35" s="1">
        <v>-12000</v>
      </c>
      <c r="E35" s="1" t="s">
        <v>31</v>
      </c>
      <c r="F35" s="1" t="s">
        <v>31</v>
      </c>
      <c r="G35" s="1" t="s">
        <v>20</v>
      </c>
    </row>
    <row r="36" spans="1:7" x14ac:dyDescent="0.3">
      <c r="A36" s="1">
        <v>2023</v>
      </c>
      <c r="B36" s="2">
        <v>45077</v>
      </c>
      <c r="C36" s="1" t="s">
        <v>13</v>
      </c>
      <c r="D36" s="1">
        <v>19800</v>
      </c>
      <c r="E36" s="1"/>
      <c r="F36" s="1" t="s">
        <v>16</v>
      </c>
      <c r="G36" s="1" t="s">
        <v>15</v>
      </c>
    </row>
    <row r="37" spans="1:7" x14ac:dyDescent="0.3">
      <c r="A37" s="1">
        <v>2023</v>
      </c>
      <c r="B37" s="2">
        <v>45107</v>
      </c>
      <c r="C37" s="1" t="s">
        <v>13</v>
      </c>
      <c r="D37" s="1">
        <v>16200</v>
      </c>
      <c r="E37" s="1"/>
      <c r="F37" s="1" t="s">
        <v>16</v>
      </c>
      <c r="G37" s="1" t="s">
        <v>15</v>
      </c>
    </row>
    <row r="38" spans="1:7" x14ac:dyDescent="0.3">
      <c r="A38" s="1">
        <v>2023</v>
      </c>
      <c r="B38" s="2">
        <v>45016</v>
      </c>
      <c r="C38" s="1" t="s">
        <v>13</v>
      </c>
      <c r="D38" s="1">
        <v>114750</v>
      </c>
      <c r="E38" s="1"/>
      <c r="F38" s="1" t="s">
        <v>14</v>
      </c>
      <c r="G38" s="1" t="s">
        <v>15</v>
      </c>
    </row>
    <row r="39" spans="1:7" x14ac:dyDescent="0.3">
      <c r="A39" s="1">
        <v>2023</v>
      </c>
      <c r="B39" s="2">
        <v>45138</v>
      </c>
      <c r="C39" s="1" t="s">
        <v>13</v>
      </c>
      <c r="D39" s="1">
        <v>9000</v>
      </c>
      <c r="E39" s="1"/>
      <c r="F39" s="1" t="s">
        <v>16</v>
      </c>
      <c r="G39" s="1" t="s">
        <v>15</v>
      </c>
    </row>
    <row r="40" spans="1:7" x14ac:dyDescent="0.3">
      <c r="A40" s="1">
        <v>2023</v>
      </c>
      <c r="B40" s="2">
        <v>45016</v>
      </c>
      <c r="C40" s="1" t="s">
        <v>13</v>
      </c>
      <c r="D40" s="1">
        <v>3600</v>
      </c>
      <c r="E40" s="1"/>
      <c r="F40" s="1" t="s">
        <v>17</v>
      </c>
      <c r="G40" s="1" t="s">
        <v>15</v>
      </c>
    </row>
    <row r="41" spans="1:7" x14ac:dyDescent="0.3">
      <c r="A41" s="1">
        <v>2023</v>
      </c>
      <c r="B41" s="2">
        <v>45016</v>
      </c>
      <c r="C41" s="1" t="s">
        <v>13</v>
      </c>
      <c r="D41" s="1">
        <v>-15000</v>
      </c>
      <c r="E41" s="1" t="s">
        <v>18</v>
      </c>
      <c r="F41" s="1" t="s">
        <v>19</v>
      </c>
      <c r="G41" s="1" t="s">
        <v>20</v>
      </c>
    </row>
    <row r="42" spans="1:7" x14ac:dyDescent="0.3">
      <c r="A42" s="1">
        <v>2023</v>
      </c>
      <c r="B42" s="2">
        <v>45016</v>
      </c>
      <c r="C42" s="1" t="s">
        <v>13</v>
      </c>
      <c r="D42" s="1">
        <v>-9000</v>
      </c>
      <c r="E42" s="1" t="s">
        <v>21</v>
      </c>
      <c r="F42" s="1" t="s">
        <v>19</v>
      </c>
      <c r="G42" s="1" t="s">
        <v>20</v>
      </c>
    </row>
    <row r="43" spans="1:7" x14ac:dyDescent="0.3">
      <c r="A43" s="1">
        <v>2023</v>
      </c>
      <c r="B43" s="2">
        <v>45016</v>
      </c>
      <c r="C43" s="1" t="s">
        <v>13</v>
      </c>
      <c r="D43" s="1">
        <v>-15000</v>
      </c>
      <c r="E43" s="1" t="s">
        <v>22</v>
      </c>
      <c r="F43" s="1" t="s">
        <v>19</v>
      </c>
      <c r="G43" s="1" t="s">
        <v>20</v>
      </c>
    </row>
    <row r="44" spans="1:7" x14ac:dyDescent="0.3">
      <c r="A44" s="1">
        <v>2023</v>
      </c>
      <c r="B44" s="2">
        <v>45016</v>
      </c>
      <c r="C44" s="1" t="s">
        <v>13</v>
      </c>
      <c r="D44" s="1">
        <v>-40000</v>
      </c>
      <c r="E44" s="1" t="s">
        <v>23</v>
      </c>
      <c r="F44" s="1" t="s">
        <v>19</v>
      </c>
      <c r="G44" s="1" t="s">
        <v>20</v>
      </c>
    </row>
    <row r="45" spans="1:7" x14ac:dyDescent="0.3">
      <c r="A45" s="1">
        <v>2023</v>
      </c>
      <c r="B45" s="2">
        <v>45016</v>
      </c>
      <c r="C45" s="1" t="s">
        <v>13</v>
      </c>
      <c r="D45" s="1">
        <v>-30000</v>
      </c>
      <c r="E45" s="1" t="s">
        <v>24</v>
      </c>
      <c r="F45" s="1" t="s">
        <v>19</v>
      </c>
      <c r="G45" s="1" t="s">
        <v>20</v>
      </c>
    </row>
    <row r="46" spans="1:7" x14ac:dyDescent="0.3">
      <c r="A46" s="1">
        <v>2023</v>
      </c>
      <c r="B46" s="2">
        <v>45016</v>
      </c>
      <c r="C46" s="1" t="s">
        <v>13</v>
      </c>
      <c r="D46" s="1">
        <v>-900</v>
      </c>
      <c r="E46" s="1" t="s">
        <v>25</v>
      </c>
      <c r="F46" s="1" t="s">
        <v>19</v>
      </c>
      <c r="G46" s="1" t="s">
        <v>20</v>
      </c>
    </row>
    <row r="47" spans="1:7" x14ac:dyDescent="0.3">
      <c r="A47" s="1">
        <v>2023</v>
      </c>
      <c r="B47" s="2">
        <v>45016</v>
      </c>
      <c r="C47" s="1" t="s">
        <v>13</v>
      </c>
      <c r="D47" s="1">
        <v>-20000</v>
      </c>
      <c r="E47" s="1" t="s">
        <v>26</v>
      </c>
      <c r="F47" s="1" t="s">
        <v>27</v>
      </c>
      <c r="G47" s="1" t="s">
        <v>20</v>
      </c>
    </row>
    <row r="48" spans="1:7" x14ac:dyDescent="0.3">
      <c r="A48" s="1">
        <v>2023</v>
      </c>
      <c r="B48" s="2">
        <v>45016</v>
      </c>
      <c r="C48" s="1" t="s">
        <v>13</v>
      </c>
      <c r="D48" s="1">
        <v>-600</v>
      </c>
      <c r="E48" s="1" t="s">
        <v>28</v>
      </c>
      <c r="F48" s="1" t="s">
        <v>27</v>
      </c>
      <c r="G48" s="1" t="s">
        <v>20</v>
      </c>
    </row>
    <row r="49" spans="1:7" x14ac:dyDescent="0.3">
      <c r="A49" s="1">
        <v>2023</v>
      </c>
      <c r="B49" s="2">
        <v>45016</v>
      </c>
      <c r="C49" s="1" t="s">
        <v>13</v>
      </c>
      <c r="D49" s="1">
        <v>-1500</v>
      </c>
      <c r="E49" s="1" t="s">
        <v>29</v>
      </c>
      <c r="F49" s="1" t="s">
        <v>27</v>
      </c>
      <c r="G49" s="1" t="s">
        <v>20</v>
      </c>
    </row>
    <row r="50" spans="1:7" x14ac:dyDescent="0.3">
      <c r="A50" s="1">
        <v>2023</v>
      </c>
      <c r="B50" s="2">
        <v>45016</v>
      </c>
      <c r="C50" s="1" t="s">
        <v>13</v>
      </c>
      <c r="D50" s="1">
        <v>-2100</v>
      </c>
      <c r="E50" s="1" t="s">
        <v>14</v>
      </c>
      <c r="F50" s="1" t="s">
        <v>27</v>
      </c>
      <c r="G50" s="1" t="s">
        <v>20</v>
      </c>
    </row>
    <row r="51" spans="1:7" x14ac:dyDescent="0.3">
      <c r="A51" s="1">
        <v>2023</v>
      </c>
      <c r="B51" s="2">
        <v>45016</v>
      </c>
      <c r="C51" s="1" t="s">
        <v>13</v>
      </c>
      <c r="D51" s="1">
        <v>-65000</v>
      </c>
      <c r="E51" s="1" t="s">
        <v>30</v>
      </c>
      <c r="F51" s="1" t="s">
        <v>27</v>
      </c>
      <c r="G51" s="1" t="s">
        <v>20</v>
      </c>
    </row>
    <row r="52" spans="1:7" x14ac:dyDescent="0.3">
      <c r="A52" s="1">
        <v>2023</v>
      </c>
      <c r="B52" s="2">
        <v>45016</v>
      </c>
      <c r="C52" s="1" t="s">
        <v>13</v>
      </c>
      <c r="D52" s="1">
        <v>-1500</v>
      </c>
      <c r="E52" s="1" t="s">
        <v>25</v>
      </c>
      <c r="F52" s="1" t="s">
        <v>27</v>
      </c>
      <c r="G52" s="1" t="s">
        <v>20</v>
      </c>
    </row>
    <row r="53" spans="1:7" x14ac:dyDescent="0.3">
      <c r="A53" s="1">
        <v>2023</v>
      </c>
      <c r="B53" s="2">
        <v>45016</v>
      </c>
      <c r="C53" s="1" t="s">
        <v>13</v>
      </c>
      <c r="D53" s="1">
        <v>-12000</v>
      </c>
      <c r="E53" s="1" t="s">
        <v>31</v>
      </c>
      <c r="F53" s="1" t="s">
        <v>31</v>
      </c>
      <c r="G53" s="1" t="s">
        <v>20</v>
      </c>
    </row>
    <row r="54" spans="1:7" x14ac:dyDescent="0.3">
      <c r="A54" s="1">
        <v>2023</v>
      </c>
      <c r="B54" s="2">
        <v>45169</v>
      </c>
      <c r="C54" s="1" t="s">
        <v>13</v>
      </c>
      <c r="D54" s="1">
        <v>90000</v>
      </c>
      <c r="E54" s="1"/>
      <c r="F54" s="1" t="s">
        <v>16</v>
      </c>
      <c r="G54" s="1" t="s">
        <v>15</v>
      </c>
    </row>
    <row r="55" spans="1:7" x14ac:dyDescent="0.3">
      <c r="A55" s="1">
        <v>2023</v>
      </c>
      <c r="B55" s="2">
        <v>45199</v>
      </c>
      <c r="C55" s="1" t="s">
        <v>13</v>
      </c>
      <c r="D55" s="1">
        <v>9000</v>
      </c>
      <c r="E55" s="1"/>
      <c r="F55" s="1" t="s">
        <v>16</v>
      </c>
      <c r="G55" s="1" t="s">
        <v>15</v>
      </c>
    </row>
    <row r="56" spans="1:7" x14ac:dyDescent="0.3">
      <c r="A56" s="1">
        <v>2023</v>
      </c>
      <c r="B56" s="2">
        <v>45046</v>
      </c>
      <c r="C56" s="1" t="s">
        <v>13</v>
      </c>
      <c r="D56" s="1">
        <v>91800</v>
      </c>
      <c r="E56" s="1"/>
      <c r="F56" s="1" t="s">
        <v>14</v>
      </c>
      <c r="G56" s="1" t="s">
        <v>15</v>
      </c>
    </row>
    <row r="57" spans="1:7" x14ac:dyDescent="0.3">
      <c r="A57" s="1">
        <v>2023</v>
      </c>
      <c r="B57" s="2">
        <v>45230</v>
      </c>
      <c r="C57" s="1" t="s">
        <v>13</v>
      </c>
      <c r="D57" s="1">
        <v>10800</v>
      </c>
      <c r="E57" s="1"/>
      <c r="F57" s="1" t="s">
        <v>16</v>
      </c>
      <c r="G57" s="1" t="s">
        <v>15</v>
      </c>
    </row>
    <row r="58" spans="1:7" x14ac:dyDescent="0.3">
      <c r="A58" s="1">
        <v>2023</v>
      </c>
      <c r="B58" s="2">
        <v>45046</v>
      </c>
      <c r="C58" s="1" t="s">
        <v>13</v>
      </c>
      <c r="D58" s="1">
        <v>3300</v>
      </c>
      <c r="E58" s="1"/>
      <c r="F58" s="1" t="s">
        <v>17</v>
      </c>
      <c r="G58" s="1" t="s">
        <v>15</v>
      </c>
    </row>
    <row r="59" spans="1:7" x14ac:dyDescent="0.3">
      <c r="A59" s="1">
        <v>2023</v>
      </c>
      <c r="B59" s="2">
        <v>45046</v>
      </c>
      <c r="C59" s="1" t="s">
        <v>13</v>
      </c>
      <c r="D59" s="1">
        <v>-15000</v>
      </c>
      <c r="E59" s="1" t="s">
        <v>18</v>
      </c>
      <c r="F59" s="1" t="s">
        <v>19</v>
      </c>
      <c r="G59" s="1" t="s">
        <v>20</v>
      </c>
    </row>
    <row r="60" spans="1:7" x14ac:dyDescent="0.3">
      <c r="A60" s="1">
        <v>2023</v>
      </c>
      <c r="B60" s="2">
        <v>45046</v>
      </c>
      <c r="C60" s="1" t="s">
        <v>13</v>
      </c>
      <c r="D60" s="1">
        <v>-9000</v>
      </c>
      <c r="E60" s="1" t="s">
        <v>21</v>
      </c>
      <c r="F60" s="1" t="s">
        <v>19</v>
      </c>
      <c r="G60" s="1" t="s">
        <v>20</v>
      </c>
    </row>
    <row r="61" spans="1:7" x14ac:dyDescent="0.3">
      <c r="A61" s="1">
        <v>2023</v>
      </c>
      <c r="B61" s="2">
        <v>45046</v>
      </c>
      <c r="C61" s="1" t="s">
        <v>13</v>
      </c>
      <c r="D61" s="1">
        <v>-15000</v>
      </c>
      <c r="E61" s="1" t="s">
        <v>22</v>
      </c>
      <c r="F61" s="1" t="s">
        <v>19</v>
      </c>
      <c r="G61" s="1" t="s">
        <v>20</v>
      </c>
    </row>
    <row r="62" spans="1:7" x14ac:dyDescent="0.3">
      <c r="A62" s="1">
        <v>2023</v>
      </c>
      <c r="B62" s="2">
        <v>45046</v>
      </c>
      <c r="C62" s="1" t="s">
        <v>13</v>
      </c>
      <c r="D62" s="1">
        <v>-40000</v>
      </c>
      <c r="E62" s="1" t="s">
        <v>23</v>
      </c>
      <c r="F62" s="1" t="s">
        <v>19</v>
      </c>
      <c r="G62" s="1" t="s">
        <v>20</v>
      </c>
    </row>
    <row r="63" spans="1:7" x14ac:dyDescent="0.3">
      <c r="A63" s="1">
        <v>2023</v>
      </c>
      <c r="B63" s="2">
        <v>45046</v>
      </c>
      <c r="C63" s="1" t="s">
        <v>13</v>
      </c>
      <c r="D63" s="1">
        <v>-30000</v>
      </c>
      <c r="E63" s="1" t="s">
        <v>24</v>
      </c>
      <c r="F63" s="1" t="s">
        <v>19</v>
      </c>
      <c r="G63" s="1" t="s">
        <v>20</v>
      </c>
    </row>
    <row r="64" spans="1:7" x14ac:dyDescent="0.3">
      <c r="A64" s="1">
        <v>2023</v>
      </c>
      <c r="B64" s="2">
        <v>45046</v>
      </c>
      <c r="C64" s="1" t="s">
        <v>13</v>
      </c>
      <c r="D64" s="1">
        <v>-900</v>
      </c>
      <c r="E64" s="1" t="s">
        <v>25</v>
      </c>
      <c r="F64" s="1" t="s">
        <v>19</v>
      </c>
      <c r="G64" s="1" t="s">
        <v>20</v>
      </c>
    </row>
    <row r="65" spans="1:7" x14ac:dyDescent="0.3">
      <c r="A65" s="1">
        <v>2023</v>
      </c>
      <c r="B65" s="2">
        <v>45046</v>
      </c>
      <c r="C65" s="1" t="s">
        <v>13</v>
      </c>
      <c r="D65" s="1">
        <v>-20000</v>
      </c>
      <c r="E65" s="1" t="s">
        <v>26</v>
      </c>
      <c r="F65" s="1" t="s">
        <v>27</v>
      </c>
      <c r="G65" s="1" t="s">
        <v>20</v>
      </c>
    </row>
    <row r="66" spans="1:7" x14ac:dyDescent="0.3">
      <c r="A66" s="1">
        <v>2023</v>
      </c>
      <c r="B66" s="2">
        <v>45046</v>
      </c>
      <c r="C66" s="1" t="s">
        <v>13</v>
      </c>
      <c r="D66" s="1">
        <v>-600</v>
      </c>
      <c r="E66" s="1" t="s">
        <v>28</v>
      </c>
      <c r="F66" s="1" t="s">
        <v>27</v>
      </c>
      <c r="G66" s="1" t="s">
        <v>20</v>
      </c>
    </row>
    <row r="67" spans="1:7" x14ac:dyDescent="0.3">
      <c r="A67" s="1">
        <v>2023</v>
      </c>
      <c r="B67" s="2">
        <v>45046</v>
      </c>
      <c r="C67" s="1" t="s">
        <v>13</v>
      </c>
      <c r="D67" s="1">
        <v>-1500</v>
      </c>
      <c r="E67" s="1" t="s">
        <v>29</v>
      </c>
      <c r="F67" s="1" t="s">
        <v>27</v>
      </c>
      <c r="G67" s="1" t="s">
        <v>20</v>
      </c>
    </row>
    <row r="68" spans="1:7" x14ac:dyDescent="0.3">
      <c r="A68" s="1">
        <v>2023</v>
      </c>
      <c r="B68" s="2">
        <v>45046</v>
      </c>
      <c r="C68" s="1" t="s">
        <v>13</v>
      </c>
      <c r="D68" s="1">
        <v>-1800</v>
      </c>
      <c r="E68" s="1" t="s">
        <v>14</v>
      </c>
      <c r="F68" s="1" t="s">
        <v>27</v>
      </c>
      <c r="G68" s="1" t="s">
        <v>20</v>
      </c>
    </row>
    <row r="69" spans="1:7" x14ac:dyDescent="0.3">
      <c r="A69" s="1">
        <v>2023</v>
      </c>
      <c r="B69" s="2">
        <v>45046</v>
      </c>
      <c r="C69" s="1" t="s">
        <v>13</v>
      </c>
      <c r="D69" s="1">
        <v>-65000</v>
      </c>
      <c r="E69" s="1" t="s">
        <v>30</v>
      </c>
      <c r="F69" s="1" t="s">
        <v>27</v>
      </c>
      <c r="G69" s="1" t="s">
        <v>20</v>
      </c>
    </row>
    <row r="70" spans="1:7" x14ac:dyDescent="0.3">
      <c r="A70" s="1">
        <v>2023</v>
      </c>
      <c r="B70" s="2">
        <v>45046</v>
      </c>
      <c r="C70" s="1" t="s">
        <v>13</v>
      </c>
      <c r="D70" s="1">
        <v>-3000</v>
      </c>
      <c r="E70" s="1" t="s">
        <v>25</v>
      </c>
      <c r="F70" s="1" t="s">
        <v>27</v>
      </c>
      <c r="G70" s="1" t="s">
        <v>20</v>
      </c>
    </row>
    <row r="71" spans="1:7" x14ac:dyDescent="0.3">
      <c r="A71" s="1">
        <v>2023</v>
      </c>
      <c r="B71" s="2">
        <v>45046</v>
      </c>
      <c r="C71" s="1" t="s">
        <v>13</v>
      </c>
      <c r="D71" s="1">
        <v>-12000</v>
      </c>
      <c r="E71" s="1" t="s">
        <v>31</v>
      </c>
      <c r="F71" s="1" t="s">
        <v>31</v>
      </c>
      <c r="G71" s="1" t="s">
        <v>20</v>
      </c>
    </row>
    <row r="72" spans="1:7" x14ac:dyDescent="0.3">
      <c r="A72" s="1">
        <v>2023</v>
      </c>
      <c r="B72" s="2">
        <v>45260</v>
      </c>
      <c r="C72" s="1" t="s">
        <v>13</v>
      </c>
      <c r="D72" s="1">
        <v>10800</v>
      </c>
      <c r="E72" s="1"/>
      <c r="F72" s="1" t="s">
        <v>16</v>
      </c>
      <c r="G72" s="1" t="s">
        <v>15</v>
      </c>
    </row>
    <row r="73" spans="1:7" x14ac:dyDescent="0.3">
      <c r="A73" s="1">
        <v>2023</v>
      </c>
      <c r="B73" s="2">
        <v>45291</v>
      </c>
      <c r="C73" s="1" t="s">
        <v>13</v>
      </c>
      <c r="D73" s="1">
        <v>18900</v>
      </c>
      <c r="E73" s="1"/>
      <c r="F73" s="1" t="s">
        <v>16</v>
      </c>
      <c r="G73" s="1" t="s">
        <v>15</v>
      </c>
    </row>
    <row r="74" spans="1:7" x14ac:dyDescent="0.3">
      <c r="A74" s="1">
        <v>2023</v>
      </c>
      <c r="B74" s="2">
        <v>45077</v>
      </c>
      <c r="C74" s="1" t="s">
        <v>13</v>
      </c>
      <c r="D74" s="1">
        <v>-12000</v>
      </c>
      <c r="E74" s="1" t="s">
        <v>31</v>
      </c>
      <c r="F74" s="1" t="s">
        <v>31</v>
      </c>
      <c r="G74" s="1" t="s">
        <v>20</v>
      </c>
    </row>
    <row r="75" spans="1:7" x14ac:dyDescent="0.3">
      <c r="A75" s="1">
        <v>2023</v>
      </c>
      <c r="B75" s="2">
        <v>45077</v>
      </c>
      <c r="C75" s="1" t="s">
        <v>13</v>
      </c>
      <c r="D75" s="1">
        <v>137700</v>
      </c>
      <c r="E75" s="1"/>
      <c r="F75" s="1" t="s">
        <v>14</v>
      </c>
      <c r="G75" s="1" t="s">
        <v>15</v>
      </c>
    </row>
    <row r="76" spans="1:7" x14ac:dyDescent="0.3">
      <c r="A76" s="1">
        <v>2023</v>
      </c>
      <c r="B76" s="2">
        <v>45077</v>
      </c>
      <c r="C76" s="1" t="s">
        <v>13</v>
      </c>
      <c r="D76" s="1">
        <v>1500</v>
      </c>
      <c r="E76" s="1"/>
      <c r="F76" s="1" t="s">
        <v>17</v>
      </c>
      <c r="G76" s="1" t="s">
        <v>15</v>
      </c>
    </row>
    <row r="77" spans="1:7" x14ac:dyDescent="0.3">
      <c r="A77" s="1">
        <v>2023</v>
      </c>
      <c r="B77" s="2">
        <v>45077</v>
      </c>
      <c r="C77" s="1" t="s">
        <v>13</v>
      </c>
      <c r="D77" s="1">
        <v>-15000</v>
      </c>
      <c r="E77" s="1" t="s">
        <v>18</v>
      </c>
      <c r="F77" s="1" t="s">
        <v>19</v>
      </c>
      <c r="G77" s="1" t="s">
        <v>20</v>
      </c>
    </row>
    <row r="78" spans="1:7" x14ac:dyDescent="0.3">
      <c r="A78" s="1">
        <v>2023</v>
      </c>
      <c r="B78" s="2">
        <v>45077</v>
      </c>
      <c r="C78" s="1" t="s">
        <v>13</v>
      </c>
      <c r="D78" s="1">
        <v>-11400</v>
      </c>
      <c r="E78" s="1" t="s">
        <v>21</v>
      </c>
      <c r="F78" s="1" t="s">
        <v>19</v>
      </c>
      <c r="G78" s="1" t="s">
        <v>20</v>
      </c>
    </row>
    <row r="79" spans="1:7" x14ac:dyDescent="0.3">
      <c r="A79" s="1">
        <v>2023</v>
      </c>
      <c r="B79" s="2">
        <v>45077</v>
      </c>
      <c r="C79" s="1" t="s">
        <v>13</v>
      </c>
      <c r="D79" s="1">
        <v>-30000</v>
      </c>
      <c r="E79" s="1" t="s">
        <v>22</v>
      </c>
      <c r="F79" s="1" t="s">
        <v>19</v>
      </c>
      <c r="G79" s="1" t="s">
        <v>20</v>
      </c>
    </row>
    <row r="80" spans="1:7" x14ac:dyDescent="0.3">
      <c r="A80" s="1">
        <v>2023</v>
      </c>
      <c r="B80" s="2">
        <v>45077</v>
      </c>
      <c r="C80" s="1" t="s">
        <v>13</v>
      </c>
      <c r="D80" s="1">
        <v>-40000</v>
      </c>
      <c r="E80" s="1" t="s">
        <v>23</v>
      </c>
      <c r="F80" s="1" t="s">
        <v>19</v>
      </c>
      <c r="G80" s="1" t="s">
        <v>20</v>
      </c>
    </row>
    <row r="81" spans="1:7" x14ac:dyDescent="0.3">
      <c r="A81" s="1">
        <v>2023</v>
      </c>
      <c r="B81" s="2">
        <v>45077</v>
      </c>
      <c r="C81" s="1" t="s">
        <v>13</v>
      </c>
      <c r="D81" s="1">
        <v>-30000</v>
      </c>
      <c r="E81" s="1" t="s">
        <v>24</v>
      </c>
      <c r="F81" s="1" t="s">
        <v>19</v>
      </c>
      <c r="G81" s="1" t="s">
        <v>20</v>
      </c>
    </row>
    <row r="82" spans="1:7" x14ac:dyDescent="0.3">
      <c r="A82" s="1">
        <v>2023</v>
      </c>
      <c r="B82" s="2">
        <v>45077</v>
      </c>
      <c r="C82" s="1" t="s">
        <v>13</v>
      </c>
      <c r="D82" s="1">
        <v>-1200</v>
      </c>
      <c r="E82" s="1" t="s">
        <v>25</v>
      </c>
      <c r="F82" s="1" t="s">
        <v>19</v>
      </c>
      <c r="G82" s="1" t="s">
        <v>20</v>
      </c>
    </row>
    <row r="83" spans="1:7" x14ac:dyDescent="0.3">
      <c r="A83" s="1">
        <v>2023</v>
      </c>
      <c r="B83" s="2">
        <v>45077</v>
      </c>
      <c r="C83" s="1" t="s">
        <v>13</v>
      </c>
      <c r="D83" s="1">
        <v>-20000</v>
      </c>
      <c r="E83" s="1" t="s">
        <v>26</v>
      </c>
      <c r="F83" s="1" t="s">
        <v>27</v>
      </c>
      <c r="G83" s="1" t="s">
        <v>20</v>
      </c>
    </row>
    <row r="84" spans="1:7" x14ac:dyDescent="0.3">
      <c r="A84" s="1">
        <v>2023</v>
      </c>
      <c r="B84" s="2">
        <v>45077</v>
      </c>
      <c r="C84" s="1" t="s">
        <v>13</v>
      </c>
      <c r="D84" s="1">
        <v>-1200</v>
      </c>
      <c r="E84" s="1" t="s">
        <v>28</v>
      </c>
      <c r="F84" s="1" t="s">
        <v>27</v>
      </c>
      <c r="G84" s="1" t="s">
        <v>20</v>
      </c>
    </row>
    <row r="85" spans="1:7" x14ac:dyDescent="0.3">
      <c r="A85" s="1">
        <v>2023</v>
      </c>
      <c r="B85" s="2">
        <v>45077</v>
      </c>
      <c r="C85" s="1" t="s">
        <v>13</v>
      </c>
      <c r="D85" s="1">
        <v>-2400</v>
      </c>
      <c r="E85" s="1" t="s">
        <v>29</v>
      </c>
      <c r="F85" s="1" t="s">
        <v>27</v>
      </c>
      <c r="G85" s="1" t="s">
        <v>20</v>
      </c>
    </row>
    <row r="86" spans="1:7" x14ac:dyDescent="0.3">
      <c r="A86" s="1">
        <v>2023</v>
      </c>
      <c r="B86" s="2">
        <v>45077</v>
      </c>
      <c r="C86" s="1" t="s">
        <v>13</v>
      </c>
      <c r="D86" s="1">
        <v>-2700</v>
      </c>
      <c r="E86" s="1" t="s">
        <v>14</v>
      </c>
      <c r="F86" s="1" t="s">
        <v>27</v>
      </c>
      <c r="G86" s="1" t="s">
        <v>20</v>
      </c>
    </row>
    <row r="87" spans="1:7" x14ac:dyDescent="0.3">
      <c r="A87" s="1">
        <v>2023</v>
      </c>
      <c r="B87" s="2">
        <v>45077</v>
      </c>
      <c r="C87" s="1" t="s">
        <v>13</v>
      </c>
      <c r="D87" s="1">
        <v>-65000</v>
      </c>
      <c r="E87" s="1" t="s">
        <v>30</v>
      </c>
      <c r="F87" s="1" t="s">
        <v>27</v>
      </c>
      <c r="G87" s="1" t="s">
        <v>20</v>
      </c>
    </row>
    <row r="88" spans="1:7" x14ac:dyDescent="0.3">
      <c r="A88" s="1">
        <v>2023</v>
      </c>
      <c r="B88" s="2">
        <v>45077</v>
      </c>
      <c r="C88" s="1" t="s">
        <v>13</v>
      </c>
      <c r="D88" s="1">
        <v>-3000</v>
      </c>
      <c r="E88" s="1" t="s">
        <v>25</v>
      </c>
      <c r="F88" s="1" t="s">
        <v>27</v>
      </c>
      <c r="G88" s="1" t="s">
        <v>20</v>
      </c>
    </row>
    <row r="89" spans="1:7" x14ac:dyDescent="0.3">
      <c r="A89" s="1">
        <v>2023</v>
      </c>
      <c r="B89" s="2">
        <v>45107</v>
      </c>
      <c r="C89" s="1" t="s">
        <v>13</v>
      </c>
      <c r="D89" s="1">
        <v>-12000</v>
      </c>
      <c r="E89" s="1" t="s">
        <v>31</v>
      </c>
      <c r="F89" s="1" t="s">
        <v>31</v>
      </c>
      <c r="G89" s="1" t="s">
        <v>20</v>
      </c>
    </row>
    <row r="90" spans="1:7" x14ac:dyDescent="0.3">
      <c r="A90" s="1">
        <v>2023</v>
      </c>
      <c r="B90" s="2">
        <v>45107</v>
      </c>
      <c r="C90" s="1" t="s">
        <v>13</v>
      </c>
      <c r="D90" s="1">
        <v>168300</v>
      </c>
      <c r="E90" s="1"/>
      <c r="F90" s="1" t="s">
        <v>14</v>
      </c>
      <c r="G90" s="1" t="s">
        <v>15</v>
      </c>
    </row>
    <row r="91" spans="1:7" x14ac:dyDescent="0.3">
      <c r="A91" s="1">
        <v>2023</v>
      </c>
      <c r="B91" s="2">
        <v>45107</v>
      </c>
      <c r="C91" s="1" t="s">
        <v>13</v>
      </c>
      <c r="D91" s="1">
        <v>1200</v>
      </c>
      <c r="E91" s="1"/>
      <c r="F91" s="1" t="s">
        <v>17</v>
      </c>
      <c r="G91" s="1" t="s">
        <v>15</v>
      </c>
    </row>
    <row r="92" spans="1:7" x14ac:dyDescent="0.3">
      <c r="A92" s="1">
        <v>2023</v>
      </c>
      <c r="B92" s="2">
        <v>45107</v>
      </c>
      <c r="C92" s="1" t="s">
        <v>13</v>
      </c>
      <c r="D92" s="1">
        <v>-15000</v>
      </c>
      <c r="E92" s="1" t="s">
        <v>18</v>
      </c>
      <c r="F92" s="1" t="s">
        <v>19</v>
      </c>
      <c r="G92" s="1" t="s">
        <v>20</v>
      </c>
    </row>
    <row r="93" spans="1:7" x14ac:dyDescent="0.3">
      <c r="A93" s="1">
        <v>2023</v>
      </c>
      <c r="B93" s="2">
        <v>45107</v>
      </c>
      <c r="C93" s="1" t="s">
        <v>13</v>
      </c>
      <c r="D93" s="1">
        <v>-11400</v>
      </c>
      <c r="E93" s="1" t="s">
        <v>21</v>
      </c>
      <c r="F93" s="1" t="s">
        <v>19</v>
      </c>
      <c r="G93" s="1" t="s">
        <v>20</v>
      </c>
    </row>
    <row r="94" spans="1:7" x14ac:dyDescent="0.3">
      <c r="A94" s="1">
        <v>2023</v>
      </c>
      <c r="B94" s="2">
        <v>45107</v>
      </c>
      <c r="C94" s="1" t="s">
        <v>13</v>
      </c>
      <c r="D94" s="1">
        <v>-30000</v>
      </c>
      <c r="E94" s="1" t="s">
        <v>22</v>
      </c>
      <c r="F94" s="1" t="s">
        <v>19</v>
      </c>
      <c r="G94" s="1" t="s">
        <v>20</v>
      </c>
    </row>
    <row r="95" spans="1:7" x14ac:dyDescent="0.3">
      <c r="A95" s="1">
        <v>2023</v>
      </c>
      <c r="B95" s="2">
        <v>45107</v>
      </c>
      <c r="C95" s="1" t="s">
        <v>13</v>
      </c>
      <c r="D95" s="1">
        <v>-40000</v>
      </c>
      <c r="E95" s="1" t="s">
        <v>23</v>
      </c>
      <c r="F95" s="1" t="s">
        <v>19</v>
      </c>
      <c r="G95" s="1" t="s">
        <v>20</v>
      </c>
    </row>
    <row r="96" spans="1:7" x14ac:dyDescent="0.3">
      <c r="A96" s="1">
        <v>2023</v>
      </c>
      <c r="B96" s="2">
        <v>45107</v>
      </c>
      <c r="C96" s="1" t="s">
        <v>13</v>
      </c>
      <c r="D96" s="1">
        <v>-30000</v>
      </c>
      <c r="E96" s="1" t="s">
        <v>24</v>
      </c>
      <c r="F96" s="1" t="s">
        <v>19</v>
      </c>
      <c r="G96" s="1" t="s">
        <v>20</v>
      </c>
    </row>
    <row r="97" spans="1:7" x14ac:dyDescent="0.3">
      <c r="A97" s="1">
        <v>2023</v>
      </c>
      <c r="B97" s="2">
        <v>45107</v>
      </c>
      <c r="C97" s="1" t="s">
        <v>13</v>
      </c>
      <c r="D97" s="1">
        <v>-900</v>
      </c>
      <c r="E97" s="1" t="s">
        <v>25</v>
      </c>
      <c r="F97" s="1" t="s">
        <v>19</v>
      </c>
      <c r="G97" s="1" t="s">
        <v>20</v>
      </c>
    </row>
    <row r="98" spans="1:7" x14ac:dyDescent="0.3">
      <c r="A98" s="1">
        <v>2023</v>
      </c>
      <c r="B98" s="2">
        <v>45107</v>
      </c>
      <c r="C98" s="1" t="s">
        <v>13</v>
      </c>
      <c r="D98" s="1">
        <v>-20000</v>
      </c>
      <c r="E98" s="1" t="s">
        <v>26</v>
      </c>
      <c r="F98" s="1" t="s">
        <v>27</v>
      </c>
      <c r="G98" s="1" t="s">
        <v>20</v>
      </c>
    </row>
    <row r="99" spans="1:7" x14ac:dyDescent="0.3">
      <c r="A99" s="1">
        <v>2023</v>
      </c>
      <c r="B99" s="2">
        <v>45107</v>
      </c>
      <c r="C99" s="1" t="s">
        <v>13</v>
      </c>
      <c r="D99" s="1">
        <v>-900</v>
      </c>
      <c r="E99" s="1" t="s">
        <v>28</v>
      </c>
      <c r="F99" s="1" t="s">
        <v>27</v>
      </c>
      <c r="G99" s="1" t="s">
        <v>20</v>
      </c>
    </row>
    <row r="100" spans="1:7" x14ac:dyDescent="0.3">
      <c r="A100" s="1">
        <v>2023</v>
      </c>
      <c r="B100" s="2">
        <v>45107</v>
      </c>
      <c r="C100" s="1" t="s">
        <v>13</v>
      </c>
      <c r="D100" s="1">
        <v>-2700</v>
      </c>
      <c r="E100" s="1" t="s">
        <v>29</v>
      </c>
      <c r="F100" s="1" t="s">
        <v>27</v>
      </c>
      <c r="G100" s="1" t="s">
        <v>20</v>
      </c>
    </row>
    <row r="101" spans="1:7" x14ac:dyDescent="0.3">
      <c r="A101" s="1">
        <v>2023</v>
      </c>
      <c r="B101" s="2">
        <v>45107</v>
      </c>
      <c r="C101" s="1" t="s">
        <v>13</v>
      </c>
      <c r="D101" s="1">
        <v>-2400</v>
      </c>
      <c r="E101" s="1" t="s">
        <v>14</v>
      </c>
      <c r="F101" s="1" t="s">
        <v>27</v>
      </c>
      <c r="G101" s="1" t="s">
        <v>20</v>
      </c>
    </row>
    <row r="102" spans="1:7" x14ac:dyDescent="0.3">
      <c r="A102" s="1">
        <v>2023</v>
      </c>
      <c r="B102" s="2">
        <v>45107</v>
      </c>
      <c r="C102" s="1" t="s">
        <v>13</v>
      </c>
      <c r="D102" s="1">
        <v>-65000</v>
      </c>
      <c r="E102" s="1" t="s">
        <v>30</v>
      </c>
      <c r="F102" s="1" t="s">
        <v>27</v>
      </c>
      <c r="G102" s="1" t="s">
        <v>20</v>
      </c>
    </row>
    <row r="103" spans="1:7" x14ac:dyDescent="0.3">
      <c r="A103" s="1">
        <v>2023</v>
      </c>
      <c r="B103" s="2">
        <v>45107</v>
      </c>
      <c r="C103" s="1" t="s">
        <v>13</v>
      </c>
      <c r="D103" s="1">
        <v>-3000</v>
      </c>
      <c r="E103" s="1" t="s">
        <v>25</v>
      </c>
      <c r="F103" s="1" t="s">
        <v>27</v>
      </c>
      <c r="G103" s="1" t="s">
        <v>20</v>
      </c>
    </row>
    <row r="104" spans="1:7" x14ac:dyDescent="0.3">
      <c r="A104" s="1">
        <v>2023</v>
      </c>
      <c r="B104" s="2">
        <v>45138</v>
      </c>
      <c r="C104" s="1" t="s">
        <v>13</v>
      </c>
      <c r="D104" s="1">
        <v>-12000</v>
      </c>
      <c r="E104" s="1" t="s">
        <v>31</v>
      </c>
      <c r="F104" s="1" t="s">
        <v>31</v>
      </c>
      <c r="G104" s="1" t="s">
        <v>20</v>
      </c>
    </row>
    <row r="105" spans="1:7" x14ac:dyDescent="0.3">
      <c r="A105" s="1">
        <v>2023</v>
      </c>
      <c r="B105" s="2">
        <v>45138</v>
      </c>
      <c r="C105" s="1" t="s">
        <v>13</v>
      </c>
      <c r="D105" s="1">
        <v>130050</v>
      </c>
      <c r="E105" s="1"/>
      <c r="F105" s="1" t="s">
        <v>14</v>
      </c>
      <c r="G105" s="1" t="s">
        <v>15</v>
      </c>
    </row>
    <row r="106" spans="1:7" x14ac:dyDescent="0.3">
      <c r="A106" s="1">
        <v>2023</v>
      </c>
      <c r="B106" s="2">
        <v>45138</v>
      </c>
      <c r="C106" s="1" t="s">
        <v>13</v>
      </c>
      <c r="D106" s="1">
        <v>6000</v>
      </c>
      <c r="E106" s="1"/>
      <c r="F106" s="1" t="s">
        <v>17</v>
      </c>
      <c r="G106" s="1" t="s">
        <v>15</v>
      </c>
    </row>
    <row r="107" spans="1:7" x14ac:dyDescent="0.3">
      <c r="A107" s="1">
        <v>2023</v>
      </c>
      <c r="B107" s="2">
        <v>45138</v>
      </c>
      <c r="C107" s="1" t="s">
        <v>13</v>
      </c>
      <c r="D107" s="1">
        <v>-15000</v>
      </c>
      <c r="E107" s="1" t="s">
        <v>18</v>
      </c>
      <c r="F107" s="1" t="s">
        <v>19</v>
      </c>
      <c r="G107" s="1" t="s">
        <v>20</v>
      </c>
    </row>
    <row r="108" spans="1:7" x14ac:dyDescent="0.3">
      <c r="A108" s="1">
        <v>2023</v>
      </c>
      <c r="B108" s="2">
        <v>45138</v>
      </c>
      <c r="C108" s="1" t="s">
        <v>13</v>
      </c>
      <c r="D108" s="1">
        <v>-11400</v>
      </c>
      <c r="E108" s="1" t="s">
        <v>21</v>
      </c>
      <c r="F108" s="1" t="s">
        <v>19</v>
      </c>
      <c r="G108" s="1" t="s">
        <v>20</v>
      </c>
    </row>
    <row r="109" spans="1:7" x14ac:dyDescent="0.3">
      <c r="A109" s="1">
        <v>2023</v>
      </c>
      <c r="B109" s="2">
        <v>45138</v>
      </c>
      <c r="C109" s="1" t="s">
        <v>13</v>
      </c>
      <c r="D109" s="1">
        <v>-20000</v>
      </c>
      <c r="E109" s="1" t="s">
        <v>22</v>
      </c>
      <c r="F109" s="1" t="s">
        <v>19</v>
      </c>
      <c r="G109" s="1" t="s">
        <v>20</v>
      </c>
    </row>
    <row r="110" spans="1:7" x14ac:dyDescent="0.3">
      <c r="A110" s="1">
        <v>2023</v>
      </c>
      <c r="B110" s="2">
        <v>45138</v>
      </c>
      <c r="C110" s="1" t="s">
        <v>13</v>
      </c>
      <c r="D110" s="1">
        <v>-40000</v>
      </c>
      <c r="E110" s="1" t="s">
        <v>23</v>
      </c>
      <c r="F110" s="1" t="s">
        <v>19</v>
      </c>
      <c r="G110" s="1" t="s">
        <v>20</v>
      </c>
    </row>
    <row r="111" spans="1:7" x14ac:dyDescent="0.3">
      <c r="A111" s="1">
        <v>2023</v>
      </c>
      <c r="B111" s="2">
        <v>45138</v>
      </c>
      <c r="C111" s="1" t="s">
        <v>13</v>
      </c>
      <c r="D111" s="1">
        <v>-30000</v>
      </c>
      <c r="E111" s="1" t="s">
        <v>24</v>
      </c>
      <c r="F111" s="1" t="s">
        <v>19</v>
      </c>
      <c r="G111" s="1" t="s">
        <v>20</v>
      </c>
    </row>
    <row r="112" spans="1:7" x14ac:dyDescent="0.3">
      <c r="A112" s="1">
        <v>2023</v>
      </c>
      <c r="B112" s="2">
        <v>45138</v>
      </c>
      <c r="C112" s="1" t="s">
        <v>13</v>
      </c>
      <c r="D112" s="1">
        <v>-600</v>
      </c>
      <c r="E112" s="1" t="s">
        <v>25</v>
      </c>
      <c r="F112" s="1" t="s">
        <v>19</v>
      </c>
      <c r="G112" s="1" t="s">
        <v>20</v>
      </c>
    </row>
    <row r="113" spans="1:7" x14ac:dyDescent="0.3">
      <c r="A113" s="1">
        <v>2023</v>
      </c>
      <c r="B113" s="2">
        <v>45138</v>
      </c>
      <c r="C113" s="1" t="s">
        <v>13</v>
      </c>
      <c r="D113" s="1">
        <v>-20000</v>
      </c>
      <c r="E113" s="1" t="s">
        <v>26</v>
      </c>
      <c r="F113" s="1" t="s">
        <v>27</v>
      </c>
      <c r="G113" s="1" t="s">
        <v>20</v>
      </c>
    </row>
    <row r="114" spans="1:7" x14ac:dyDescent="0.3">
      <c r="A114" s="1">
        <v>2023</v>
      </c>
      <c r="B114" s="2">
        <v>45138</v>
      </c>
      <c r="C114" s="1" t="s">
        <v>13</v>
      </c>
      <c r="D114" s="1">
        <v>-600</v>
      </c>
      <c r="E114" s="1" t="s">
        <v>28</v>
      </c>
      <c r="F114" s="1" t="s">
        <v>27</v>
      </c>
      <c r="G114" s="1" t="s">
        <v>20</v>
      </c>
    </row>
    <row r="115" spans="1:7" x14ac:dyDescent="0.3">
      <c r="A115" s="1">
        <v>2023</v>
      </c>
      <c r="B115" s="2">
        <v>45138</v>
      </c>
      <c r="C115" s="1" t="s">
        <v>13</v>
      </c>
      <c r="D115" s="1">
        <v>-1500</v>
      </c>
      <c r="E115" s="1" t="s">
        <v>29</v>
      </c>
      <c r="F115" s="1" t="s">
        <v>27</v>
      </c>
      <c r="G115" s="1" t="s">
        <v>20</v>
      </c>
    </row>
    <row r="116" spans="1:7" x14ac:dyDescent="0.3">
      <c r="A116" s="1">
        <v>2023</v>
      </c>
      <c r="B116" s="2">
        <v>45138</v>
      </c>
      <c r="C116" s="1" t="s">
        <v>13</v>
      </c>
      <c r="D116" s="1">
        <v>-1800</v>
      </c>
      <c r="E116" s="1" t="s">
        <v>14</v>
      </c>
      <c r="F116" s="1" t="s">
        <v>27</v>
      </c>
      <c r="G116" s="1" t="s">
        <v>20</v>
      </c>
    </row>
    <row r="117" spans="1:7" x14ac:dyDescent="0.3">
      <c r="A117" s="1">
        <v>2023</v>
      </c>
      <c r="B117" s="2">
        <v>45138</v>
      </c>
      <c r="C117" s="1" t="s">
        <v>13</v>
      </c>
      <c r="D117" s="1">
        <v>-50000</v>
      </c>
      <c r="E117" s="1" t="s">
        <v>30</v>
      </c>
      <c r="F117" s="1" t="s">
        <v>27</v>
      </c>
      <c r="G117" s="1" t="s">
        <v>20</v>
      </c>
    </row>
    <row r="118" spans="1:7" x14ac:dyDescent="0.3">
      <c r="A118" s="1">
        <v>2023</v>
      </c>
      <c r="B118" s="2">
        <v>45138</v>
      </c>
      <c r="C118" s="1" t="s">
        <v>13</v>
      </c>
      <c r="D118" s="1">
        <v>-3000</v>
      </c>
      <c r="E118" s="1" t="s">
        <v>25</v>
      </c>
      <c r="F118" s="1" t="s">
        <v>27</v>
      </c>
      <c r="G118" s="1" t="s">
        <v>20</v>
      </c>
    </row>
    <row r="119" spans="1:7" x14ac:dyDescent="0.3">
      <c r="A119" s="1">
        <v>2023</v>
      </c>
      <c r="B119" s="2">
        <v>45169</v>
      </c>
      <c r="C119" s="1" t="s">
        <v>13</v>
      </c>
      <c r="D119" s="1">
        <v>-12000</v>
      </c>
      <c r="E119" s="1" t="s">
        <v>31</v>
      </c>
      <c r="F119" s="1" t="s">
        <v>31</v>
      </c>
      <c r="G119" s="1" t="s">
        <v>20</v>
      </c>
    </row>
    <row r="120" spans="1:7" x14ac:dyDescent="0.3">
      <c r="A120" s="1">
        <v>2023</v>
      </c>
      <c r="B120" s="2">
        <v>45169</v>
      </c>
      <c r="C120" s="1" t="s">
        <v>13</v>
      </c>
      <c r="D120" s="1">
        <v>114750</v>
      </c>
      <c r="E120" s="1"/>
      <c r="F120" s="1" t="s">
        <v>14</v>
      </c>
      <c r="G120" s="1" t="s">
        <v>15</v>
      </c>
    </row>
    <row r="121" spans="1:7" x14ac:dyDescent="0.3">
      <c r="A121" s="1">
        <v>2023</v>
      </c>
      <c r="B121" s="2">
        <v>45169</v>
      </c>
      <c r="C121" s="1" t="s">
        <v>13</v>
      </c>
      <c r="D121" s="1">
        <v>3000</v>
      </c>
      <c r="E121" s="1"/>
      <c r="F121" s="1" t="s">
        <v>17</v>
      </c>
      <c r="G121" s="1" t="s">
        <v>15</v>
      </c>
    </row>
    <row r="122" spans="1:7" x14ac:dyDescent="0.3">
      <c r="A122" s="1">
        <v>2023</v>
      </c>
      <c r="B122" s="2">
        <v>45169</v>
      </c>
      <c r="C122" s="1" t="s">
        <v>13</v>
      </c>
      <c r="D122" s="1">
        <v>-15000</v>
      </c>
      <c r="E122" s="1" t="s">
        <v>18</v>
      </c>
      <c r="F122" s="1" t="s">
        <v>19</v>
      </c>
      <c r="G122" s="1" t="s">
        <v>20</v>
      </c>
    </row>
    <row r="123" spans="1:7" x14ac:dyDescent="0.3">
      <c r="A123" s="1">
        <v>2023</v>
      </c>
      <c r="B123" s="2">
        <v>45169</v>
      </c>
      <c r="C123" s="1" t="s">
        <v>13</v>
      </c>
      <c r="D123" s="1">
        <v>-11400</v>
      </c>
      <c r="E123" s="1" t="s">
        <v>21</v>
      </c>
      <c r="F123" s="1" t="s">
        <v>19</v>
      </c>
      <c r="G123" s="1" t="s">
        <v>20</v>
      </c>
    </row>
    <row r="124" spans="1:7" x14ac:dyDescent="0.3">
      <c r="A124" s="1">
        <v>2023</v>
      </c>
      <c r="B124" s="2">
        <v>45169</v>
      </c>
      <c r="C124" s="1" t="s">
        <v>13</v>
      </c>
      <c r="D124" s="1">
        <v>-15000</v>
      </c>
      <c r="E124" s="1" t="s">
        <v>22</v>
      </c>
      <c r="F124" s="1" t="s">
        <v>19</v>
      </c>
      <c r="G124" s="1" t="s">
        <v>20</v>
      </c>
    </row>
    <row r="125" spans="1:7" x14ac:dyDescent="0.3">
      <c r="A125" s="1">
        <v>2023</v>
      </c>
      <c r="B125" s="2">
        <v>45169</v>
      </c>
      <c r="C125" s="1" t="s">
        <v>13</v>
      </c>
      <c r="D125" s="1">
        <v>-40000</v>
      </c>
      <c r="E125" s="1" t="s">
        <v>23</v>
      </c>
      <c r="F125" s="1" t="s">
        <v>19</v>
      </c>
      <c r="G125" s="1" t="s">
        <v>20</v>
      </c>
    </row>
    <row r="126" spans="1:7" x14ac:dyDescent="0.3">
      <c r="A126" s="1">
        <v>2023</v>
      </c>
      <c r="B126" s="2">
        <v>45169</v>
      </c>
      <c r="C126" s="1" t="s">
        <v>13</v>
      </c>
      <c r="D126" s="1">
        <v>-30000</v>
      </c>
      <c r="E126" s="1" t="s">
        <v>24</v>
      </c>
      <c r="F126" s="1" t="s">
        <v>19</v>
      </c>
      <c r="G126" s="1" t="s">
        <v>20</v>
      </c>
    </row>
    <row r="127" spans="1:7" x14ac:dyDescent="0.3">
      <c r="A127" s="1">
        <v>2023</v>
      </c>
      <c r="B127" s="2">
        <v>45169</v>
      </c>
      <c r="C127" s="1" t="s">
        <v>13</v>
      </c>
      <c r="D127" s="1">
        <v>-600</v>
      </c>
      <c r="E127" s="1" t="s">
        <v>25</v>
      </c>
      <c r="F127" s="1" t="s">
        <v>19</v>
      </c>
      <c r="G127" s="1" t="s">
        <v>20</v>
      </c>
    </row>
    <row r="128" spans="1:7" x14ac:dyDescent="0.3">
      <c r="A128" s="1">
        <v>2023</v>
      </c>
      <c r="B128" s="2">
        <v>45169</v>
      </c>
      <c r="C128" s="1" t="s">
        <v>13</v>
      </c>
      <c r="D128" s="1">
        <v>-20000</v>
      </c>
      <c r="E128" s="1" t="s">
        <v>26</v>
      </c>
      <c r="F128" s="1" t="s">
        <v>27</v>
      </c>
      <c r="G128" s="1" t="s">
        <v>20</v>
      </c>
    </row>
    <row r="129" spans="1:7" x14ac:dyDescent="0.3">
      <c r="A129" s="1">
        <v>2023</v>
      </c>
      <c r="B129" s="2">
        <v>45169</v>
      </c>
      <c r="C129" s="1" t="s">
        <v>13</v>
      </c>
      <c r="D129" s="1">
        <v>-600</v>
      </c>
      <c r="E129" s="1" t="s">
        <v>28</v>
      </c>
      <c r="F129" s="1" t="s">
        <v>27</v>
      </c>
      <c r="G129" s="1" t="s">
        <v>20</v>
      </c>
    </row>
    <row r="130" spans="1:7" x14ac:dyDescent="0.3">
      <c r="A130" s="1">
        <v>2023</v>
      </c>
      <c r="B130" s="2">
        <v>45169</v>
      </c>
      <c r="C130" s="1" t="s">
        <v>13</v>
      </c>
      <c r="D130" s="1">
        <v>-1500</v>
      </c>
      <c r="E130" s="1" t="s">
        <v>29</v>
      </c>
      <c r="F130" s="1" t="s">
        <v>27</v>
      </c>
      <c r="G130" s="1" t="s">
        <v>20</v>
      </c>
    </row>
    <row r="131" spans="1:7" x14ac:dyDescent="0.3">
      <c r="A131" s="1">
        <v>2023</v>
      </c>
      <c r="B131" s="2">
        <v>45169</v>
      </c>
      <c r="C131" s="1" t="s">
        <v>13</v>
      </c>
      <c r="D131" s="1">
        <v>-1800</v>
      </c>
      <c r="E131" s="1" t="s">
        <v>14</v>
      </c>
      <c r="F131" s="1" t="s">
        <v>27</v>
      </c>
      <c r="G131" s="1" t="s">
        <v>20</v>
      </c>
    </row>
    <row r="132" spans="1:7" x14ac:dyDescent="0.3">
      <c r="A132" s="1">
        <v>2023</v>
      </c>
      <c r="B132" s="2">
        <v>45169</v>
      </c>
      <c r="C132" s="1" t="s">
        <v>13</v>
      </c>
      <c r="D132" s="1">
        <v>-50000</v>
      </c>
      <c r="E132" s="1" t="s">
        <v>30</v>
      </c>
      <c r="F132" s="1" t="s">
        <v>27</v>
      </c>
      <c r="G132" s="1" t="s">
        <v>20</v>
      </c>
    </row>
    <row r="133" spans="1:7" x14ac:dyDescent="0.3">
      <c r="A133" s="1">
        <v>2023</v>
      </c>
      <c r="B133" s="2">
        <v>45169</v>
      </c>
      <c r="C133" s="1" t="s">
        <v>13</v>
      </c>
      <c r="D133" s="1">
        <v>-3000</v>
      </c>
      <c r="E133" s="1" t="s">
        <v>25</v>
      </c>
      <c r="F133" s="1" t="s">
        <v>27</v>
      </c>
      <c r="G133" s="1" t="s">
        <v>20</v>
      </c>
    </row>
    <row r="134" spans="1:7" x14ac:dyDescent="0.3">
      <c r="A134" s="1">
        <v>2023</v>
      </c>
      <c r="B134" s="2">
        <v>45199</v>
      </c>
      <c r="C134" s="1" t="s">
        <v>13</v>
      </c>
      <c r="D134" s="1">
        <v>-12000</v>
      </c>
      <c r="E134" s="1" t="s">
        <v>31</v>
      </c>
      <c r="F134" s="1" t="s">
        <v>31</v>
      </c>
      <c r="G134" s="1" t="s">
        <v>20</v>
      </c>
    </row>
    <row r="135" spans="1:7" x14ac:dyDescent="0.3">
      <c r="A135" s="1">
        <v>2023</v>
      </c>
      <c r="B135" s="2">
        <v>45199</v>
      </c>
      <c r="C135" s="1" t="s">
        <v>13</v>
      </c>
      <c r="D135" s="1">
        <v>122400</v>
      </c>
      <c r="E135" s="1"/>
      <c r="F135" s="1" t="s">
        <v>14</v>
      </c>
      <c r="G135" s="1" t="s">
        <v>15</v>
      </c>
    </row>
    <row r="136" spans="1:7" x14ac:dyDescent="0.3">
      <c r="A136" s="1">
        <v>2023</v>
      </c>
      <c r="B136" s="2">
        <v>45199</v>
      </c>
      <c r="C136" s="1" t="s">
        <v>13</v>
      </c>
      <c r="D136" s="1">
        <v>3990</v>
      </c>
      <c r="E136" s="1"/>
      <c r="F136" s="1" t="s">
        <v>17</v>
      </c>
      <c r="G136" s="1" t="s">
        <v>15</v>
      </c>
    </row>
    <row r="137" spans="1:7" x14ac:dyDescent="0.3">
      <c r="A137" s="1">
        <v>2023</v>
      </c>
      <c r="B137" s="2">
        <v>45199</v>
      </c>
      <c r="C137" s="1" t="s">
        <v>13</v>
      </c>
      <c r="D137" s="1">
        <v>-15000</v>
      </c>
      <c r="E137" s="1" t="s">
        <v>18</v>
      </c>
      <c r="F137" s="1" t="s">
        <v>19</v>
      </c>
      <c r="G137" s="1" t="s">
        <v>20</v>
      </c>
    </row>
    <row r="138" spans="1:7" x14ac:dyDescent="0.3">
      <c r="A138" s="1">
        <v>2023</v>
      </c>
      <c r="B138" s="2">
        <v>45199</v>
      </c>
      <c r="C138" s="1" t="s">
        <v>13</v>
      </c>
      <c r="D138" s="1">
        <v>-11400</v>
      </c>
      <c r="E138" s="1" t="s">
        <v>21</v>
      </c>
      <c r="F138" s="1" t="s">
        <v>19</v>
      </c>
      <c r="G138" s="1" t="s">
        <v>20</v>
      </c>
    </row>
    <row r="139" spans="1:7" x14ac:dyDescent="0.3">
      <c r="A139" s="1">
        <v>2023</v>
      </c>
      <c r="B139" s="2">
        <v>45199</v>
      </c>
      <c r="C139" s="1" t="s">
        <v>13</v>
      </c>
      <c r="D139" s="1">
        <v>-15000</v>
      </c>
      <c r="E139" s="1" t="s">
        <v>22</v>
      </c>
      <c r="F139" s="1" t="s">
        <v>19</v>
      </c>
      <c r="G139" s="1" t="s">
        <v>20</v>
      </c>
    </row>
    <row r="140" spans="1:7" x14ac:dyDescent="0.3">
      <c r="A140" s="1">
        <v>2023</v>
      </c>
      <c r="B140" s="2">
        <v>45199</v>
      </c>
      <c r="C140" s="1" t="s">
        <v>13</v>
      </c>
      <c r="D140" s="1">
        <v>-32000</v>
      </c>
      <c r="E140" s="1" t="s">
        <v>23</v>
      </c>
      <c r="F140" s="1" t="s">
        <v>19</v>
      </c>
      <c r="G140" s="1" t="s">
        <v>20</v>
      </c>
    </row>
    <row r="141" spans="1:7" x14ac:dyDescent="0.3">
      <c r="A141" s="1">
        <v>2023</v>
      </c>
      <c r="B141" s="2">
        <v>45199</v>
      </c>
      <c r="C141" s="1" t="s">
        <v>13</v>
      </c>
      <c r="D141" s="1">
        <v>-30000</v>
      </c>
      <c r="E141" s="1" t="s">
        <v>24</v>
      </c>
      <c r="F141" s="1" t="s">
        <v>19</v>
      </c>
      <c r="G141" s="1" t="s">
        <v>20</v>
      </c>
    </row>
    <row r="142" spans="1:7" x14ac:dyDescent="0.3">
      <c r="A142" s="1">
        <v>2023</v>
      </c>
      <c r="B142" s="2">
        <v>45199</v>
      </c>
      <c r="C142" s="1" t="s">
        <v>13</v>
      </c>
      <c r="D142" s="1">
        <v>-900</v>
      </c>
      <c r="E142" s="1" t="s">
        <v>25</v>
      </c>
      <c r="F142" s="1" t="s">
        <v>19</v>
      </c>
      <c r="G142" s="1" t="s">
        <v>20</v>
      </c>
    </row>
    <row r="143" spans="1:7" x14ac:dyDescent="0.3">
      <c r="A143" s="1">
        <v>2023</v>
      </c>
      <c r="B143" s="2">
        <v>45199</v>
      </c>
      <c r="C143" s="1" t="s">
        <v>13</v>
      </c>
      <c r="D143" s="1">
        <v>-20000</v>
      </c>
      <c r="E143" s="1" t="s">
        <v>26</v>
      </c>
      <c r="F143" s="1" t="s">
        <v>27</v>
      </c>
      <c r="G143" s="1" t="s">
        <v>20</v>
      </c>
    </row>
    <row r="144" spans="1:7" x14ac:dyDescent="0.3">
      <c r="A144" s="1">
        <v>2023</v>
      </c>
      <c r="B144" s="2">
        <v>45199</v>
      </c>
      <c r="C144" s="1" t="s">
        <v>13</v>
      </c>
      <c r="D144" s="1">
        <v>-600</v>
      </c>
      <c r="E144" s="1" t="s">
        <v>28</v>
      </c>
      <c r="F144" s="1" t="s">
        <v>27</v>
      </c>
      <c r="G144" s="1" t="s">
        <v>20</v>
      </c>
    </row>
    <row r="145" spans="1:7" x14ac:dyDescent="0.3">
      <c r="A145" s="1">
        <v>2023</v>
      </c>
      <c r="B145" s="2">
        <v>45199</v>
      </c>
      <c r="C145" s="1" t="s">
        <v>13</v>
      </c>
      <c r="D145" s="1">
        <v>-1200</v>
      </c>
      <c r="E145" s="1" t="s">
        <v>29</v>
      </c>
      <c r="F145" s="1" t="s">
        <v>27</v>
      </c>
      <c r="G145" s="1" t="s">
        <v>20</v>
      </c>
    </row>
    <row r="146" spans="1:7" x14ac:dyDescent="0.3">
      <c r="A146" s="1">
        <v>2023</v>
      </c>
      <c r="B146" s="2">
        <v>45199</v>
      </c>
      <c r="C146" s="1" t="s">
        <v>13</v>
      </c>
      <c r="D146" s="1">
        <v>-1800</v>
      </c>
      <c r="E146" s="1" t="s">
        <v>14</v>
      </c>
      <c r="F146" s="1" t="s">
        <v>27</v>
      </c>
      <c r="G146" s="1" t="s">
        <v>20</v>
      </c>
    </row>
    <row r="147" spans="1:7" x14ac:dyDescent="0.3">
      <c r="A147" s="1">
        <v>2023</v>
      </c>
      <c r="B147" s="2">
        <v>45199</v>
      </c>
      <c r="C147" s="1" t="s">
        <v>13</v>
      </c>
      <c r="D147" s="1">
        <v>-50000</v>
      </c>
      <c r="E147" s="1" t="s">
        <v>30</v>
      </c>
      <c r="F147" s="1" t="s">
        <v>27</v>
      </c>
      <c r="G147" s="1" t="s">
        <v>20</v>
      </c>
    </row>
    <row r="148" spans="1:7" x14ac:dyDescent="0.3">
      <c r="A148" s="1">
        <v>2023</v>
      </c>
      <c r="B148" s="2">
        <v>45199</v>
      </c>
      <c r="C148" s="1" t="s">
        <v>13</v>
      </c>
      <c r="D148" s="1">
        <v>-2100</v>
      </c>
      <c r="E148" s="1" t="s">
        <v>25</v>
      </c>
      <c r="F148" s="1" t="s">
        <v>27</v>
      </c>
      <c r="G148" s="1" t="s">
        <v>20</v>
      </c>
    </row>
    <row r="149" spans="1:7" x14ac:dyDescent="0.3">
      <c r="A149" s="1">
        <v>2023</v>
      </c>
      <c r="B149" s="2">
        <v>45230</v>
      </c>
      <c r="C149" s="1" t="s">
        <v>13</v>
      </c>
      <c r="D149" s="1">
        <v>-12000</v>
      </c>
      <c r="E149" s="1" t="s">
        <v>31</v>
      </c>
      <c r="F149" s="1" t="s">
        <v>31</v>
      </c>
      <c r="G149" s="1" t="s">
        <v>20</v>
      </c>
    </row>
    <row r="150" spans="1:7" x14ac:dyDescent="0.3">
      <c r="A150" s="1">
        <v>2023</v>
      </c>
      <c r="B150" s="2">
        <v>45230</v>
      </c>
      <c r="C150" s="1" t="s">
        <v>13</v>
      </c>
      <c r="D150" s="1">
        <v>110925</v>
      </c>
      <c r="E150" s="1"/>
      <c r="F150" s="1" t="s">
        <v>14</v>
      </c>
      <c r="G150" s="1" t="s">
        <v>15</v>
      </c>
    </row>
    <row r="151" spans="1:7" x14ac:dyDescent="0.3">
      <c r="A151" s="1">
        <v>2023</v>
      </c>
      <c r="B151" s="2">
        <v>45230</v>
      </c>
      <c r="C151" s="1" t="s">
        <v>13</v>
      </c>
      <c r="D151" s="1">
        <v>9000</v>
      </c>
      <c r="E151" s="1"/>
      <c r="F151" s="1" t="s">
        <v>17</v>
      </c>
      <c r="G151" s="1" t="s">
        <v>15</v>
      </c>
    </row>
    <row r="152" spans="1:7" x14ac:dyDescent="0.3">
      <c r="A152" s="1">
        <v>2023</v>
      </c>
      <c r="B152" s="2">
        <v>45230</v>
      </c>
      <c r="C152" s="1" t="s">
        <v>13</v>
      </c>
      <c r="D152" s="1">
        <v>-15000</v>
      </c>
      <c r="E152" s="1" t="s">
        <v>18</v>
      </c>
      <c r="F152" s="1" t="s">
        <v>19</v>
      </c>
      <c r="G152" s="1" t="s">
        <v>20</v>
      </c>
    </row>
    <row r="153" spans="1:7" x14ac:dyDescent="0.3">
      <c r="A153" s="1">
        <v>2023</v>
      </c>
      <c r="B153" s="2">
        <v>45230</v>
      </c>
      <c r="C153" s="1" t="s">
        <v>13</v>
      </c>
      <c r="D153" s="1">
        <v>-12000</v>
      </c>
      <c r="E153" s="1" t="s">
        <v>21</v>
      </c>
      <c r="F153" s="1" t="s">
        <v>19</v>
      </c>
      <c r="G153" s="1" t="s">
        <v>20</v>
      </c>
    </row>
    <row r="154" spans="1:7" x14ac:dyDescent="0.3">
      <c r="A154" s="1">
        <v>2023</v>
      </c>
      <c r="B154" s="2">
        <v>45230</v>
      </c>
      <c r="C154" s="1" t="s">
        <v>13</v>
      </c>
      <c r="D154" s="1">
        <v>-15000</v>
      </c>
      <c r="E154" s="1" t="s">
        <v>22</v>
      </c>
      <c r="F154" s="1" t="s">
        <v>19</v>
      </c>
      <c r="G154" s="1" t="s">
        <v>20</v>
      </c>
    </row>
    <row r="155" spans="1:7" x14ac:dyDescent="0.3">
      <c r="A155" s="1">
        <v>2023</v>
      </c>
      <c r="B155" s="2">
        <v>45230</v>
      </c>
      <c r="C155" s="1" t="s">
        <v>13</v>
      </c>
      <c r="D155" s="1">
        <v>-32000</v>
      </c>
      <c r="E155" s="1" t="s">
        <v>23</v>
      </c>
      <c r="F155" s="1" t="s">
        <v>19</v>
      </c>
      <c r="G155" s="1" t="s">
        <v>20</v>
      </c>
    </row>
    <row r="156" spans="1:7" x14ac:dyDescent="0.3">
      <c r="A156" s="1">
        <v>2023</v>
      </c>
      <c r="B156" s="2">
        <v>45230</v>
      </c>
      <c r="C156" s="1" t="s">
        <v>13</v>
      </c>
      <c r="D156" s="1">
        <v>-30000</v>
      </c>
      <c r="E156" s="1" t="s">
        <v>24</v>
      </c>
      <c r="F156" s="1" t="s">
        <v>19</v>
      </c>
      <c r="G156" s="1" t="s">
        <v>20</v>
      </c>
    </row>
    <row r="157" spans="1:7" x14ac:dyDescent="0.3">
      <c r="A157" s="1">
        <v>2023</v>
      </c>
      <c r="B157" s="2">
        <v>45230</v>
      </c>
      <c r="C157" s="1" t="s">
        <v>13</v>
      </c>
      <c r="D157" s="1">
        <v>-600</v>
      </c>
      <c r="E157" s="1" t="s">
        <v>25</v>
      </c>
      <c r="F157" s="1" t="s">
        <v>19</v>
      </c>
      <c r="G157" s="1" t="s">
        <v>20</v>
      </c>
    </row>
    <row r="158" spans="1:7" x14ac:dyDescent="0.3">
      <c r="A158" s="1">
        <v>2023</v>
      </c>
      <c r="B158" s="2">
        <v>45230</v>
      </c>
      <c r="C158" s="1" t="s">
        <v>13</v>
      </c>
      <c r="D158" s="1">
        <v>-20000</v>
      </c>
      <c r="E158" s="1" t="s">
        <v>26</v>
      </c>
      <c r="F158" s="1" t="s">
        <v>27</v>
      </c>
      <c r="G158" s="1" t="s">
        <v>20</v>
      </c>
    </row>
    <row r="159" spans="1:7" x14ac:dyDescent="0.3">
      <c r="A159" s="1">
        <v>2023</v>
      </c>
      <c r="B159" s="2">
        <v>45230</v>
      </c>
      <c r="C159" s="1" t="s">
        <v>13</v>
      </c>
      <c r="D159" s="1">
        <v>-600</v>
      </c>
      <c r="E159" s="1" t="s">
        <v>28</v>
      </c>
      <c r="F159" s="1" t="s">
        <v>27</v>
      </c>
      <c r="G159" s="1" t="s">
        <v>20</v>
      </c>
    </row>
    <row r="160" spans="1:7" x14ac:dyDescent="0.3">
      <c r="A160" s="1">
        <v>2023</v>
      </c>
      <c r="B160" s="2">
        <v>45230</v>
      </c>
      <c r="C160" s="1" t="s">
        <v>13</v>
      </c>
      <c r="D160" s="1">
        <v>-1200</v>
      </c>
      <c r="E160" s="1" t="s">
        <v>29</v>
      </c>
      <c r="F160" s="1" t="s">
        <v>27</v>
      </c>
      <c r="G160" s="1" t="s">
        <v>20</v>
      </c>
    </row>
    <row r="161" spans="1:7" x14ac:dyDescent="0.3">
      <c r="A161" s="1">
        <v>2023</v>
      </c>
      <c r="B161" s="2">
        <v>45230</v>
      </c>
      <c r="C161" s="1" t="s">
        <v>13</v>
      </c>
      <c r="D161" s="1">
        <v>-1800</v>
      </c>
      <c r="E161" s="1" t="s">
        <v>14</v>
      </c>
      <c r="F161" s="1" t="s">
        <v>27</v>
      </c>
      <c r="G161" s="1" t="s">
        <v>20</v>
      </c>
    </row>
    <row r="162" spans="1:7" x14ac:dyDescent="0.3">
      <c r="A162" s="1">
        <v>2023</v>
      </c>
      <c r="B162" s="2">
        <v>45230</v>
      </c>
      <c r="C162" s="1" t="s">
        <v>13</v>
      </c>
      <c r="D162" s="1">
        <v>-50000</v>
      </c>
      <c r="E162" s="1" t="s">
        <v>30</v>
      </c>
      <c r="F162" s="1" t="s">
        <v>27</v>
      </c>
      <c r="G162" s="1" t="s">
        <v>20</v>
      </c>
    </row>
    <row r="163" spans="1:7" x14ac:dyDescent="0.3">
      <c r="A163" s="1">
        <v>2023</v>
      </c>
      <c r="B163" s="2">
        <v>45230</v>
      </c>
      <c r="C163" s="1" t="s">
        <v>13</v>
      </c>
      <c r="D163" s="1">
        <v>-2100</v>
      </c>
      <c r="E163" s="1" t="s">
        <v>25</v>
      </c>
      <c r="F163" s="1" t="s">
        <v>27</v>
      </c>
      <c r="G163" s="1" t="s">
        <v>20</v>
      </c>
    </row>
    <row r="164" spans="1:7" x14ac:dyDescent="0.3">
      <c r="A164" s="1">
        <v>2023</v>
      </c>
      <c r="B164" s="2">
        <v>45260</v>
      </c>
      <c r="C164" s="1" t="s">
        <v>13</v>
      </c>
      <c r="D164" s="1">
        <v>-12000</v>
      </c>
      <c r="E164" s="1" t="s">
        <v>31</v>
      </c>
      <c r="F164" s="1" t="s">
        <v>31</v>
      </c>
      <c r="G164" s="1" t="s">
        <v>20</v>
      </c>
    </row>
    <row r="165" spans="1:7" x14ac:dyDescent="0.3">
      <c r="A165" s="1">
        <v>2023</v>
      </c>
      <c r="B165" s="2">
        <v>45260</v>
      </c>
      <c r="C165" s="1" t="s">
        <v>13</v>
      </c>
      <c r="D165" s="1">
        <v>108630</v>
      </c>
      <c r="E165" s="1"/>
      <c r="F165" s="1" t="s">
        <v>14</v>
      </c>
      <c r="G165" s="1" t="s">
        <v>15</v>
      </c>
    </row>
    <row r="166" spans="1:7" x14ac:dyDescent="0.3">
      <c r="A166" s="1">
        <v>2023</v>
      </c>
      <c r="B166" s="2">
        <v>45260</v>
      </c>
      <c r="C166" s="1" t="s">
        <v>13</v>
      </c>
      <c r="D166" s="1">
        <v>6000</v>
      </c>
      <c r="E166" s="1"/>
      <c r="F166" s="1" t="s">
        <v>17</v>
      </c>
      <c r="G166" s="1" t="s">
        <v>15</v>
      </c>
    </row>
    <row r="167" spans="1:7" x14ac:dyDescent="0.3">
      <c r="A167" s="1">
        <v>2023</v>
      </c>
      <c r="B167" s="2">
        <v>45260</v>
      </c>
      <c r="C167" s="1" t="s">
        <v>13</v>
      </c>
      <c r="D167" s="1">
        <v>-15000</v>
      </c>
      <c r="E167" s="1" t="s">
        <v>18</v>
      </c>
      <c r="F167" s="1" t="s">
        <v>19</v>
      </c>
      <c r="G167" s="1" t="s">
        <v>20</v>
      </c>
    </row>
    <row r="168" spans="1:7" x14ac:dyDescent="0.3">
      <c r="A168" s="1">
        <v>2023</v>
      </c>
      <c r="B168" s="2">
        <v>45260</v>
      </c>
      <c r="C168" s="1" t="s">
        <v>13</v>
      </c>
      <c r="D168" s="1">
        <v>-12000</v>
      </c>
      <c r="E168" s="1" t="s">
        <v>21</v>
      </c>
      <c r="F168" s="1" t="s">
        <v>19</v>
      </c>
      <c r="G168" s="1" t="s">
        <v>20</v>
      </c>
    </row>
    <row r="169" spans="1:7" x14ac:dyDescent="0.3">
      <c r="A169" s="1">
        <v>2023</v>
      </c>
      <c r="B169" s="2">
        <v>45260</v>
      </c>
      <c r="C169" s="1" t="s">
        <v>13</v>
      </c>
      <c r="D169" s="1">
        <v>-20000</v>
      </c>
      <c r="E169" s="1" t="s">
        <v>22</v>
      </c>
      <c r="F169" s="1" t="s">
        <v>19</v>
      </c>
      <c r="G169" s="1" t="s">
        <v>20</v>
      </c>
    </row>
    <row r="170" spans="1:7" x14ac:dyDescent="0.3">
      <c r="A170" s="1">
        <v>2023</v>
      </c>
      <c r="B170" s="2">
        <v>45260</v>
      </c>
      <c r="C170" s="1" t="s">
        <v>13</v>
      </c>
      <c r="D170" s="1">
        <v>-32000</v>
      </c>
      <c r="E170" s="1" t="s">
        <v>23</v>
      </c>
      <c r="F170" s="1" t="s">
        <v>19</v>
      </c>
      <c r="G170" s="1" t="s">
        <v>20</v>
      </c>
    </row>
    <row r="171" spans="1:7" x14ac:dyDescent="0.3">
      <c r="A171" s="1">
        <v>2023</v>
      </c>
      <c r="B171" s="2">
        <v>45260</v>
      </c>
      <c r="C171" s="1" t="s">
        <v>13</v>
      </c>
      <c r="D171" s="1">
        <v>-30000</v>
      </c>
      <c r="E171" s="1" t="s">
        <v>24</v>
      </c>
      <c r="F171" s="1" t="s">
        <v>19</v>
      </c>
      <c r="G171" s="1" t="s">
        <v>20</v>
      </c>
    </row>
    <row r="172" spans="1:7" x14ac:dyDescent="0.3">
      <c r="A172" s="1">
        <v>2023</v>
      </c>
      <c r="B172" s="2">
        <v>45260</v>
      </c>
      <c r="C172" s="1" t="s">
        <v>13</v>
      </c>
      <c r="D172" s="1">
        <v>-1200</v>
      </c>
      <c r="E172" s="1" t="s">
        <v>25</v>
      </c>
      <c r="F172" s="1" t="s">
        <v>19</v>
      </c>
      <c r="G172" s="1" t="s">
        <v>20</v>
      </c>
    </row>
    <row r="173" spans="1:7" x14ac:dyDescent="0.3">
      <c r="A173" s="1">
        <v>2023</v>
      </c>
      <c r="B173" s="2">
        <v>45260</v>
      </c>
      <c r="C173" s="1" t="s">
        <v>13</v>
      </c>
      <c r="D173" s="1">
        <v>-20000</v>
      </c>
      <c r="E173" s="1" t="s">
        <v>26</v>
      </c>
      <c r="F173" s="1" t="s">
        <v>27</v>
      </c>
      <c r="G173" s="1" t="s">
        <v>20</v>
      </c>
    </row>
    <row r="174" spans="1:7" x14ac:dyDescent="0.3">
      <c r="A174" s="1">
        <v>2023</v>
      </c>
      <c r="B174" s="2">
        <v>45260</v>
      </c>
      <c r="C174" s="1" t="s">
        <v>13</v>
      </c>
      <c r="D174" s="1">
        <v>-900</v>
      </c>
      <c r="E174" s="1" t="s">
        <v>28</v>
      </c>
      <c r="F174" s="1" t="s">
        <v>27</v>
      </c>
      <c r="G174" s="1" t="s">
        <v>20</v>
      </c>
    </row>
    <row r="175" spans="1:7" x14ac:dyDescent="0.3">
      <c r="A175" s="1">
        <v>2023</v>
      </c>
      <c r="B175" s="2">
        <v>45260</v>
      </c>
      <c r="C175" s="1" t="s">
        <v>13</v>
      </c>
      <c r="D175" s="1">
        <v>-900</v>
      </c>
      <c r="E175" s="1" t="s">
        <v>29</v>
      </c>
      <c r="F175" s="1" t="s">
        <v>27</v>
      </c>
      <c r="G175" s="1" t="s">
        <v>20</v>
      </c>
    </row>
    <row r="176" spans="1:7" x14ac:dyDescent="0.3">
      <c r="A176" s="1">
        <v>2023</v>
      </c>
      <c r="B176" s="2">
        <v>45260</v>
      </c>
      <c r="C176" s="1" t="s">
        <v>13</v>
      </c>
      <c r="D176" s="1">
        <v>-2100</v>
      </c>
      <c r="E176" s="1" t="s">
        <v>14</v>
      </c>
      <c r="F176" s="1" t="s">
        <v>27</v>
      </c>
      <c r="G176" s="1" t="s">
        <v>20</v>
      </c>
    </row>
    <row r="177" spans="1:7" x14ac:dyDescent="0.3">
      <c r="A177" s="1">
        <v>2023</v>
      </c>
      <c r="B177" s="2">
        <v>45260</v>
      </c>
      <c r="C177" s="1" t="s">
        <v>13</v>
      </c>
      <c r="D177" s="1">
        <v>-50000</v>
      </c>
      <c r="E177" s="1" t="s">
        <v>30</v>
      </c>
      <c r="F177" s="1" t="s">
        <v>27</v>
      </c>
      <c r="G177" s="1" t="s">
        <v>20</v>
      </c>
    </row>
    <row r="178" spans="1:7" x14ac:dyDescent="0.3">
      <c r="A178" s="1">
        <v>2023</v>
      </c>
      <c r="B178" s="2">
        <v>45260</v>
      </c>
      <c r="C178" s="1" t="s">
        <v>13</v>
      </c>
      <c r="D178" s="1">
        <v>-1800</v>
      </c>
      <c r="E178" s="1" t="s">
        <v>25</v>
      </c>
      <c r="F178" s="1" t="s">
        <v>27</v>
      </c>
      <c r="G178" s="1" t="s">
        <v>20</v>
      </c>
    </row>
    <row r="179" spans="1:7" x14ac:dyDescent="0.3">
      <c r="A179" s="1">
        <v>2023</v>
      </c>
      <c r="B179" s="2">
        <v>45291</v>
      </c>
      <c r="C179" s="1" t="s">
        <v>13</v>
      </c>
      <c r="D179" s="1">
        <v>-12000</v>
      </c>
      <c r="E179" s="1" t="s">
        <v>31</v>
      </c>
      <c r="F179" s="1" t="s">
        <v>31</v>
      </c>
      <c r="G179" s="1" t="s">
        <v>20</v>
      </c>
    </row>
    <row r="180" spans="1:7" x14ac:dyDescent="0.3">
      <c r="A180" s="1">
        <v>2023</v>
      </c>
      <c r="B180" s="2">
        <v>45291</v>
      </c>
      <c r="C180" s="1" t="s">
        <v>13</v>
      </c>
      <c r="D180" s="1">
        <v>141525</v>
      </c>
      <c r="E180" s="1"/>
      <c r="F180" s="1" t="s">
        <v>14</v>
      </c>
      <c r="G180" s="1" t="s">
        <v>15</v>
      </c>
    </row>
    <row r="181" spans="1:7" x14ac:dyDescent="0.3">
      <c r="A181" s="1">
        <v>2023</v>
      </c>
      <c r="B181" s="2">
        <v>45291</v>
      </c>
      <c r="C181" s="1" t="s">
        <v>13</v>
      </c>
      <c r="D181" s="1">
        <v>9000</v>
      </c>
      <c r="E181" s="1"/>
      <c r="F181" s="1" t="s">
        <v>17</v>
      </c>
      <c r="G181" s="1" t="s">
        <v>15</v>
      </c>
    </row>
    <row r="182" spans="1:7" x14ac:dyDescent="0.3">
      <c r="A182" s="1">
        <v>2023</v>
      </c>
      <c r="B182" s="2">
        <v>45291</v>
      </c>
      <c r="C182" s="1" t="s">
        <v>13</v>
      </c>
      <c r="D182" s="1">
        <v>-15000</v>
      </c>
      <c r="E182" s="1" t="s">
        <v>18</v>
      </c>
      <c r="F182" s="1" t="s">
        <v>19</v>
      </c>
      <c r="G182" s="1" t="s">
        <v>20</v>
      </c>
    </row>
    <row r="183" spans="1:7" x14ac:dyDescent="0.3">
      <c r="A183" s="1">
        <v>2023</v>
      </c>
      <c r="B183" s="2">
        <v>45291</v>
      </c>
      <c r="C183" s="1" t="s">
        <v>13</v>
      </c>
      <c r="D183" s="1">
        <v>-12000</v>
      </c>
      <c r="E183" s="1" t="s">
        <v>21</v>
      </c>
      <c r="F183" s="1" t="s">
        <v>19</v>
      </c>
      <c r="G183" s="1" t="s">
        <v>20</v>
      </c>
    </row>
    <row r="184" spans="1:7" x14ac:dyDescent="0.3">
      <c r="A184" s="1">
        <v>2023</v>
      </c>
      <c r="B184" s="2">
        <v>45291</v>
      </c>
      <c r="C184" s="1" t="s">
        <v>13</v>
      </c>
      <c r="D184" s="1">
        <v>-30000</v>
      </c>
      <c r="E184" s="1" t="s">
        <v>22</v>
      </c>
      <c r="F184" s="1" t="s">
        <v>19</v>
      </c>
      <c r="G184" s="1" t="s">
        <v>20</v>
      </c>
    </row>
    <row r="185" spans="1:7" x14ac:dyDescent="0.3">
      <c r="A185" s="1">
        <v>2023</v>
      </c>
      <c r="B185" s="2">
        <v>45291</v>
      </c>
      <c r="C185" s="1" t="s">
        <v>13</v>
      </c>
      <c r="D185" s="1">
        <v>-32000</v>
      </c>
      <c r="E185" s="1" t="s">
        <v>23</v>
      </c>
      <c r="F185" s="1" t="s">
        <v>19</v>
      </c>
      <c r="G185" s="1" t="s">
        <v>20</v>
      </c>
    </row>
    <row r="186" spans="1:7" x14ac:dyDescent="0.3">
      <c r="A186" s="1">
        <v>2023</v>
      </c>
      <c r="B186" s="2">
        <v>45291</v>
      </c>
      <c r="C186" s="1" t="s">
        <v>13</v>
      </c>
      <c r="D186" s="1">
        <v>-30000</v>
      </c>
      <c r="E186" s="1" t="s">
        <v>24</v>
      </c>
      <c r="F186" s="1" t="s">
        <v>19</v>
      </c>
      <c r="G186" s="1" t="s">
        <v>20</v>
      </c>
    </row>
    <row r="187" spans="1:7" x14ac:dyDescent="0.3">
      <c r="A187" s="1">
        <v>2023</v>
      </c>
      <c r="B187" s="2">
        <v>45291</v>
      </c>
      <c r="C187" s="1" t="s">
        <v>13</v>
      </c>
      <c r="D187" s="1">
        <v>-2400</v>
      </c>
      <c r="E187" s="1" t="s">
        <v>25</v>
      </c>
      <c r="F187" s="1" t="s">
        <v>19</v>
      </c>
      <c r="G187" s="1" t="s">
        <v>20</v>
      </c>
    </row>
    <row r="188" spans="1:7" x14ac:dyDescent="0.3">
      <c r="A188" s="1">
        <v>2023</v>
      </c>
      <c r="B188" s="2">
        <v>45291</v>
      </c>
      <c r="C188" s="1" t="s">
        <v>13</v>
      </c>
      <c r="D188" s="1">
        <v>-20000</v>
      </c>
      <c r="E188" s="1" t="s">
        <v>26</v>
      </c>
      <c r="F188" s="1" t="s">
        <v>27</v>
      </c>
      <c r="G188" s="1" t="s">
        <v>20</v>
      </c>
    </row>
    <row r="189" spans="1:7" x14ac:dyDescent="0.3">
      <c r="A189" s="1">
        <v>2023</v>
      </c>
      <c r="B189" s="2">
        <v>45291</v>
      </c>
      <c r="C189" s="1" t="s">
        <v>13</v>
      </c>
      <c r="D189" s="1">
        <v>-1200</v>
      </c>
      <c r="E189" s="1" t="s">
        <v>28</v>
      </c>
      <c r="F189" s="1" t="s">
        <v>27</v>
      </c>
      <c r="G189" s="1" t="s">
        <v>20</v>
      </c>
    </row>
    <row r="190" spans="1:7" x14ac:dyDescent="0.3">
      <c r="A190" s="1">
        <v>2023</v>
      </c>
      <c r="B190" s="2">
        <v>45291</v>
      </c>
      <c r="C190" s="1" t="s">
        <v>13</v>
      </c>
      <c r="D190" s="1">
        <v>-2100</v>
      </c>
      <c r="E190" s="1" t="s">
        <v>29</v>
      </c>
      <c r="F190" s="1" t="s">
        <v>27</v>
      </c>
      <c r="G190" s="1" t="s">
        <v>20</v>
      </c>
    </row>
    <row r="191" spans="1:7" x14ac:dyDescent="0.3">
      <c r="A191" s="1">
        <v>2023</v>
      </c>
      <c r="B191" s="2">
        <v>45291</v>
      </c>
      <c r="C191" s="1" t="s">
        <v>13</v>
      </c>
      <c r="D191" s="1">
        <v>-2700</v>
      </c>
      <c r="E191" s="1" t="s">
        <v>14</v>
      </c>
      <c r="F191" s="1" t="s">
        <v>27</v>
      </c>
      <c r="G191" s="1" t="s">
        <v>20</v>
      </c>
    </row>
    <row r="192" spans="1:7" x14ac:dyDescent="0.3">
      <c r="A192" s="1">
        <v>2023</v>
      </c>
      <c r="B192" s="2">
        <v>45291</v>
      </c>
      <c r="C192" s="1" t="s">
        <v>13</v>
      </c>
      <c r="D192" s="1">
        <v>-50000</v>
      </c>
      <c r="E192" s="1" t="s">
        <v>30</v>
      </c>
      <c r="F192" s="1" t="s">
        <v>27</v>
      </c>
      <c r="G192" s="1" t="s">
        <v>20</v>
      </c>
    </row>
    <row r="193" spans="1:7" x14ac:dyDescent="0.3">
      <c r="A193" s="1">
        <v>2023</v>
      </c>
      <c r="B193" s="2">
        <v>45291</v>
      </c>
      <c r="C193" s="1" t="s">
        <v>13</v>
      </c>
      <c r="D193" s="1">
        <v>-2100</v>
      </c>
      <c r="E193" s="1" t="s">
        <v>25</v>
      </c>
      <c r="F193" s="1" t="s">
        <v>27</v>
      </c>
      <c r="G193" s="1" t="s">
        <v>20</v>
      </c>
    </row>
    <row r="194" spans="1:7" x14ac:dyDescent="0.3">
      <c r="A194" s="1">
        <v>2023</v>
      </c>
      <c r="B194" s="2">
        <v>44957</v>
      </c>
      <c r="C194" s="1" t="s">
        <v>43</v>
      </c>
      <c r="D194" s="1">
        <v>700000</v>
      </c>
      <c r="E194" s="1"/>
      <c r="F194" s="1" t="s">
        <v>14</v>
      </c>
      <c r="G194" s="1" t="s">
        <v>15</v>
      </c>
    </row>
    <row r="195" spans="1:7" x14ac:dyDescent="0.3">
      <c r="A195" s="1">
        <v>2023</v>
      </c>
      <c r="B195" s="2">
        <v>44957</v>
      </c>
      <c r="C195" s="1" t="s">
        <v>43</v>
      </c>
      <c r="D195" s="1">
        <v>24000</v>
      </c>
      <c r="E195" s="1"/>
      <c r="F195" s="1" t="s">
        <v>17</v>
      </c>
      <c r="G195" s="1" t="s">
        <v>15</v>
      </c>
    </row>
    <row r="196" spans="1:7" x14ac:dyDescent="0.3">
      <c r="A196" s="1">
        <v>2023</v>
      </c>
      <c r="B196" s="2">
        <v>44957</v>
      </c>
      <c r="C196" s="1" t="s">
        <v>43</v>
      </c>
      <c r="D196" s="1">
        <v>-18000</v>
      </c>
      <c r="E196" s="1" t="s">
        <v>18</v>
      </c>
      <c r="F196" s="1" t="s">
        <v>19</v>
      </c>
      <c r="G196" s="1" t="s">
        <v>20</v>
      </c>
    </row>
    <row r="197" spans="1:7" x14ac:dyDescent="0.3">
      <c r="A197" s="1">
        <v>2023</v>
      </c>
      <c r="B197" s="2">
        <v>44957</v>
      </c>
      <c r="C197" s="1" t="s">
        <v>43</v>
      </c>
      <c r="D197" s="1">
        <v>-54000</v>
      </c>
      <c r="E197" s="1" t="s">
        <v>21</v>
      </c>
      <c r="F197" s="1" t="s">
        <v>19</v>
      </c>
      <c r="G197" s="1" t="s">
        <v>20</v>
      </c>
    </row>
    <row r="198" spans="1:7" x14ac:dyDescent="0.3">
      <c r="A198" s="1">
        <v>2023</v>
      </c>
      <c r="B198" s="2">
        <v>44957</v>
      </c>
      <c r="C198" s="1" t="s">
        <v>43</v>
      </c>
      <c r="D198" s="1">
        <v>-50000</v>
      </c>
      <c r="E198" s="1" t="s">
        <v>22</v>
      </c>
      <c r="F198" s="1" t="s">
        <v>19</v>
      </c>
      <c r="G198" s="1" t="s">
        <v>20</v>
      </c>
    </row>
    <row r="199" spans="1:7" x14ac:dyDescent="0.3">
      <c r="A199" s="1">
        <v>2023</v>
      </c>
      <c r="B199" s="2">
        <v>44957</v>
      </c>
      <c r="C199" s="1" t="s">
        <v>43</v>
      </c>
      <c r="D199" s="1">
        <v>-60000</v>
      </c>
      <c r="E199" s="1" t="s">
        <v>23</v>
      </c>
      <c r="F199" s="1" t="s">
        <v>19</v>
      </c>
      <c r="G199" s="1" t="s">
        <v>20</v>
      </c>
    </row>
    <row r="200" spans="1:7" x14ac:dyDescent="0.3">
      <c r="A200" s="1">
        <v>2023</v>
      </c>
      <c r="B200" s="2">
        <v>44957</v>
      </c>
      <c r="C200" s="1" t="s">
        <v>43</v>
      </c>
      <c r="D200" s="1">
        <v>-10000</v>
      </c>
      <c r="E200" s="1" t="s">
        <v>24</v>
      </c>
      <c r="F200" s="1" t="s">
        <v>19</v>
      </c>
      <c r="G200" s="1" t="s">
        <v>20</v>
      </c>
    </row>
    <row r="201" spans="1:7" x14ac:dyDescent="0.3">
      <c r="A201" s="1">
        <v>2023</v>
      </c>
      <c r="B201" s="2">
        <v>44957</v>
      </c>
      <c r="C201" s="1" t="s">
        <v>43</v>
      </c>
      <c r="D201" s="1">
        <v>-14400</v>
      </c>
      <c r="E201" s="1" t="s">
        <v>25</v>
      </c>
      <c r="F201" s="1" t="s">
        <v>19</v>
      </c>
      <c r="G201" s="1" t="s">
        <v>20</v>
      </c>
    </row>
    <row r="202" spans="1:7" x14ac:dyDescent="0.3">
      <c r="A202" s="1">
        <v>2023</v>
      </c>
      <c r="B202" s="2">
        <v>44957</v>
      </c>
      <c r="C202" s="1" t="s">
        <v>43</v>
      </c>
      <c r="D202" s="1">
        <v>-50000</v>
      </c>
      <c r="E202" s="1" t="s">
        <v>26</v>
      </c>
      <c r="F202" s="1" t="s">
        <v>27</v>
      </c>
      <c r="G202" s="1" t="s">
        <v>20</v>
      </c>
    </row>
    <row r="203" spans="1:7" x14ac:dyDescent="0.3">
      <c r="A203" s="1">
        <v>2023</v>
      </c>
      <c r="B203" s="2">
        <v>44957</v>
      </c>
      <c r="C203" s="1" t="s">
        <v>43</v>
      </c>
      <c r="D203" s="1">
        <v>-6000</v>
      </c>
      <c r="E203" s="1" t="s">
        <v>28</v>
      </c>
      <c r="F203" s="1" t="s">
        <v>27</v>
      </c>
      <c r="G203" s="1" t="s">
        <v>20</v>
      </c>
    </row>
    <row r="204" spans="1:7" x14ac:dyDescent="0.3">
      <c r="A204" s="1">
        <v>2023</v>
      </c>
      <c r="B204" s="2">
        <v>44957</v>
      </c>
      <c r="C204" s="1" t="s">
        <v>43</v>
      </c>
      <c r="D204" s="1">
        <v>-130000</v>
      </c>
      <c r="E204" s="1" t="s">
        <v>29</v>
      </c>
      <c r="F204" s="1" t="s">
        <v>27</v>
      </c>
      <c r="G204" s="1" t="s">
        <v>20</v>
      </c>
    </row>
    <row r="205" spans="1:7" x14ac:dyDescent="0.3">
      <c r="A205" s="1">
        <v>2023</v>
      </c>
      <c r="B205" s="2">
        <v>44957</v>
      </c>
      <c r="C205" s="1" t="s">
        <v>43</v>
      </c>
      <c r="D205" s="1">
        <v>-30000</v>
      </c>
      <c r="E205" s="1" t="s">
        <v>14</v>
      </c>
      <c r="F205" s="1" t="s">
        <v>27</v>
      </c>
      <c r="G205" s="1" t="s">
        <v>20</v>
      </c>
    </row>
    <row r="206" spans="1:7" x14ac:dyDescent="0.3">
      <c r="A206" s="1">
        <v>2023</v>
      </c>
      <c r="B206" s="2">
        <v>44957</v>
      </c>
      <c r="C206" s="1" t="s">
        <v>43</v>
      </c>
      <c r="D206" s="1">
        <v>-180000</v>
      </c>
      <c r="E206" s="1" t="s">
        <v>30</v>
      </c>
      <c r="F206" s="1" t="s">
        <v>27</v>
      </c>
      <c r="G206" s="1" t="s">
        <v>20</v>
      </c>
    </row>
    <row r="207" spans="1:7" x14ac:dyDescent="0.3">
      <c r="A207" s="1">
        <v>2023</v>
      </c>
      <c r="B207" s="2">
        <v>44957</v>
      </c>
      <c r="C207" s="1" t="s">
        <v>43</v>
      </c>
      <c r="D207" s="1">
        <v>-12600</v>
      </c>
      <c r="E207" s="1" t="s">
        <v>25</v>
      </c>
      <c r="F207" s="1" t="s">
        <v>27</v>
      </c>
      <c r="G207" s="1" t="s">
        <v>20</v>
      </c>
    </row>
    <row r="208" spans="1:7" x14ac:dyDescent="0.3">
      <c r="A208" s="1">
        <v>2023</v>
      </c>
      <c r="B208" s="2">
        <v>44957</v>
      </c>
      <c r="C208" s="1" t="s">
        <v>43</v>
      </c>
      <c r="D208" s="1">
        <v>21000</v>
      </c>
      <c r="E208" s="1"/>
      <c r="F208" s="1" t="s">
        <v>17</v>
      </c>
      <c r="G208" s="1" t="s">
        <v>15</v>
      </c>
    </row>
    <row r="209" spans="1:7" x14ac:dyDescent="0.3">
      <c r="A209" s="1">
        <v>2023</v>
      </c>
      <c r="B209" s="2">
        <v>44957</v>
      </c>
      <c r="C209" s="1" t="s">
        <v>43</v>
      </c>
      <c r="D209" s="1">
        <v>-49000</v>
      </c>
      <c r="E209" s="1" t="s">
        <v>31</v>
      </c>
      <c r="F209" s="1" t="s">
        <v>31</v>
      </c>
      <c r="G209" s="1" t="s">
        <v>20</v>
      </c>
    </row>
    <row r="210" spans="1:7" x14ac:dyDescent="0.3">
      <c r="A210" s="1">
        <v>2023</v>
      </c>
      <c r="B210" s="2">
        <v>44985</v>
      </c>
      <c r="C210" s="1" t="s">
        <v>43</v>
      </c>
      <c r="D210" s="1">
        <v>600000</v>
      </c>
      <c r="E210" s="1"/>
      <c r="F210" s="1" t="s">
        <v>14</v>
      </c>
      <c r="G210" s="1" t="s">
        <v>15</v>
      </c>
    </row>
    <row r="211" spans="1:7" x14ac:dyDescent="0.3">
      <c r="A211" s="1">
        <v>2023</v>
      </c>
      <c r="B211" s="2">
        <v>44985</v>
      </c>
      <c r="C211" s="1" t="s">
        <v>43</v>
      </c>
      <c r="D211" s="1">
        <v>36000</v>
      </c>
      <c r="E211" s="1"/>
      <c r="F211" s="1" t="s">
        <v>17</v>
      </c>
      <c r="G211" s="1" t="s">
        <v>15</v>
      </c>
    </row>
    <row r="212" spans="1:7" x14ac:dyDescent="0.3">
      <c r="A212" s="1">
        <v>2023</v>
      </c>
      <c r="B212" s="2">
        <v>44985</v>
      </c>
      <c r="C212" s="1" t="s">
        <v>43</v>
      </c>
      <c r="D212" s="1">
        <v>-27000</v>
      </c>
      <c r="E212" s="1" t="s">
        <v>18</v>
      </c>
      <c r="F212" s="1" t="s">
        <v>19</v>
      </c>
      <c r="G212" s="1" t="s">
        <v>20</v>
      </c>
    </row>
    <row r="213" spans="1:7" x14ac:dyDescent="0.3">
      <c r="A213" s="1">
        <v>2023</v>
      </c>
      <c r="B213" s="2">
        <v>44985</v>
      </c>
      <c r="C213" s="1" t="s">
        <v>43</v>
      </c>
      <c r="D213" s="1">
        <v>-54000</v>
      </c>
      <c r="E213" s="1" t="s">
        <v>21</v>
      </c>
      <c r="F213" s="1" t="s">
        <v>19</v>
      </c>
      <c r="G213" s="1" t="s">
        <v>20</v>
      </c>
    </row>
    <row r="214" spans="1:7" x14ac:dyDescent="0.3">
      <c r="A214" s="1">
        <v>2023</v>
      </c>
      <c r="B214" s="2">
        <v>44985</v>
      </c>
      <c r="C214" s="1" t="s">
        <v>43</v>
      </c>
      <c r="D214" s="1">
        <v>-50000</v>
      </c>
      <c r="E214" s="1" t="s">
        <v>22</v>
      </c>
      <c r="F214" s="1" t="s">
        <v>19</v>
      </c>
      <c r="G214" s="1" t="s">
        <v>20</v>
      </c>
    </row>
    <row r="215" spans="1:7" x14ac:dyDescent="0.3">
      <c r="A215" s="1">
        <v>2023</v>
      </c>
      <c r="B215" s="2">
        <v>44985</v>
      </c>
      <c r="C215" s="1" t="s">
        <v>43</v>
      </c>
      <c r="D215" s="1">
        <v>-60000</v>
      </c>
      <c r="E215" s="1" t="s">
        <v>23</v>
      </c>
      <c r="F215" s="1" t="s">
        <v>19</v>
      </c>
      <c r="G215" s="1" t="s">
        <v>20</v>
      </c>
    </row>
    <row r="216" spans="1:7" x14ac:dyDescent="0.3">
      <c r="A216" s="1">
        <v>2023</v>
      </c>
      <c r="B216" s="2">
        <v>44985</v>
      </c>
      <c r="C216" s="1" t="s">
        <v>43</v>
      </c>
      <c r="D216" s="1">
        <v>-10000</v>
      </c>
      <c r="E216" s="1" t="s">
        <v>24</v>
      </c>
      <c r="F216" s="1" t="s">
        <v>19</v>
      </c>
      <c r="G216" s="1" t="s">
        <v>20</v>
      </c>
    </row>
    <row r="217" spans="1:7" x14ac:dyDescent="0.3">
      <c r="A217" s="1">
        <v>2023</v>
      </c>
      <c r="B217" s="2">
        <v>44985</v>
      </c>
      <c r="C217" s="1" t="s">
        <v>43</v>
      </c>
      <c r="D217" s="1">
        <v>-9000</v>
      </c>
      <c r="E217" s="1" t="s">
        <v>25</v>
      </c>
      <c r="F217" s="1" t="s">
        <v>19</v>
      </c>
      <c r="G217" s="1" t="s">
        <v>20</v>
      </c>
    </row>
    <row r="218" spans="1:7" x14ac:dyDescent="0.3">
      <c r="A218" s="1">
        <v>2023</v>
      </c>
      <c r="B218" s="2">
        <v>44985</v>
      </c>
      <c r="C218" s="1" t="s">
        <v>43</v>
      </c>
      <c r="D218" s="1">
        <v>-20000</v>
      </c>
      <c r="E218" s="1" t="s">
        <v>26</v>
      </c>
      <c r="F218" s="1" t="s">
        <v>27</v>
      </c>
      <c r="G218" s="1" t="s">
        <v>20</v>
      </c>
    </row>
    <row r="219" spans="1:7" x14ac:dyDescent="0.3">
      <c r="A219" s="1">
        <v>2023</v>
      </c>
      <c r="B219" s="2">
        <v>44985</v>
      </c>
      <c r="C219" s="1" t="s">
        <v>43</v>
      </c>
      <c r="D219" s="1">
        <v>-5000</v>
      </c>
      <c r="E219" s="1" t="s">
        <v>28</v>
      </c>
      <c r="F219" s="1" t="s">
        <v>27</v>
      </c>
      <c r="G219" s="1" t="s">
        <v>20</v>
      </c>
    </row>
    <row r="220" spans="1:7" x14ac:dyDescent="0.3">
      <c r="A220" s="1">
        <v>2023</v>
      </c>
      <c r="B220" s="2">
        <v>44985</v>
      </c>
      <c r="C220" s="1" t="s">
        <v>43</v>
      </c>
      <c r="D220" s="1">
        <v>-12000</v>
      </c>
      <c r="E220" s="1" t="s">
        <v>29</v>
      </c>
      <c r="F220" s="1" t="s">
        <v>27</v>
      </c>
      <c r="G220" s="1" t="s">
        <v>20</v>
      </c>
    </row>
    <row r="221" spans="1:7" x14ac:dyDescent="0.3">
      <c r="A221" s="1">
        <v>2023</v>
      </c>
      <c r="B221" s="2">
        <v>44985</v>
      </c>
      <c r="C221" s="1" t="s">
        <v>43</v>
      </c>
      <c r="D221" s="1">
        <v>-25000</v>
      </c>
      <c r="E221" s="1" t="s">
        <v>14</v>
      </c>
      <c r="F221" s="1" t="s">
        <v>27</v>
      </c>
      <c r="G221" s="1" t="s">
        <v>20</v>
      </c>
    </row>
    <row r="222" spans="1:7" x14ac:dyDescent="0.3">
      <c r="A222" s="1">
        <v>2023</v>
      </c>
      <c r="B222" s="2">
        <v>44985</v>
      </c>
      <c r="C222" s="1" t="s">
        <v>43</v>
      </c>
      <c r="D222" s="1">
        <v>-180000</v>
      </c>
      <c r="E222" s="1" t="s">
        <v>30</v>
      </c>
      <c r="F222" s="1" t="s">
        <v>27</v>
      </c>
      <c r="G222" s="1" t="s">
        <v>20</v>
      </c>
    </row>
    <row r="223" spans="1:7" x14ac:dyDescent="0.3">
      <c r="A223" s="1">
        <v>2023</v>
      </c>
      <c r="B223" s="2">
        <v>44985</v>
      </c>
      <c r="C223" s="1" t="s">
        <v>43</v>
      </c>
      <c r="D223" s="1">
        <v>-12600</v>
      </c>
      <c r="E223" s="1" t="s">
        <v>25</v>
      </c>
      <c r="F223" s="1" t="s">
        <v>27</v>
      </c>
      <c r="G223" s="1" t="s">
        <v>20</v>
      </c>
    </row>
    <row r="224" spans="1:7" x14ac:dyDescent="0.3">
      <c r="A224" s="1">
        <v>2023</v>
      </c>
      <c r="B224" s="2">
        <v>44985</v>
      </c>
      <c r="C224" s="1" t="s">
        <v>43</v>
      </c>
      <c r="D224" s="1">
        <v>19500</v>
      </c>
      <c r="E224" s="1"/>
      <c r="F224" s="1" t="s">
        <v>17</v>
      </c>
      <c r="G224" s="1" t="s">
        <v>15</v>
      </c>
    </row>
    <row r="225" spans="1:7" x14ac:dyDescent="0.3">
      <c r="A225" s="1">
        <v>2023</v>
      </c>
      <c r="B225" s="2">
        <v>44985</v>
      </c>
      <c r="C225" s="1" t="s">
        <v>43</v>
      </c>
      <c r="D225" s="1">
        <v>-48500</v>
      </c>
      <c r="E225" s="1" t="s">
        <v>31</v>
      </c>
      <c r="F225" s="1" t="s">
        <v>31</v>
      </c>
      <c r="G225" s="1" t="s">
        <v>20</v>
      </c>
    </row>
    <row r="226" spans="1:7" x14ac:dyDescent="0.3">
      <c r="A226" s="1">
        <v>2023</v>
      </c>
      <c r="B226" s="2">
        <v>45016</v>
      </c>
      <c r="C226" s="1" t="s">
        <v>43</v>
      </c>
      <c r="D226" s="1">
        <v>550000</v>
      </c>
      <c r="E226" s="1"/>
      <c r="F226" s="1" t="s">
        <v>14</v>
      </c>
      <c r="G226" s="1" t="s">
        <v>15</v>
      </c>
    </row>
    <row r="227" spans="1:7" x14ac:dyDescent="0.3">
      <c r="A227" s="1">
        <v>2023</v>
      </c>
      <c r="B227" s="2">
        <v>45016</v>
      </c>
      <c r="C227" s="1" t="s">
        <v>43</v>
      </c>
      <c r="D227" s="1">
        <v>24000</v>
      </c>
      <c r="E227" s="1"/>
      <c r="F227" s="1" t="s">
        <v>17</v>
      </c>
      <c r="G227" s="1" t="s">
        <v>15</v>
      </c>
    </row>
    <row r="228" spans="1:7" x14ac:dyDescent="0.3">
      <c r="A228" s="1">
        <v>2023</v>
      </c>
      <c r="B228" s="2">
        <v>45016</v>
      </c>
      <c r="C228" s="1" t="s">
        <v>43</v>
      </c>
      <c r="D228" s="1">
        <v>-27000</v>
      </c>
      <c r="E228" s="1" t="s">
        <v>18</v>
      </c>
      <c r="F228" s="1" t="s">
        <v>19</v>
      </c>
      <c r="G228" s="1" t="s">
        <v>20</v>
      </c>
    </row>
    <row r="229" spans="1:7" x14ac:dyDescent="0.3">
      <c r="A229" s="1">
        <v>2023</v>
      </c>
      <c r="B229" s="2">
        <v>45016</v>
      </c>
      <c r="C229" s="1" t="s">
        <v>43</v>
      </c>
      <c r="D229" s="1">
        <v>-54000</v>
      </c>
      <c r="E229" s="1" t="s">
        <v>21</v>
      </c>
      <c r="F229" s="1" t="s">
        <v>19</v>
      </c>
      <c r="G229" s="1" t="s">
        <v>20</v>
      </c>
    </row>
    <row r="230" spans="1:7" x14ac:dyDescent="0.3">
      <c r="A230" s="1">
        <v>2023</v>
      </c>
      <c r="B230" s="2">
        <v>45016</v>
      </c>
      <c r="C230" s="1" t="s">
        <v>43</v>
      </c>
      <c r="D230" s="1">
        <v>-30000</v>
      </c>
      <c r="E230" s="1" t="s">
        <v>22</v>
      </c>
      <c r="F230" s="1" t="s">
        <v>19</v>
      </c>
      <c r="G230" s="1" t="s">
        <v>20</v>
      </c>
    </row>
    <row r="231" spans="1:7" x14ac:dyDescent="0.3">
      <c r="A231" s="1">
        <v>2023</v>
      </c>
      <c r="B231" s="2">
        <v>45016</v>
      </c>
      <c r="C231" s="1" t="s">
        <v>43</v>
      </c>
      <c r="D231" s="1">
        <v>-60000</v>
      </c>
      <c r="E231" s="1" t="s">
        <v>23</v>
      </c>
      <c r="F231" s="1" t="s">
        <v>19</v>
      </c>
      <c r="G231" s="1" t="s">
        <v>20</v>
      </c>
    </row>
    <row r="232" spans="1:7" x14ac:dyDescent="0.3">
      <c r="A232" s="1">
        <v>2023</v>
      </c>
      <c r="B232" s="2">
        <v>45016</v>
      </c>
      <c r="C232" s="1" t="s">
        <v>43</v>
      </c>
      <c r="D232" s="1">
        <v>-10000</v>
      </c>
      <c r="E232" s="1" t="s">
        <v>24</v>
      </c>
      <c r="F232" s="1" t="s">
        <v>19</v>
      </c>
      <c r="G232" s="1" t="s">
        <v>20</v>
      </c>
    </row>
    <row r="233" spans="1:7" x14ac:dyDescent="0.3">
      <c r="A233" s="1">
        <v>2023</v>
      </c>
      <c r="B233" s="2">
        <v>45016</v>
      </c>
      <c r="C233" s="1" t="s">
        <v>43</v>
      </c>
      <c r="D233" s="1">
        <v>-5400</v>
      </c>
      <c r="E233" s="1" t="s">
        <v>25</v>
      </c>
      <c r="F233" s="1" t="s">
        <v>19</v>
      </c>
      <c r="G233" s="1" t="s">
        <v>20</v>
      </c>
    </row>
    <row r="234" spans="1:7" x14ac:dyDescent="0.3">
      <c r="A234" s="1">
        <v>2023</v>
      </c>
      <c r="B234" s="2">
        <v>45016</v>
      </c>
      <c r="C234" s="1" t="s">
        <v>43</v>
      </c>
      <c r="D234" s="1">
        <v>-54000</v>
      </c>
      <c r="E234" s="1" t="s">
        <v>26</v>
      </c>
      <c r="F234" s="1" t="s">
        <v>27</v>
      </c>
      <c r="G234" s="1" t="s">
        <v>20</v>
      </c>
    </row>
    <row r="235" spans="1:7" x14ac:dyDescent="0.3">
      <c r="A235" s="1">
        <v>2023</v>
      </c>
      <c r="B235" s="2">
        <v>45016</v>
      </c>
      <c r="C235" s="1" t="s">
        <v>43</v>
      </c>
      <c r="D235" s="1">
        <v>-3600</v>
      </c>
      <c r="E235" s="1" t="s">
        <v>28</v>
      </c>
      <c r="F235" s="1" t="s">
        <v>27</v>
      </c>
      <c r="G235" s="1" t="s">
        <v>20</v>
      </c>
    </row>
    <row r="236" spans="1:7" x14ac:dyDescent="0.3">
      <c r="A236" s="1">
        <v>2023</v>
      </c>
      <c r="B236" s="2">
        <v>45016</v>
      </c>
      <c r="C236" s="1" t="s">
        <v>43</v>
      </c>
      <c r="D236" s="1">
        <v>-9000</v>
      </c>
      <c r="E236" s="1" t="s">
        <v>29</v>
      </c>
      <c r="F236" s="1" t="s">
        <v>27</v>
      </c>
      <c r="G236" s="1" t="s">
        <v>20</v>
      </c>
    </row>
    <row r="237" spans="1:7" x14ac:dyDescent="0.3">
      <c r="A237" s="1">
        <v>2023</v>
      </c>
      <c r="B237" s="2">
        <v>45016</v>
      </c>
      <c r="C237" s="1" t="s">
        <v>43</v>
      </c>
      <c r="D237" s="1">
        <v>-12600</v>
      </c>
      <c r="E237" s="1" t="s">
        <v>14</v>
      </c>
      <c r="F237" s="1" t="s">
        <v>27</v>
      </c>
      <c r="G237" s="1" t="s">
        <v>20</v>
      </c>
    </row>
    <row r="238" spans="1:7" x14ac:dyDescent="0.3">
      <c r="A238" s="1">
        <v>2023</v>
      </c>
      <c r="B238" s="2">
        <v>45016</v>
      </c>
      <c r="C238" s="1" t="s">
        <v>43</v>
      </c>
      <c r="D238" s="1">
        <v>-180000</v>
      </c>
      <c r="E238" s="1" t="s">
        <v>30</v>
      </c>
      <c r="F238" s="1" t="s">
        <v>27</v>
      </c>
      <c r="G238" s="1" t="s">
        <v>20</v>
      </c>
    </row>
    <row r="239" spans="1:7" x14ac:dyDescent="0.3">
      <c r="A239" s="1">
        <v>2023</v>
      </c>
      <c r="B239" s="2">
        <v>45016</v>
      </c>
      <c r="C239" s="1" t="s">
        <v>43</v>
      </c>
      <c r="D239" s="1">
        <v>-12600</v>
      </c>
      <c r="E239" s="1" t="s">
        <v>25</v>
      </c>
      <c r="F239" s="1" t="s">
        <v>27</v>
      </c>
      <c r="G239" s="1" t="s">
        <v>20</v>
      </c>
    </row>
    <row r="240" spans="1:7" x14ac:dyDescent="0.3">
      <c r="A240" s="1">
        <v>2023</v>
      </c>
      <c r="B240" s="2">
        <v>45016</v>
      </c>
      <c r="C240" s="1" t="s">
        <v>43</v>
      </c>
      <c r="D240" s="1">
        <v>19500</v>
      </c>
      <c r="E240" s="1"/>
      <c r="F240" s="1" t="s">
        <v>17</v>
      </c>
      <c r="G240" s="1" t="s">
        <v>15</v>
      </c>
    </row>
    <row r="241" spans="1:7" x14ac:dyDescent="0.3">
      <c r="A241" s="1">
        <v>2023</v>
      </c>
      <c r="B241" s="2">
        <v>45016</v>
      </c>
      <c r="C241" s="1" t="s">
        <v>43</v>
      </c>
      <c r="D241" s="1">
        <v>-37000</v>
      </c>
      <c r="E241" s="1" t="s">
        <v>31</v>
      </c>
      <c r="F241" s="1" t="s">
        <v>31</v>
      </c>
      <c r="G241" s="1" t="s">
        <v>20</v>
      </c>
    </row>
    <row r="242" spans="1:7" x14ac:dyDescent="0.3">
      <c r="A242" s="1">
        <v>2023</v>
      </c>
      <c r="B242" s="2">
        <v>45046</v>
      </c>
      <c r="C242" s="1" t="s">
        <v>43</v>
      </c>
      <c r="D242" s="1">
        <v>490000</v>
      </c>
      <c r="E242" s="1"/>
      <c r="F242" s="1" t="s">
        <v>14</v>
      </c>
      <c r="G242" s="1" t="s">
        <v>15</v>
      </c>
    </row>
    <row r="243" spans="1:7" x14ac:dyDescent="0.3">
      <c r="A243" s="1">
        <v>2023</v>
      </c>
      <c r="B243" s="2">
        <v>45046</v>
      </c>
      <c r="C243" s="1" t="s">
        <v>43</v>
      </c>
      <c r="D243" s="1">
        <v>30000</v>
      </c>
      <c r="E243" s="1"/>
      <c r="F243" s="1" t="s">
        <v>17</v>
      </c>
      <c r="G243" s="1" t="s">
        <v>15</v>
      </c>
    </row>
    <row r="244" spans="1:7" x14ac:dyDescent="0.3">
      <c r="A244" s="1">
        <v>2023</v>
      </c>
      <c r="B244" s="2">
        <v>45046</v>
      </c>
      <c r="C244" s="1" t="s">
        <v>43</v>
      </c>
      <c r="D244" s="1">
        <v>-27000</v>
      </c>
      <c r="E244" s="1" t="s">
        <v>18</v>
      </c>
      <c r="F244" s="1" t="s">
        <v>19</v>
      </c>
      <c r="G244" s="1" t="s">
        <v>20</v>
      </c>
    </row>
    <row r="245" spans="1:7" x14ac:dyDescent="0.3">
      <c r="A245" s="1">
        <v>2023</v>
      </c>
      <c r="B245" s="2">
        <v>45046</v>
      </c>
      <c r="C245" s="1" t="s">
        <v>43</v>
      </c>
      <c r="D245" s="1">
        <v>-54000</v>
      </c>
      <c r="E245" s="1" t="s">
        <v>21</v>
      </c>
      <c r="F245" s="1" t="s">
        <v>19</v>
      </c>
      <c r="G245" s="1" t="s">
        <v>20</v>
      </c>
    </row>
    <row r="246" spans="1:7" x14ac:dyDescent="0.3">
      <c r="A246" s="1">
        <v>2023</v>
      </c>
      <c r="B246" s="2">
        <v>45046</v>
      </c>
      <c r="C246" s="1" t="s">
        <v>43</v>
      </c>
      <c r="D246" s="1">
        <v>-30000</v>
      </c>
      <c r="E246" s="1" t="s">
        <v>22</v>
      </c>
      <c r="F246" s="1" t="s">
        <v>19</v>
      </c>
      <c r="G246" s="1" t="s">
        <v>20</v>
      </c>
    </row>
    <row r="247" spans="1:7" x14ac:dyDescent="0.3">
      <c r="A247" s="1">
        <v>2023</v>
      </c>
      <c r="B247" s="2">
        <v>45046</v>
      </c>
      <c r="C247" s="1" t="s">
        <v>43</v>
      </c>
      <c r="D247" s="1">
        <v>-60000</v>
      </c>
      <c r="E247" s="1" t="s">
        <v>23</v>
      </c>
      <c r="F247" s="1" t="s">
        <v>19</v>
      </c>
      <c r="G247" s="1" t="s">
        <v>20</v>
      </c>
    </row>
    <row r="248" spans="1:7" x14ac:dyDescent="0.3">
      <c r="A248" s="1">
        <v>2023</v>
      </c>
      <c r="B248" s="2">
        <v>45046</v>
      </c>
      <c r="C248" s="1" t="s">
        <v>43</v>
      </c>
      <c r="D248" s="1">
        <v>-10000</v>
      </c>
      <c r="E248" s="1" t="s">
        <v>24</v>
      </c>
      <c r="F248" s="1" t="s">
        <v>19</v>
      </c>
      <c r="G248" s="1" t="s">
        <v>20</v>
      </c>
    </row>
    <row r="249" spans="1:7" x14ac:dyDescent="0.3">
      <c r="A249" s="1">
        <v>2023</v>
      </c>
      <c r="B249" s="2">
        <v>45046</v>
      </c>
      <c r="C249" s="1" t="s">
        <v>43</v>
      </c>
      <c r="D249" s="1">
        <v>-5400</v>
      </c>
      <c r="E249" s="1" t="s">
        <v>25</v>
      </c>
      <c r="F249" s="1" t="s">
        <v>19</v>
      </c>
      <c r="G249" s="1" t="s">
        <v>20</v>
      </c>
    </row>
    <row r="250" spans="1:7" x14ac:dyDescent="0.3">
      <c r="A250" s="1">
        <v>2023</v>
      </c>
      <c r="B250" s="2">
        <v>45046</v>
      </c>
      <c r="C250" s="1" t="s">
        <v>43</v>
      </c>
      <c r="D250" s="1">
        <v>-25000</v>
      </c>
      <c r="E250" s="1" t="s">
        <v>26</v>
      </c>
      <c r="F250" s="1" t="s">
        <v>27</v>
      </c>
      <c r="G250" s="1" t="s">
        <v>20</v>
      </c>
    </row>
    <row r="251" spans="1:7" x14ac:dyDescent="0.3">
      <c r="A251" s="1">
        <v>2023</v>
      </c>
      <c r="B251" s="2">
        <v>45046</v>
      </c>
      <c r="C251" s="1" t="s">
        <v>43</v>
      </c>
      <c r="D251" s="1">
        <v>-3600</v>
      </c>
      <c r="E251" s="1" t="s">
        <v>28</v>
      </c>
      <c r="F251" s="1" t="s">
        <v>27</v>
      </c>
      <c r="G251" s="1" t="s">
        <v>20</v>
      </c>
    </row>
    <row r="252" spans="1:7" x14ac:dyDescent="0.3">
      <c r="A252" s="1">
        <v>2023</v>
      </c>
      <c r="B252" s="2">
        <v>45046</v>
      </c>
      <c r="C252" s="1" t="s">
        <v>43</v>
      </c>
      <c r="D252" s="1">
        <v>-9000</v>
      </c>
      <c r="E252" s="1" t="s">
        <v>29</v>
      </c>
      <c r="F252" s="1" t="s">
        <v>27</v>
      </c>
      <c r="G252" s="1" t="s">
        <v>20</v>
      </c>
    </row>
    <row r="253" spans="1:7" x14ac:dyDescent="0.3">
      <c r="A253" s="1">
        <v>2023</v>
      </c>
      <c r="B253" s="2">
        <v>45046</v>
      </c>
      <c r="C253" s="1" t="s">
        <v>43</v>
      </c>
      <c r="D253" s="1">
        <v>-10800</v>
      </c>
      <c r="E253" s="1" t="s">
        <v>14</v>
      </c>
      <c r="F253" s="1" t="s">
        <v>27</v>
      </c>
      <c r="G253" s="1" t="s">
        <v>20</v>
      </c>
    </row>
    <row r="254" spans="1:7" x14ac:dyDescent="0.3">
      <c r="A254" s="1">
        <v>2023</v>
      </c>
      <c r="B254" s="2">
        <v>45046</v>
      </c>
      <c r="C254" s="1" t="s">
        <v>43</v>
      </c>
      <c r="D254" s="1">
        <v>-180000</v>
      </c>
      <c r="E254" s="1" t="s">
        <v>30</v>
      </c>
      <c r="F254" s="1" t="s">
        <v>27</v>
      </c>
      <c r="G254" s="1" t="s">
        <v>20</v>
      </c>
    </row>
    <row r="255" spans="1:7" x14ac:dyDescent="0.3">
      <c r="A255" s="1">
        <v>2023</v>
      </c>
      <c r="B255" s="2">
        <v>45046</v>
      </c>
      <c r="C255" s="1" t="s">
        <v>43</v>
      </c>
      <c r="D255" s="1">
        <v>-12600</v>
      </c>
      <c r="E255" s="1" t="s">
        <v>25</v>
      </c>
      <c r="F255" s="1" t="s">
        <v>27</v>
      </c>
      <c r="G255" s="1" t="s">
        <v>20</v>
      </c>
    </row>
    <row r="256" spans="1:7" x14ac:dyDescent="0.3">
      <c r="A256" s="1">
        <v>2023</v>
      </c>
      <c r="B256" s="2">
        <v>45046</v>
      </c>
      <c r="C256" s="1" t="s">
        <v>43</v>
      </c>
      <c r="D256" s="1">
        <v>19500</v>
      </c>
      <c r="E256" s="1"/>
      <c r="F256" s="1" t="s">
        <v>17</v>
      </c>
      <c r="G256" s="1" t="s">
        <v>15</v>
      </c>
    </row>
    <row r="257" spans="1:7" x14ac:dyDescent="0.3">
      <c r="A257" s="1">
        <v>2023</v>
      </c>
      <c r="B257" s="2">
        <v>45046</v>
      </c>
      <c r="C257" s="1" t="s">
        <v>43</v>
      </c>
      <c r="D257" s="1">
        <v>-27200</v>
      </c>
      <c r="E257" s="1" t="s">
        <v>31</v>
      </c>
      <c r="F257" s="1" t="s">
        <v>31</v>
      </c>
      <c r="G257" s="1" t="s">
        <v>20</v>
      </c>
    </row>
    <row r="258" spans="1:7" x14ac:dyDescent="0.3">
      <c r="A258" s="1">
        <v>2023</v>
      </c>
      <c r="B258" s="2">
        <v>44957</v>
      </c>
      <c r="C258" s="1" t="s">
        <v>43</v>
      </c>
      <c r="D258" s="1">
        <v>288000</v>
      </c>
      <c r="E258" s="1"/>
      <c r="F258" s="1" t="s">
        <v>16</v>
      </c>
      <c r="G258" s="1" t="s">
        <v>15</v>
      </c>
    </row>
    <row r="259" spans="1:7" x14ac:dyDescent="0.3">
      <c r="A259" s="1">
        <v>2023</v>
      </c>
      <c r="B259" s="2">
        <v>45077</v>
      </c>
      <c r="C259" s="1" t="s">
        <v>43</v>
      </c>
      <c r="D259" s="1">
        <v>700000</v>
      </c>
      <c r="E259" s="1"/>
      <c r="F259" s="1" t="s">
        <v>14</v>
      </c>
      <c r="G259" s="1" t="s">
        <v>15</v>
      </c>
    </row>
    <row r="260" spans="1:7" x14ac:dyDescent="0.3">
      <c r="A260" s="1">
        <v>2023</v>
      </c>
      <c r="B260" s="2">
        <v>44985</v>
      </c>
      <c r="C260" s="1" t="s">
        <v>43</v>
      </c>
      <c r="D260" s="1">
        <v>120000</v>
      </c>
      <c r="E260" s="1"/>
      <c r="F260" s="1" t="s">
        <v>16</v>
      </c>
      <c r="G260" s="1" t="s">
        <v>15</v>
      </c>
    </row>
    <row r="261" spans="1:7" x14ac:dyDescent="0.3">
      <c r="A261" s="1">
        <v>2023</v>
      </c>
      <c r="B261" s="2">
        <v>45077</v>
      </c>
      <c r="C261" s="1" t="s">
        <v>43</v>
      </c>
      <c r="D261" s="1">
        <v>19500</v>
      </c>
      <c r="E261" s="1"/>
      <c r="F261" s="1" t="s">
        <v>17</v>
      </c>
      <c r="G261" s="1" t="s">
        <v>15</v>
      </c>
    </row>
    <row r="262" spans="1:7" x14ac:dyDescent="0.3">
      <c r="A262" s="1">
        <v>2023</v>
      </c>
      <c r="B262" s="2">
        <v>45077</v>
      </c>
      <c r="C262" s="1" t="s">
        <v>43</v>
      </c>
      <c r="D262" s="1">
        <v>-27000</v>
      </c>
      <c r="E262" s="1" t="s">
        <v>18</v>
      </c>
      <c r="F262" s="1" t="s">
        <v>19</v>
      </c>
      <c r="G262" s="1" t="s">
        <v>20</v>
      </c>
    </row>
    <row r="263" spans="1:7" x14ac:dyDescent="0.3">
      <c r="A263" s="1">
        <v>2023</v>
      </c>
      <c r="B263" s="2">
        <v>45077</v>
      </c>
      <c r="C263" s="1" t="s">
        <v>43</v>
      </c>
      <c r="D263" s="1">
        <v>-68400</v>
      </c>
      <c r="E263" s="1" t="s">
        <v>21</v>
      </c>
      <c r="F263" s="1" t="s">
        <v>19</v>
      </c>
      <c r="G263" s="1" t="s">
        <v>20</v>
      </c>
    </row>
    <row r="264" spans="1:7" x14ac:dyDescent="0.3">
      <c r="A264" s="1">
        <v>2023</v>
      </c>
      <c r="B264" s="2">
        <v>45077</v>
      </c>
      <c r="C264" s="1" t="s">
        <v>43</v>
      </c>
      <c r="D264" s="1">
        <v>-50000</v>
      </c>
      <c r="E264" s="1" t="s">
        <v>22</v>
      </c>
      <c r="F264" s="1" t="s">
        <v>19</v>
      </c>
      <c r="G264" s="1" t="s">
        <v>20</v>
      </c>
    </row>
    <row r="265" spans="1:7" x14ac:dyDescent="0.3">
      <c r="A265" s="1">
        <v>2023</v>
      </c>
      <c r="B265" s="2">
        <v>45077</v>
      </c>
      <c r="C265" s="1" t="s">
        <v>43</v>
      </c>
      <c r="D265" s="1">
        <v>-60000</v>
      </c>
      <c r="E265" s="1" t="s">
        <v>23</v>
      </c>
      <c r="F265" s="1" t="s">
        <v>19</v>
      </c>
      <c r="G265" s="1" t="s">
        <v>20</v>
      </c>
    </row>
    <row r="266" spans="1:7" x14ac:dyDescent="0.3">
      <c r="A266" s="1">
        <v>2023</v>
      </c>
      <c r="B266" s="2">
        <v>45077</v>
      </c>
      <c r="C266" s="1" t="s">
        <v>43</v>
      </c>
      <c r="D266" s="1">
        <v>-10000</v>
      </c>
      <c r="E266" s="1" t="s">
        <v>24</v>
      </c>
      <c r="F266" s="1" t="s">
        <v>19</v>
      </c>
      <c r="G266" s="1" t="s">
        <v>20</v>
      </c>
    </row>
    <row r="267" spans="1:7" x14ac:dyDescent="0.3">
      <c r="A267" s="1">
        <v>2023</v>
      </c>
      <c r="B267" s="2">
        <v>45077</v>
      </c>
      <c r="C267" s="1" t="s">
        <v>43</v>
      </c>
      <c r="D267" s="1">
        <v>-7200</v>
      </c>
      <c r="E267" s="1" t="s">
        <v>25</v>
      </c>
      <c r="F267" s="1" t="s">
        <v>19</v>
      </c>
      <c r="G267" s="1" t="s">
        <v>20</v>
      </c>
    </row>
    <row r="268" spans="1:7" x14ac:dyDescent="0.3">
      <c r="A268" s="1">
        <v>2023</v>
      </c>
      <c r="B268" s="2">
        <v>45077</v>
      </c>
      <c r="C268" s="1" t="s">
        <v>43</v>
      </c>
      <c r="D268" s="1">
        <v>-54000</v>
      </c>
      <c r="E268" s="1" t="s">
        <v>26</v>
      </c>
      <c r="F268" s="1" t="s">
        <v>27</v>
      </c>
      <c r="G268" s="1" t="s">
        <v>20</v>
      </c>
    </row>
    <row r="269" spans="1:7" x14ac:dyDescent="0.3">
      <c r="A269" s="1">
        <v>2023</v>
      </c>
      <c r="B269" s="2">
        <v>45077</v>
      </c>
      <c r="C269" s="1" t="s">
        <v>43</v>
      </c>
      <c r="D269" s="1">
        <v>-5000</v>
      </c>
      <c r="E269" s="1" t="s">
        <v>28</v>
      </c>
      <c r="F269" s="1" t="s">
        <v>27</v>
      </c>
      <c r="G269" s="1" t="s">
        <v>20</v>
      </c>
    </row>
    <row r="270" spans="1:7" x14ac:dyDescent="0.3">
      <c r="A270" s="1">
        <v>2023</v>
      </c>
      <c r="B270" s="2">
        <v>45077</v>
      </c>
      <c r="C270" s="1" t="s">
        <v>43</v>
      </c>
      <c r="D270" s="1">
        <v>-14000</v>
      </c>
      <c r="E270" s="1" t="s">
        <v>29</v>
      </c>
      <c r="F270" s="1" t="s">
        <v>27</v>
      </c>
      <c r="G270" s="1" t="s">
        <v>20</v>
      </c>
    </row>
    <row r="271" spans="1:7" x14ac:dyDescent="0.3">
      <c r="A271" s="1">
        <v>2023</v>
      </c>
      <c r="B271" s="2">
        <v>45077</v>
      </c>
      <c r="C271" s="1" t="s">
        <v>43</v>
      </c>
      <c r="D271" s="1">
        <v>-40000</v>
      </c>
      <c r="E271" s="1" t="s">
        <v>14</v>
      </c>
      <c r="F271" s="1" t="s">
        <v>27</v>
      </c>
      <c r="G271" s="1" t="s">
        <v>20</v>
      </c>
    </row>
    <row r="272" spans="1:7" x14ac:dyDescent="0.3">
      <c r="A272" s="1">
        <v>2023</v>
      </c>
      <c r="B272" s="2">
        <v>45077</v>
      </c>
      <c r="C272" s="1" t="s">
        <v>43</v>
      </c>
      <c r="D272" s="1">
        <v>-234000</v>
      </c>
      <c r="E272" s="1" t="s">
        <v>30</v>
      </c>
      <c r="F272" s="1" t="s">
        <v>27</v>
      </c>
      <c r="G272" s="1" t="s">
        <v>20</v>
      </c>
    </row>
    <row r="273" spans="1:7" x14ac:dyDescent="0.3">
      <c r="A273" s="1">
        <v>2023</v>
      </c>
      <c r="B273" s="2">
        <v>45077</v>
      </c>
      <c r="C273" s="1" t="s">
        <v>43</v>
      </c>
      <c r="D273" s="1">
        <v>-12600</v>
      </c>
      <c r="E273" s="1" t="s">
        <v>25</v>
      </c>
      <c r="F273" s="1" t="s">
        <v>27</v>
      </c>
      <c r="G273" s="1" t="s">
        <v>20</v>
      </c>
    </row>
    <row r="274" spans="1:7" x14ac:dyDescent="0.3">
      <c r="A274" s="1">
        <v>2023</v>
      </c>
      <c r="B274" s="2">
        <v>45077</v>
      </c>
      <c r="C274" s="1" t="s">
        <v>43</v>
      </c>
      <c r="D274" s="1">
        <v>-41800</v>
      </c>
      <c r="E274" s="1" t="s">
        <v>31</v>
      </c>
      <c r="F274" s="1" t="s">
        <v>31</v>
      </c>
      <c r="G274" s="1" t="s">
        <v>20</v>
      </c>
    </row>
    <row r="275" spans="1:7" x14ac:dyDescent="0.3">
      <c r="A275" s="1">
        <v>2023</v>
      </c>
      <c r="B275" s="2">
        <v>45016</v>
      </c>
      <c r="C275" s="1" t="s">
        <v>43</v>
      </c>
      <c r="D275" s="1">
        <v>126000</v>
      </c>
      <c r="E275" s="1"/>
      <c r="F275" s="1" t="s">
        <v>16</v>
      </c>
      <c r="G275" s="1" t="s">
        <v>15</v>
      </c>
    </row>
    <row r="276" spans="1:7" x14ac:dyDescent="0.3">
      <c r="A276" s="1">
        <v>2023</v>
      </c>
      <c r="B276" s="2">
        <v>45046</v>
      </c>
      <c r="C276" s="1" t="s">
        <v>43</v>
      </c>
      <c r="D276" s="1">
        <v>90000</v>
      </c>
      <c r="E276" s="1"/>
      <c r="F276" s="1" t="s">
        <v>16</v>
      </c>
      <c r="G276" s="1" t="s">
        <v>15</v>
      </c>
    </row>
    <row r="277" spans="1:7" x14ac:dyDescent="0.3">
      <c r="A277" s="1">
        <v>2023</v>
      </c>
      <c r="B277" s="2">
        <v>45107</v>
      </c>
      <c r="C277" s="1" t="s">
        <v>43</v>
      </c>
      <c r="D277" s="1">
        <v>600000</v>
      </c>
      <c r="E277" s="1"/>
      <c r="F277" s="1" t="s">
        <v>14</v>
      </c>
      <c r="G277" s="1" t="s">
        <v>15</v>
      </c>
    </row>
    <row r="278" spans="1:7" x14ac:dyDescent="0.3">
      <c r="A278" s="1">
        <v>2023</v>
      </c>
      <c r="B278" s="2">
        <v>45077</v>
      </c>
      <c r="C278" s="1" t="s">
        <v>43</v>
      </c>
      <c r="D278" s="1">
        <v>129000</v>
      </c>
      <c r="E278" s="1"/>
      <c r="F278" s="1" t="s">
        <v>16</v>
      </c>
      <c r="G278" s="1" t="s">
        <v>15</v>
      </c>
    </row>
    <row r="279" spans="1:7" x14ac:dyDescent="0.3">
      <c r="A279" s="1">
        <v>2023</v>
      </c>
      <c r="B279" s="2">
        <v>45107</v>
      </c>
      <c r="C279" s="1" t="s">
        <v>43</v>
      </c>
      <c r="D279" s="1">
        <v>19500</v>
      </c>
      <c r="E279" s="1"/>
      <c r="F279" s="1" t="s">
        <v>17</v>
      </c>
      <c r="G279" s="1" t="s">
        <v>15</v>
      </c>
    </row>
    <row r="280" spans="1:7" x14ac:dyDescent="0.3">
      <c r="A280" s="1">
        <v>2023</v>
      </c>
      <c r="B280" s="2">
        <v>45107</v>
      </c>
      <c r="C280" s="1" t="s">
        <v>43</v>
      </c>
      <c r="D280" s="1">
        <v>-27000</v>
      </c>
      <c r="E280" s="1" t="s">
        <v>18</v>
      </c>
      <c r="F280" s="1" t="s">
        <v>19</v>
      </c>
      <c r="G280" s="1" t="s">
        <v>20</v>
      </c>
    </row>
    <row r="281" spans="1:7" x14ac:dyDescent="0.3">
      <c r="A281" s="1">
        <v>2023</v>
      </c>
      <c r="B281" s="2">
        <v>45107</v>
      </c>
      <c r="C281" s="1" t="s">
        <v>43</v>
      </c>
      <c r="D281" s="1">
        <v>-68400</v>
      </c>
      <c r="E281" s="1" t="s">
        <v>21</v>
      </c>
      <c r="F281" s="1" t="s">
        <v>19</v>
      </c>
      <c r="G281" s="1" t="s">
        <v>20</v>
      </c>
    </row>
    <row r="282" spans="1:7" x14ac:dyDescent="0.3">
      <c r="A282" s="1">
        <v>2023</v>
      </c>
      <c r="B282" s="2">
        <v>45107</v>
      </c>
      <c r="C282" s="1" t="s">
        <v>43</v>
      </c>
      <c r="D282" s="1">
        <v>-50000</v>
      </c>
      <c r="E282" s="1" t="s">
        <v>22</v>
      </c>
      <c r="F282" s="1" t="s">
        <v>19</v>
      </c>
      <c r="G282" s="1" t="s">
        <v>20</v>
      </c>
    </row>
    <row r="283" spans="1:7" x14ac:dyDescent="0.3">
      <c r="A283" s="1">
        <v>2023</v>
      </c>
      <c r="B283" s="2">
        <v>45107</v>
      </c>
      <c r="C283" s="1" t="s">
        <v>43</v>
      </c>
      <c r="D283" s="1">
        <v>-60000</v>
      </c>
      <c r="E283" s="1" t="s">
        <v>23</v>
      </c>
      <c r="F283" s="1" t="s">
        <v>19</v>
      </c>
      <c r="G283" s="1" t="s">
        <v>20</v>
      </c>
    </row>
    <row r="284" spans="1:7" x14ac:dyDescent="0.3">
      <c r="A284" s="1">
        <v>2023</v>
      </c>
      <c r="B284" s="2">
        <v>45107</v>
      </c>
      <c r="C284" s="1" t="s">
        <v>43</v>
      </c>
      <c r="D284" s="1">
        <v>-10000</v>
      </c>
      <c r="E284" s="1" t="s">
        <v>24</v>
      </c>
      <c r="F284" s="1" t="s">
        <v>19</v>
      </c>
      <c r="G284" s="1" t="s">
        <v>20</v>
      </c>
    </row>
    <row r="285" spans="1:7" x14ac:dyDescent="0.3">
      <c r="A285" s="1">
        <v>2023</v>
      </c>
      <c r="B285" s="2">
        <v>45107</v>
      </c>
      <c r="C285" s="1" t="s">
        <v>43</v>
      </c>
      <c r="D285" s="1">
        <v>-5400</v>
      </c>
      <c r="E285" s="1" t="s">
        <v>25</v>
      </c>
      <c r="F285" s="1" t="s">
        <v>19</v>
      </c>
      <c r="G285" s="1" t="s">
        <v>20</v>
      </c>
    </row>
    <row r="286" spans="1:7" x14ac:dyDescent="0.3">
      <c r="A286" s="1">
        <v>2023</v>
      </c>
      <c r="B286" s="2">
        <v>45107</v>
      </c>
      <c r="C286" s="1" t="s">
        <v>43</v>
      </c>
      <c r="D286" s="1">
        <v>-54000</v>
      </c>
      <c r="E286" s="1" t="s">
        <v>26</v>
      </c>
      <c r="F286" s="1" t="s">
        <v>27</v>
      </c>
      <c r="G286" s="1" t="s">
        <v>20</v>
      </c>
    </row>
    <row r="287" spans="1:7" x14ac:dyDescent="0.3">
      <c r="A287" s="1">
        <v>2023</v>
      </c>
      <c r="B287" s="2">
        <v>45107</v>
      </c>
      <c r="C287" s="1" t="s">
        <v>43</v>
      </c>
      <c r="D287" s="1">
        <v>-5000</v>
      </c>
      <c r="E287" s="1" t="s">
        <v>28</v>
      </c>
      <c r="F287" s="1" t="s">
        <v>27</v>
      </c>
      <c r="G287" s="1" t="s">
        <v>20</v>
      </c>
    </row>
    <row r="288" spans="1:7" x14ac:dyDescent="0.3">
      <c r="A288" s="1">
        <v>2023</v>
      </c>
      <c r="B288" s="2">
        <v>45107</v>
      </c>
      <c r="C288" s="1" t="s">
        <v>43</v>
      </c>
      <c r="D288" s="1">
        <v>-13000</v>
      </c>
      <c r="E288" s="1" t="s">
        <v>29</v>
      </c>
      <c r="F288" s="1" t="s">
        <v>27</v>
      </c>
      <c r="G288" s="1" t="s">
        <v>20</v>
      </c>
    </row>
    <row r="289" spans="1:7" x14ac:dyDescent="0.3">
      <c r="A289" s="1">
        <v>2023</v>
      </c>
      <c r="B289" s="2">
        <v>45107</v>
      </c>
      <c r="C289" s="1" t="s">
        <v>43</v>
      </c>
      <c r="D289" s="1">
        <v>-35000</v>
      </c>
      <c r="E289" s="1" t="s">
        <v>14</v>
      </c>
      <c r="F289" s="1" t="s">
        <v>27</v>
      </c>
      <c r="G289" s="1" t="s">
        <v>20</v>
      </c>
    </row>
    <row r="290" spans="1:7" x14ac:dyDescent="0.3">
      <c r="A290" s="1">
        <v>2023</v>
      </c>
      <c r="B290" s="2">
        <v>45107</v>
      </c>
      <c r="C290" s="1" t="s">
        <v>43</v>
      </c>
      <c r="D290" s="1">
        <v>-234000</v>
      </c>
      <c r="E290" s="1" t="s">
        <v>30</v>
      </c>
      <c r="F290" s="1" t="s">
        <v>27</v>
      </c>
      <c r="G290" s="1" t="s">
        <v>20</v>
      </c>
    </row>
    <row r="291" spans="1:7" x14ac:dyDescent="0.3">
      <c r="A291" s="1">
        <v>2023</v>
      </c>
      <c r="B291" s="2">
        <v>45107</v>
      </c>
      <c r="C291" s="1" t="s">
        <v>43</v>
      </c>
      <c r="D291" s="1">
        <v>-12600</v>
      </c>
      <c r="E291" s="1" t="s">
        <v>25</v>
      </c>
      <c r="F291" s="1" t="s">
        <v>27</v>
      </c>
      <c r="G291" s="1" t="s">
        <v>20</v>
      </c>
    </row>
    <row r="292" spans="1:7" x14ac:dyDescent="0.3">
      <c r="A292" s="1">
        <v>2023</v>
      </c>
      <c r="B292" s="2">
        <v>45107</v>
      </c>
      <c r="C292" s="1" t="s">
        <v>43</v>
      </c>
      <c r="D292" s="1">
        <v>-21700</v>
      </c>
      <c r="E292" s="1" t="s">
        <v>31</v>
      </c>
      <c r="F292" s="1" t="s">
        <v>31</v>
      </c>
      <c r="G292" s="1" t="s">
        <v>20</v>
      </c>
    </row>
    <row r="293" spans="1:7" x14ac:dyDescent="0.3">
      <c r="A293" s="1">
        <v>2023</v>
      </c>
      <c r="B293" s="2">
        <v>45107</v>
      </c>
      <c r="C293" s="1" t="s">
        <v>43</v>
      </c>
      <c r="D293" s="1">
        <v>165000</v>
      </c>
      <c r="E293" s="1"/>
      <c r="F293" s="1" t="s">
        <v>16</v>
      </c>
      <c r="G293" s="1" t="s">
        <v>15</v>
      </c>
    </row>
    <row r="294" spans="1:7" x14ac:dyDescent="0.3">
      <c r="A294" s="1">
        <v>2023</v>
      </c>
      <c r="B294" s="2">
        <v>45138</v>
      </c>
      <c r="C294" s="1" t="s">
        <v>43</v>
      </c>
      <c r="D294" s="1">
        <v>100500</v>
      </c>
      <c r="E294" s="1"/>
      <c r="F294" s="1" t="s">
        <v>16</v>
      </c>
      <c r="G294" s="1" t="s">
        <v>15</v>
      </c>
    </row>
    <row r="295" spans="1:7" x14ac:dyDescent="0.3">
      <c r="A295" s="1">
        <v>2023</v>
      </c>
      <c r="B295" s="2">
        <v>45138</v>
      </c>
      <c r="C295" s="1" t="s">
        <v>43</v>
      </c>
      <c r="D295" s="1">
        <v>600000</v>
      </c>
      <c r="E295" s="1"/>
      <c r="F295" s="1" t="s">
        <v>14</v>
      </c>
      <c r="G295" s="1" t="s">
        <v>15</v>
      </c>
    </row>
    <row r="296" spans="1:7" x14ac:dyDescent="0.3">
      <c r="A296" s="1">
        <v>2023</v>
      </c>
      <c r="B296" s="2">
        <v>45169</v>
      </c>
      <c r="C296" s="1" t="s">
        <v>43</v>
      </c>
      <c r="D296" s="1">
        <v>60000</v>
      </c>
      <c r="E296" s="1"/>
      <c r="F296" s="1" t="s">
        <v>16</v>
      </c>
      <c r="G296" s="1" t="s">
        <v>15</v>
      </c>
    </row>
    <row r="297" spans="1:7" x14ac:dyDescent="0.3">
      <c r="A297" s="1">
        <v>2023</v>
      </c>
      <c r="B297" s="2">
        <v>45138</v>
      </c>
      <c r="C297" s="1" t="s">
        <v>43</v>
      </c>
      <c r="D297" s="1">
        <v>21000</v>
      </c>
      <c r="E297" s="1"/>
      <c r="F297" s="1" t="s">
        <v>17</v>
      </c>
      <c r="G297" s="1" t="s">
        <v>15</v>
      </c>
    </row>
    <row r="298" spans="1:7" x14ac:dyDescent="0.3">
      <c r="A298" s="1">
        <v>2023</v>
      </c>
      <c r="B298" s="2">
        <v>45138</v>
      </c>
      <c r="C298" s="1" t="s">
        <v>43</v>
      </c>
      <c r="D298" s="1">
        <v>-27000</v>
      </c>
      <c r="E298" s="1" t="s">
        <v>18</v>
      </c>
      <c r="F298" s="1" t="s">
        <v>19</v>
      </c>
      <c r="G298" s="1" t="s">
        <v>20</v>
      </c>
    </row>
    <row r="299" spans="1:7" x14ac:dyDescent="0.3">
      <c r="A299" s="1">
        <v>2023</v>
      </c>
      <c r="B299" s="2">
        <v>45138</v>
      </c>
      <c r="C299" s="1" t="s">
        <v>43</v>
      </c>
      <c r="D299" s="1">
        <v>-68400</v>
      </c>
      <c r="E299" s="1" t="s">
        <v>21</v>
      </c>
      <c r="F299" s="1" t="s">
        <v>19</v>
      </c>
      <c r="G299" s="1" t="s">
        <v>20</v>
      </c>
    </row>
    <row r="300" spans="1:7" x14ac:dyDescent="0.3">
      <c r="A300" s="1">
        <v>2023</v>
      </c>
      <c r="B300" s="2">
        <v>45138</v>
      </c>
      <c r="C300" s="1" t="s">
        <v>43</v>
      </c>
      <c r="D300" s="1">
        <v>-40000</v>
      </c>
      <c r="E300" s="1" t="s">
        <v>22</v>
      </c>
      <c r="F300" s="1" t="s">
        <v>19</v>
      </c>
      <c r="G300" s="1" t="s">
        <v>20</v>
      </c>
    </row>
    <row r="301" spans="1:7" x14ac:dyDescent="0.3">
      <c r="A301" s="1">
        <v>2023</v>
      </c>
      <c r="B301" s="2">
        <v>45138</v>
      </c>
      <c r="C301" s="1" t="s">
        <v>43</v>
      </c>
      <c r="D301" s="1">
        <v>-60000</v>
      </c>
      <c r="E301" s="1" t="s">
        <v>23</v>
      </c>
      <c r="F301" s="1" t="s">
        <v>19</v>
      </c>
      <c r="G301" s="1" t="s">
        <v>20</v>
      </c>
    </row>
    <row r="302" spans="1:7" x14ac:dyDescent="0.3">
      <c r="A302" s="1">
        <v>2023</v>
      </c>
      <c r="B302" s="2">
        <v>45138</v>
      </c>
      <c r="C302" s="1" t="s">
        <v>43</v>
      </c>
      <c r="D302" s="1">
        <v>-10000</v>
      </c>
      <c r="E302" s="1" t="s">
        <v>24</v>
      </c>
      <c r="F302" s="1" t="s">
        <v>19</v>
      </c>
      <c r="G302" s="1" t="s">
        <v>20</v>
      </c>
    </row>
    <row r="303" spans="1:7" x14ac:dyDescent="0.3">
      <c r="A303" s="1">
        <v>2023</v>
      </c>
      <c r="B303" s="2">
        <v>45138</v>
      </c>
      <c r="C303" s="1" t="s">
        <v>43</v>
      </c>
      <c r="D303" s="1">
        <v>-3600</v>
      </c>
      <c r="E303" s="1" t="s">
        <v>25</v>
      </c>
      <c r="F303" s="1" t="s">
        <v>19</v>
      </c>
      <c r="G303" s="1" t="s">
        <v>20</v>
      </c>
    </row>
    <row r="304" spans="1:7" x14ac:dyDescent="0.3">
      <c r="A304" s="1">
        <v>2023</v>
      </c>
      <c r="B304" s="2">
        <v>45138</v>
      </c>
      <c r="C304" s="1" t="s">
        <v>43</v>
      </c>
      <c r="D304" s="1">
        <v>-54000</v>
      </c>
      <c r="E304" s="1" t="s">
        <v>26</v>
      </c>
      <c r="F304" s="1" t="s">
        <v>27</v>
      </c>
      <c r="G304" s="1" t="s">
        <v>20</v>
      </c>
    </row>
    <row r="305" spans="1:7" x14ac:dyDescent="0.3">
      <c r="A305" s="1">
        <v>2023</v>
      </c>
      <c r="B305" s="2">
        <v>45138</v>
      </c>
      <c r="C305" s="1" t="s">
        <v>43</v>
      </c>
      <c r="D305" s="1">
        <v>-3600</v>
      </c>
      <c r="E305" s="1" t="s">
        <v>28</v>
      </c>
      <c r="F305" s="1" t="s">
        <v>27</v>
      </c>
      <c r="G305" s="1" t="s">
        <v>20</v>
      </c>
    </row>
    <row r="306" spans="1:7" x14ac:dyDescent="0.3">
      <c r="A306" s="1">
        <v>2023</v>
      </c>
      <c r="B306" s="2">
        <v>45138</v>
      </c>
      <c r="C306" s="1" t="s">
        <v>43</v>
      </c>
      <c r="D306" s="1">
        <v>-9000</v>
      </c>
      <c r="E306" s="1" t="s">
        <v>29</v>
      </c>
      <c r="F306" s="1" t="s">
        <v>27</v>
      </c>
      <c r="G306" s="1" t="s">
        <v>20</v>
      </c>
    </row>
    <row r="307" spans="1:7" x14ac:dyDescent="0.3">
      <c r="A307" s="1">
        <v>2023</v>
      </c>
      <c r="B307" s="2">
        <v>45138</v>
      </c>
      <c r="C307" s="1" t="s">
        <v>43</v>
      </c>
      <c r="D307" s="1">
        <v>-10800</v>
      </c>
      <c r="E307" s="1" t="s">
        <v>14</v>
      </c>
      <c r="F307" s="1" t="s">
        <v>27</v>
      </c>
      <c r="G307" s="1" t="s">
        <v>20</v>
      </c>
    </row>
    <row r="308" spans="1:7" x14ac:dyDescent="0.3">
      <c r="A308" s="1">
        <v>2023</v>
      </c>
      <c r="B308" s="2">
        <v>45138</v>
      </c>
      <c r="C308" s="1" t="s">
        <v>43</v>
      </c>
      <c r="D308" s="1">
        <v>-234000</v>
      </c>
      <c r="E308" s="1" t="s">
        <v>30</v>
      </c>
      <c r="F308" s="1" t="s">
        <v>27</v>
      </c>
      <c r="G308" s="1" t="s">
        <v>20</v>
      </c>
    </row>
    <row r="309" spans="1:7" x14ac:dyDescent="0.3">
      <c r="A309" s="1">
        <v>2023</v>
      </c>
      <c r="B309" s="2">
        <v>45138</v>
      </c>
      <c r="C309" s="1" t="s">
        <v>43</v>
      </c>
      <c r="D309" s="1">
        <v>-12600</v>
      </c>
      <c r="E309" s="1" t="s">
        <v>25</v>
      </c>
      <c r="F309" s="1" t="s">
        <v>27</v>
      </c>
      <c r="G309" s="1" t="s">
        <v>20</v>
      </c>
    </row>
    <row r="310" spans="1:7" x14ac:dyDescent="0.3">
      <c r="A310" s="1">
        <v>2023</v>
      </c>
      <c r="B310" s="2">
        <v>45138</v>
      </c>
      <c r="C310" s="1" t="s">
        <v>43</v>
      </c>
      <c r="D310" s="1">
        <v>-27000</v>
      </c>
      <c r="E310" s="1" t="s">
        <v>31</v>
      </c>
      <c r="F310" s="1" t="s">
        <v>31</v>
      </c>
      <c r="G310" s="1" t="s">
        <v>20</v>
      </c>
    </row>
    <row r="311" spans="1:7" x14ac:dyDescent="0.3">
      <c r="A311" s="1">
        <v>2023</v>
      </c>
      <c r="B311" s="2">
        <v>45199</v>
      </c>
      <c r="C311" s="1" t="s">
        <v>43</v>
      </c>
      <c r="D311" s="1">
        <v>69000</v>
      </c>
      <c r="E311" s="1"/>
      <c r="F311" s="1" t="s">
        <v>16</v>
      </c>
      <c r="G311" s="1" t="s">
        <v>15</v>
      </c>
    </row>
    <row r="312" spans="1:7" x14ac:dyDescent="0.3">
      <c r="A312" s="1">
        <v>2023</v>
      </c>
      <c r="B312" s="2">
        <v>45230</v>
      </c>
      <c r="C312" s="1" t="s">
        <v>43</v>
      </c>
      <c r="D312" s="1">
        <v>60000</v>
      </c>
      <c r="E312" s="1"/>
      <c r="F312" s="1" t="s">
        <v>16</v>
      </c>
      <c r="G312" s="1" t="s">
        <v>15</v>
      </c>
    </row>
    <row r="313" spans="1:7" x14ac:dyDescent="0.3">
      <c r="A313" s="1">
        <v>2023</v>
      </c>
      <c r="B313" s="2">
        <v>45169</v>
      </c>
      <c r="C313" s="1" t="s">
        <v>43</v>
      </c>
      <c r="D313" s="1">
        <v>550000</v>
      </c>
      <c r="E313" s="1"/>
      <c r="F313" s="1" t="s">
        <v>14</v>
      </c>
      <c r="G313" s="1" t="s">
        <v>15</v>
      </c>
    </row>
    <row r="314" spans="1:7" x14ac:dyDescent="0.3">
      <c r="A314" s="1">
        <v>2023</v>
      </c>
      <c r="B314" s="2">
        <v>45260</v>
      </c>
      <c r="C314" s="1" t="s">
        <v>43</v>
      </c>
      <c r="D314" s="1">
        <v>57000</v>
      </c>
      <c r="E314" s="1"/>
      <c r="F314" s="1" t="s">
        <v>16</v>
      </c>
      <c r="G314" s="1" t="s">
        <v>15</v>
      </c>
    </row>
    <row r="315" spans="1:7" x14ac:dyDescent="0.3">
      <c r="A315" s="1">
        <v>2023</v>
      </c>
      <c r="B315" s="2">
        <v>45169</v>
      </c>
      <c r="C315" s="1" t="s">
        <v>43</v>
      </c>
      <c r="D315" s="1">
        <v>24600</v>
      </c>
      <c r="E315" s="1"/>
      <c r="F315" s="1" t="s">
        <v>17</v>
      </c>
      <c r="G315" s="1" t="s">
        <v>15</v>
      </c>
    </row>
    <row r="316" spans="1:7" x14ac:dyDescent="0.3">
      <c r="A316" s="1">
        <v>2023</v>
      </c>
      <c r="B316" s="2">
        <v>45169</v>
      </c>
      <c r="C316" s="1" t="s">
        <v>43</v>
      </c>
      <c r="D316" s="1">
        <v>-36000</v>
      </c>
      <c r="E316" s="1" t="s">
        <v>18</v>
      </c>
      <c r="F316" s="1" t="s">
        <v>19</v>
      </c>
      <c r="G316" s="1" t="s">
        <v>20</v>
      </c>
    </row>
    <row r="317" spans="1:7" x14ac:dyDescent="0.3">
      <c r="A317" s="1">
        <v>2023</v>
      </c>
      <c r="B317" s="2">
        <v>45169</v>
      </c>
      <c r="C317" s="1" t="s">
        <v>43</v>
      </c>
      <c r="D317" s="1">
        <v>-68400</v>
      </c>
      <c r="E317" s="1" t="s">
        <v>21</v>
      </c>
      <c r="F317" s="1" t="s">
        <v>19</v>
      </c>
      <c r="G317" s="1" t="s">
        <v>20</v>
      </c>
    </row>
    <row r="318" spans="1:7" x14ac:dyDescent="0.3">
      <c r="A318" s="1">
        <v>2023</v>
      </c>
      <c r="B318" s="2">
        <v>45169</v>
      </c>
      <c r="C318" s="1" t="s">
        <v>43</v>
      </c>
      <c r="D318" s="1">
        <v>-20000</v>
      </c>
      <c r="E318" s="1" t="s">
        <v>22</v>
      </c>
      <c r="F318" s="1" t="s">
        <v>19</v>
      </c>
      <c r="G318" s="1" t="s">
        <v>20</v>
      </c>
    </row>
    <row r="319" spans="1:7" x14ac:dyDescent="0.3">
      <c r="A319" s="1">
        <v>2023</v>
      </c>
      <c r="B319" s="2">
        <v>45169</v>
      </c>
      <c r="C319" s="1" t="s">
        <v>43</v>
      </c>
      <c r="D319" s="1">
        <v>-55000</v>
      </c>
      <c r="E319" s="1" t="s">
        <v>23</v>
      </c>
      <c r="F319" s="1" t="s">
        <v>19</v>
      </c>
      <c r="G319" s="1" t="s">
        <v>20</v>
      </c>
    </row>
    <row r="320" spans="1:7" x14ac:dyDescent="0.3">
      <c r="A320" s="1">
        <v>2023</v>
      </c>
      <c r="B320" s="2">
        <v>45169</v>
      </c>
      <c r="C320" s="1" t="s">
        <v>43</v>
      </c>
      <c r="D320" s="1">
        <v>-10000</v>
      </c>
      <c r="E320" s="1" t="s">
        <v>24</v>
      </c>
      <c r="F320" s="1" t="s">
        <v>19</v>
      </c>
      <c r="G320" s="1" t="s">
        <v>20</v>
      </c>
    </row>
    <row r="321" spans="1:7" x14ac:dyDescent="0.3">
      <c r="A321" s="1">
        <v>2023</v>
      </c>
      <c r="B321" s="2">
        <v>45169</v>
      </c>
      <c r="C321" s="1" t="s">
        <v>43</v>
      </c>
      <c r="D321" s="1">
        <v>-3600</v>
      </c>
      <c r="E321" s="1" t="s">
        <v>25</v>
      </c>
      <c r="F321" s="1" t="s">
        <v>19</v>
      </c>
      <c r="G321" s="1" t="s">
        <v>20</v>
      </c>
    </row>
    <row r="322" spans="1:7" x14ac:dyDescent="0.3">
      <c r="A322" s="1">
        <v>2023</v>
      </c>
      <c r="B322" s="2">
        <v>45169</v>
      </c>
      <c r="C322" s="1" t="s">
        <v>43</v>
      </c>
      <c r="D322" s="1">
        <v>-54000</v>
      </c>
      <c r="E322" s="1" t="s">
        <v>26</v>
      </c>
      <c r="F322" s="1" t="s">
        <v>27</v>
      </c>
      <c r="G322" s="1" t="s">
        <v>20</v>
      </c>
    </row>
    <row r="323" spans="1:7" x14ac:dyDescent="0.3">
      <c r="A323" s="1">
        <v>2023</v>
      </c>
      <c r="B323" s="2">
        <v>45169</v>
      </c>
      <c r="C323" s="1" t="s">
        <v>43</v>
      </c>
      <c r="D323" s="1">
        <v>-3600</v>
      </c>
      <c r="E323" s="1" t="s">
        <v>28</v>
      </c>
      <c r="F323" s="1" t="s">
        <v>27</v>
      </c>
      <c r="G323" s="1" t="s">
        <v>20</v>
      </c>
    </row>
    <row r="324" spans="1:7" x14ac:dyDescent="0.3">
      <c r="A324" s="1">
        <v>2023</v>
      </c>
      <c r="B324" s="2">
        <v>45169</v>
      </c>
      <c r="C324" s="1" t="s">
        <v>43</v>
      </c>
      <c r="D324" s="1">
        <v>-9000</v>
      </c>
      <c r="E324" s="1" t="s">
        <v>29</v>
      </c>
      <c r="F324" s="1" t="s">
        <v>27</v>
      </c>
      <c r="G324" s="1" t="s">
        <v>20</v>
      </c>
    </row>
    <row r="325" spans="1:7" x14ac:dyDescent="0.3">
      <c r="A325" s="1">
        <v>2023</v>
      </c>
      <c r="B325" s="2">
        <v>45169</v>
      </c>
      <c r="C325" s="1" t="s">
        <v>43</v>
      </c>
      <c r="D325" s="1">
        <v>-10800</v>
      </c>
      <c r="E325" s="1" t="s">
        <v>14</v>
      </c>
      <c r="F325" s="1" t="s">
        <v>27</v>
      </c>
      <c r="G325" s="1" t="s">
        <v>20</v>
      </c>
    </row>
    <row r="326" spans="1:7" x14ac:dyDescent="0.3">
      <c r="A326" s="1">
        <v>2023</v>
      </c>
      <c r="B326" s="2">
        <v>45169</v>
      </c>
      <c r="C326" s="1" t="s">
        <v>43</v>
      </c>
      <c r="D326" s="1">
        <v>-200000</v>
      </c>
      <c r="E326" s="1" t="s">
        <v>30</v>
      </c>
      <c r="F326" s="1" t="s">
        <v>27</v>
      </c>
      <c r="G326" s="1" t="s">
        <v>20</v>
      </c>
    </row>
    <row r="327" spans="1:7" x14ac:dyDescent="0.3">
      <c r="A327" s="1">
        <v>2023</v>
      </c>
      <c r="B327" s="2">
        <v>45169</v>
      </c>
      <c r="C327" s="1" t="s">
        <v>43</v>
      </c>
      <c r="D327" s="1">
        <v>-12600</v>
      </c>
      <c r="E327" s="1" t="s">
        <v>25</v>
      </c>
      <c r="F327" s="1" t="s">
        <v>27</v>
      </c>
      <c r="G327" s="1" t="s">
        <v>20</v>
      </c>
    </row>
    <row r="328" spans="1:7" x14ac:dyDescent="0.3">
      <c r="A328" s="1">
        <v>2023</v>
      </c>
      <c r="B328" s="2">
        <v>45169</v>
      </c>
      <c r="C328" s="1" t="s">
        <v>43</v>
      </c>
      <c r="D328" s="1">
        <v>-23800</v>
      </c>
      <c r="E328" s="1" t="s">
        <v>31</v>
      </c>
      <c r="F328" s="1" t="s">
        <v>31</v>
      </c>
      <c r="G328" s="1" t="s">
        <v>20</v>
      </c>
    </row>
    <row r="329" spans="1:7" x14ac:dyDescent="0.3">
      <c r="A329" s="1">
        <v>2023</v>
      </c>
      <c r="B329" s="2">
        <v>45291</v>
      </c>
      <c r="C329" s="1" t="s">
        <v>43</v>
      </c>
      <c r="D329" s="1">
        <v>126000</v>
      </c>
      <c r="E329" s="1"/>
      <c r="F329" s="1" t="s">
        <v>16</v>
      </c>
      <c r="G329" s="1" t="s">
        <v>15</v>
      </c>
    </row>
    <row r="330" spans="1:7" x14ac:dyDescent="0.3">
      <c r="A330" s="1">
        <v>2023</v>
      </c>
      <c r="B330" s="2">
        <v>45199</v>
      </c>
      <c r="C330" s="1" t="s">
        <v>43</v>
      </c>
      <c r="D330" s="1">
        <v>400000</v>
      </c>
      <c r="E330" s="1"/>
      <c r="F330" s="1" t="s">
        <v>14</v>
      </c>
      <c r="G330" s="1" t="s">
        <v>15</v>
      </c>
    </row>
    <row r="331" spans="1:7" x14ac:dyDescent="0.3">
      <c r="A331" s="1">
        <v>2023</v>
      </c>
      <c r="B331" s="2">
        <v>45199</v>
      </c>
      <c r="C331" s="1" t="s">
        <v>43</v>
      </c>
      <c r="D331" s="1">
        <v>21900</v>
      </c>
      <c r="E331" s="1"/>
      <c r="F331" s="1" t="s">
        <v>17</v>
      </c>
      <c r="G331" s="1" t="s">
        <v>15</v>
      </c>
    </row>
    <row r="332" spans="1:7" x14ac:dyDescent="0.3">
      <c r="A332" s="1">
        <v>2023</v>
      </c>
      <c r="B332" s="2">
        <v>45199</v>
      </c>
      <c r="C332" s="1" t="s">
        <v>43</v>
      </c>
      <c r="D332" s="1">
        <v>-36000</v>
      </c>
      <c r="E332" s="1" t="s">
        <v>18</v>
      </c>
      <c r="F332" s="1" t="s">
        <v>19</v>
      </c>
      <c r="G332" s="1" t="s">
        <v>20</v>
      </c>
    </row>
    <row r="333" spans="1:7" x14ac:dyDescent="0.3">
      <c r="A333" s="1">
        <v>2023</v>
      </c>
      <c r="B333" s="2">
        <v>45199</v>
      </c>
      <c r="C333" s="1" t="s">
        <v>43</v>
      </c>
      <c r="D333" s="1">
        <v>-68400</v>
      </c>
      <c r="E333" s="1" t="s">
        <v>21</v>
      </c>
      <c r="F333" s="1" t="s">
        <v>19</v>
      </c>
      <c r="G333" s="1" t="s">
        <v>20</v>
      </c>
    </row>
    <row r="334" spans="1:7" x14ac:dyDescent="0.3">
      <c r="A334" s="1">
        <v>2023</v>
      </c>
      <c r="B334" s="2">
        <v>45199</v>
      </c>
      <c r="C334" s="1" t="s">
        <v>43</v>
      </c>
      <c r="D334" s="1">
        <v>-20000</v>
      </c>
      <c r="E334" s="1" t="s">
        <v>22</v>
      </c>
      <c r="F334" s="1" t="s">
        <v>19</v>
      </c>
      <c r="G334" s="1" t="s">
        <v>20</v>
      </c>
    </row>
    <row r="335" spans="1:7" x14ac:dyDescent="0.3">
      <c r="A335" s="1">
        <v>2023</v>
      </c>
      <c r="B335" s="2">
        <v>45199</v>
      </c>
      <c r="C335" s="1" t="s">
        <v>43</v>
      </c>
      <c r="D335" s="1">
        <v>-70000</v>
      </c>
      <c r="E335" s="1" t="s">
        <v>23</v>
      </c>
      <c r="F335" s="1" t="s">
        <v>19</v>
      </c>
      <c r="G335" s="1" t="s">
        <v>20</v>
      </c>
    </row>
    <row r="336" spans="1:7" x14ac:dyDescent="0.3">
      <c r="A336" s="1">
        <v>2023</v>
      </c>
      <c r="B336" s="2">
        <v>45199</v>
      </c>
      <c r="C336" s="1" t="s">
        <v>43</v>
      </c>
      <c r="D336" s="1">
        <v>-10000</v>
      </c>
      <c r="E336" s="1" t="s">
        <v>24</v>
      </c>
      <c r="F336" s="1" t="s">
        <v>19</v>
      </c>
      <c r="G336" s="1" t="s">
        <v>20</v>
      </c>
    </row>
    <row r="337" spans="1:7" x14ac:dyDescent="0.3">
      <c r="A337" s="1">
        <v>2023</v>
      </c>
      <c r="B337" s="2">
        <v>45199</v>
      </c>
      <c r="C337" s="1" t="s">
        <v>43</v>
      </c>
      <c r="D337" s="1">
        <v>-5400</v>
      </c>
      <c r="E337" s="1" t="s">
        <v>25</v>
      </c>
      <c r="F337" s="1" t="s">
        <v>19</v>
      </c>
      <c r="G337" s="1" t="s">
        <v>20</v>
      </c>
    </row>
    <row r="338" spans="1:7" x14ac:dyDescent="0.3">
      <c r="A338" s="1">
        <v>2023</v>
      </c>
      <c r="B338" s="2">
        <v>45199</v>
      </c>
      <c r="C338" s="1" t="s">
        <v>43</v>
      </c>
      <c r="D338" s="1">
        <v>-25000</v>
      </c>
      <c r="E338" s="1" t="s">
        <v>26</v>
      </c>
      <c r="F338" s="1" t="s">
        <v>27</v>
      </c>
      <c r="G338" s="1" t="s">
        <v>20</v>
      </c>
    </row>
    <row r="339" spans="1:7" x14ac:dyDescent="0.3">
      <c r="A339" s="1">
        <v>2023</v>
      </c>
      <c r="B339" s="2">
        <v>45199</v>
      </c>
      <c r="C339" s="1" t="s">
        <v>43</v>
      </c>
      <c r="D339" s="1">
        <v>-3600</v>
      </c>
      <c r="E339" s="1" t="s">
        <v>28</v>
      </c>
      <c r="F339" s="1" t="s">
        <v>27</v>
      </c>
      <c r="G339" s="1" t="s">
        <v>20</v>
      </c>
    </row>
    <row r="340" spans="1:7" x14ac:dyDescent="0.3">
      <c r="A340" s="1">
        <v>2023</v>
      </c>
      <c r="B340" s="2">
        <v>45199</v>
      </c>
      <c r="C340" s="1" t="s">
        <v>43</v>
      </c>
      <c r="D340" s="1">
        <v>-10000</v>
      </c>
      <c r="E340" s="1" t="s">
        <v>29</v>
      </c>
      <c r="F340" s="1" t="s">
        <v>27</v>
      </c>
      <c r="G340" s="1" t="s">
        <v>20</v>
      </c>
    </row>
    <row r="341" spans="1:7" x14ac:dyDescent="0.3">
      <c r="A341" s="1">
        <v>2023</v>
      </c>
      <c r="B341" s="2">
        <v>45199</v>
      </c>
      <c r="C341" s="1" t="s">
        <v>43</v>
      </c>
      <c r="D341" s="1">
        <v>-30000</v>
      </c>
      <c r="E341" s="1" t="s">
        <v>14</v>
      </c>
      <c r="F341" s="1" t="s">
        <v>27</v>
      </c>
      <c r="G341" s="1" t="s">
        <v>20</v>
      </c>
    </row>
    <row r="342" spans="1:7" x14ac:dyDescent="0.3">
      <c r="A342" s="1">
        <v>2023</v>
      </c>
      <c r="B342" s="2">
        <v>45199</v>
      </c>
      <c r="C342" s="1" t="s">
        <v>43</v>
      </c>
      <c r="D342" s="1">
        <v>-200000</v>
      </c>
      <c r="E342" s="1" t="s">
        <v>30</v>
      </c>
      <c r="F342" s="1" t="s">
        <v>27</v>
      </c>
      <c r="G342" s="1" t="s">
        <v>20</v>
      </c>
    </row>
    <row r="343" spans="1:7" x14ac:dyDescent="0.3">
      <c r="A343" s="1">
        <v>2023</v>
      </c>
      <c r="B343" s="2">
        <v>45199</v>
      </c>
      <c r="C343" s="1" t="s">
        <v>43</v>
      </c>
      <c r="D343" s="1">
        <v>-12600</v>
      </c>
      <c r="E343" s="1" t="s">
        <v>25</v>
      </c>
      <c r="F343" s="1" t="s">
        <v>27</v>
      </c>
      <c r="G343" s="1" t="s">
        <v>20</v>
      </c>
    </row>
    <row r="344" spans="1:7" x14ac:dyDescent="0.3">
      <c r="A344" s="1">
        <v>2023</v>
      </c>
      <c r="B344" s="2">
        <v>45199</v>
      </c>
      <c r="C344" s="1" t="s">
        <v>43</v>
      </c>
      <c r="D344" s="1">
        <v>-15000</v>
      </c>
      <c r="E344" s="1" t="s">
        <v>31</v>
      </c>
      <c r="F344" s="1" t="s">
        <v>31</v>
      </c>
      <c r="G344" s="1" t="s">
        <v>20</v>
      </c>
    </row>
    <row r="345" spans="1:7" x14ac:dyDescent="0.3">
      <c r="A345" s="1">
        <v>2023</v>
      </c>
      <c r="B345" s="2">
        <v>45230</v>
      </c>
      <c r="C345" s="1" t="s">
        <v>43</v>
      </c>
      <c r="D345" s="1">
        <v>600000</v>
      </c>
      <c r="E345" s="1"/>
      <c r="F345" s="1" t="s">
        <v>14</v>
      </c>
      <c r="G345" s="1" t="s">
        <v>15</v>
      </c>
    </row>
    <row r="346" spans="1:7" x14ac:dyDescent="0.3">
      <c r="A346" s="1">
        <v>2023</v>
      </c>
      <c r="B346" s="2">
        <v>45230</v>
      </c>
      <c r="C346" s="1" t="s">
        <v>43</v>
      </c>
      <c r="D346" s="1">
        <v>30000</v>
      </c>
      <c r="E346" s="1"/>
      <c r="F346" s="1" t="s">
        <v>17</v>
      </c>
      <c r="G346" s="1" t="s">
        <v>15</v>
      </c>
    </row>
    <row r="347" spans="1:7" x14ac:dyDescent="0.3">
      <c r="A347" s="1">
        <v>2023</v>
      </c>
      <c r="B347" s="2">
        <v>45230</v>
      </c>
      <c r="C347" s="1" t="s">
        <v>43</v>
      </c>
      <c r="D347" s="1">
        <v>-36000</v>
      </c>
      <c r="E347" s="1" t="s">
        <v>18</v>
      </c>
      <c r="F347" s="1" t="s">
        <v>19</v>
      </c>
      <c r="G347" s="1" t="s">
        <v>20</v>
      </c>
    </row>
    <row r="348" spans="1:7" x14ac:dyDescent="0.3">
      <c r="A348" s="1">
        <v>2023</v>
      </c>
      <c r="B348" s="2">
        <v>45230</v>
      </c>
      <c r="C348" s="1" t="s">
        <v>43</v>
      </c>
      <c r="D348" s="1">
        <v>-72000</v>
      </c>
      <c r="E348" s="1" t="s">
        <v>21</v>
      </c>
      <c r="F348" s="1" t="s">
        <v>19</v>
      </c>
      <c r="G348" s="1" t="s">
        <v>20</v>
      </c>
    </row>
    <row r="349" spans="1:7" x14ac:dyDescent="0.3">
      <c r="A349" s="1">
        <v>2023</v>
      </c>
      <c r="B349" s="2">
        <v>45230</v>
      </c>
      <c r="C349" s="1" t="s">
        <v>43</v>
      </c>
      <c r="D349" s="1">
        <v>-20000</v>
      </c>
      <c r="E349" s="1" t="s">
        <v>22</v>
      </c>
      <c r="F349" s="1" t="s">
        <v>19</v>
      </c>
      <c r="G349" s="1" t="s">
        <v>20</v>
      </c>
    </row>
    <row r="350" spans="1:7" x14ac:dyDescent="0.3">
      <c r="A350" s="1">
        <v>2023</v>
      </c>
      <c r="B350" s="2">
        <v>45230</v>
      </c>
      <c r="C350" s="1" t="s">
        <v>43</v>
      </c>
      <c r="D350" s="1">
        <v>-70000</v>
      </c>
      <c r="E350" s="1" t="s">
        <v>23</v>
      </c>
      <c r="F350" s="1" t="s">
        <v>19</v>
      </c>
      <c r="G350" s="1" t="s">
        <v>20</v>
      </c>
    </row>
    <row r="351" spans="1:7" x14ac:dyDescent="0.3">
      <c r="A351" s="1">
        <v>2023</v>
      </c>
      <c r="B351" s="2">
        <v>45230</v>
      </c>
      <c r="C351" s="1" t="s">
        <v>43</v>
      </c>
      <c r="D351" s="1">
        <v>-10000</v>
      </c>
      <c r="E351" s="1" t="s">
        <v>24</v>
      </c>
      <c r="F351" s="1" t="s">
        <v>19</v>
      </c>
      <c r="G351" s="1" t="s">
        <v>20</v>
      </c>
    </row>
    <row r="352" spans="1:7" x14ac:dyDescent="0.3">
      <c r="A352" s="1">
        <v>2023</v>
      </c>
      <c r="B352" s="2">
        <v>45230</v>
      </c>
      <c r="C352" s="1" t="s">
        <v>43</v>
      </c>
      <c r="D352" s="1">
        <v>-3600</v>
      </c>
      <c r="E352" s="1" t="s">
        <v>25</v>
      </c>
      <c r="F352" s="1" t="s">
        <v>19</v>
      </c>
      <c r="G352" s="1" t="s">
        <v>20</v>
      </c>
    </row>
    <row r="353" spans="1:7" x14ac:dyDescent="0.3">
      <c r="A353" s="1">
        <v>2023</v>
      </c>
      <c r="B353" s="2">
        <v>45230</v>
      </c>
      <c r="C353" s="1" t="s">
        <v>43</v>
      </c>
      <c r="D353" s="1">
        <v>-25000</v>
      </c>
      <c r="E353" s="1" t="s">
        <v>26</v>
      </c>
      <c r="F353" s="1" t="s">
        <v>27</v>
      </c>
      <c r="G353" s="1" t="s">
        <v>20</v>
      </c>
    </row>
    <row r="354" spans="1:7" x14ac:dyDescent="0.3">
      <c r="A354" s="1">
        <v>2023</v>
      </c>
      <c r="B354" s="2">
        <v>45230</v>
      </c>
      <c r="C354" s="1" t="s">
        <v>43</v>
      </c>
      <c r="D354" s="1">
        <v>-3600</v>
      </c>
      <c r="E354" s="1" t="s">
        <v>28</v>
      </c>
      <c r="F354" s="1" t="s">
        <v>27</v>
      </c>
      <c r="G354" s="1" t="s">
        <v>20</v>
      </c>
    </row>
    <row r="355" spans="1:7" x14ac:dyDescent="0.3">
      <c r="A355" s="1">
        <v>2023</v>
      </c>
      <c r="B355" s="2">
        <v>45230</v>
      </c>
      <c r="C355" s="1" t="s">
        <v>43</v>
      </c>
      <c r="D355" s="1">
        <v>-10000</v>
      </c>
      <c r="E355" s="1" t="s">
        <v>29</v>
      </c>
      <c r="F355" s="1" t="s">
        <v>27</v>
      </c>
      <c r="G355" s="1" t="s">
        <v>20</v>
      </c>
    </row>
    <row r="356" spans="1:7" x14ac:dyDescent="0.3">
      <c r="A356" s="1">
        <v>2023</v>
      </c>
      <c r="B356" s="2">
        <v>45230</v>
      </c>
      <c r="C356" s="1" t="s">
        <v>43</v>
      </c>
      <c r="D356" s="1">
        <v>-30000</v>
      </c>
      <c r="E356" s="1" t="s">
        <v>14</v>
      </c>
      <c r="F356" s="1" t="s">
        <v>27</v>
      </c>
      <c r="G356" s="1" t="s">
        <v>20</v>
      </c>
    </row>
    <row r="357" spans="1:7" x14ac:dyDescent="0.3">
      <c r="A357" s="1">
        <v>2023</v>
      </c>
      <c r="B357" s="2">
        <v>45230</v>
      </c>
      <c r="C357" s="1" t="s">
        <v>43</v>
      </c>
      <c r="D357" s="1">
        <v>-200000</v>
      </c>
      <c r="E357" s="1" t="s">
        <v>30</v>
      </c>
      <c r="F357" s="1" t="s">
        <v>27</v>
      </c>
      <c r="G357" s="1" t="s">
        <v>20</v>
      </c>
    </row>
    <row r="358" spans="1:7" x14ac:dyDescent="0.3">
      <c r="A358" s="1">
        <v>2023</v>
      </c>
      <c r="B358" s="2">
        <v>45230</v>
      </c>
      <c r="C358" s="1" t="s">
        <v>43</v>
      </c>
      <c r="D358" s="1">
        <v>-12600</v>
      </c>
      <c r="E358" s="1" t="s">
        <v>25</v>
      </c>
      <c r="F358" s="1" t="s">
        <v>27</v>
      </c>
      <c r="G358" s="1" t="s">
        <v>20</v>
      </c>
    </row>
    <row r="359" spans="1:7" x14ac:dyDescent="0.3">
      <c r="A359" s="1">
        <v>2023</v>
      </c>
      <c r="B359" s="2">
        <v>45230</v>
      </c>
      <c r="C359" s="1" t="s">
        <v>43</v>
      </c>
      <c r="D359" s="1">
        <v>-34300</v>
      </c>
      <c r="E359" s="1" t="s">
        <v>31</v>
      </c>
      <c r="F359" s="1" t="s">
        <v>31</v>
      </c>
      <c r="G359" s="1" t="s">
        <v>20</v>
      </c>
    </row>
    <row r="360" spans="1:7" x14ac:dyDescent="0.3">
      <c r="A360" s="1">
        <v>2023</v>
      </c>
      <c r="B360" s="2">
        <v>45260</v>
      </c>
      <c r="C360" s="1" t="s">
        <v>43</v>
      </c>
      <c r="D360" s="1">
        <v>600000</v>
      </c>
      <c r="E360" s="1"/>
      <c r="F360" s="1" t="s">
        <v>14</v>
      </c>
      <c r="G360" s="1" t="s">
        <v>15</v>
      </c>
    </row>
    <row r="361" spans="1:7" x14ac:dyDescent="0.3">
      <c r="A361" s="1">
        <v>2023</v>
      </c>
      <c r="B361" s="2">
        <v>45260</v>
      </c>
      <c r="C361" s="1" t="s">
        <v>43</v>
      </c>
      <c r="D361" s="1">
        <v>21000</v>
      </c>
      <c r="E361" s="1"/>
      <c r="F361" s="1" t="s">
        <v>17</v>
      </c>
      <c r="G361" s="1" t="s">
        <v>15</v>
      </c>
    </row>
    <row r="362" spans="1:7" x14ac:dyDescent="0.3">
      <c r="A362" s="1">
        <v>2023</v>
      </c>
      <c r="B362" s="2">
        <v>45260</v>
      </c>
      <c r="C362" s="1" t="s">
        <v>43</v>
      </c>
      <c r="D362" s="1">
        <v>-36000</v>
      </c>
      <c r="E362" s="1" t="s">
        <v>18</v>
      </c>
      <c r="F362" s="1" t="s">
        <v>19</v>
      </c>
      <c r="G362" s="1" t="s">
        <v>20</v>
      </c>
    </row>
    <row r="363" spans="1:7" x14ac:dyDescent="0.3">
      <c r="A363" s="1">
        <v>2023</v>
      </c>
      <c r="B363" s="2">
        <v>45260</v>
      </c>
      <c r="C363" s="1" t="s">
        <v>43</v>
      </c>
      <c r="D363" s="1">
        <v>-72000</v>
      </c>
      <c r="E363" s="1" t="s">
        <v>21</v>
      </c>
      <c r="F363" s="1" t="s">
        <v>19</v>
      </c>
      <c r="G363" s="1" t="s">
        <v>20</v>
      </c>
    </row>
    <row r="364" spans="1:7" x14ac:dyDescent="0.3">
      <c r="A364" s="1">
        <v>2023</v>
      </c>
      <c r="B364" s="2">
        <v>45260</v>
      </c>
      <c r="C364" s="1" t="s">
        <v>43</v>
      </c>
      <c r="D364" s="1">
        <v>-30000</v>
      </c>
      <c r="E364" s="1" t="s">
        <v>22</v>
      </c>
      <c r="F364" s="1" t="s">
        <v>19</v>
      </c>
      <c r="G364" s="1" t="s">
        <v>20</v>
      </c>
    </row>
    <row r="365" spans="1:7" x14ac:dyDescent="0.3">
      <c r="A365" s="1">
        <v>2023</v>
      </c>
      <c r="B365" s="2">
        <v>45260</v>
      </c>
      <c r="C365" s="1" t="s">
        <v>43</v>
      </c>
      <c r="D365" s="1">
        <v>-70000</v>
      </c>
      <c r="E365" s="1" t="s">
        <v>23</v>
      </c>
      <c r="F365" s="1" t="s">
        <v>19</v>
      </c>
      <c r="G365" s="1" t="s">
        <v>20</v>
      </c>
    </row>
    <row r="366" spans="1:7" x14ac:dyDescent="0.3">
      <c r="A366" s="1">
        <v>2023</v>
      </c>
      <c r="B366" s="2">
        <v>45260</v>
      </c>
      <c r="C366" s="1" t="s">
        <v>43</v>
      </c>
      <c r="D366" s="1">
        <v>-10000</v>
      </c>
      <c r="E366" s="1" t="s">
        <v>24</v>
      </c>
      <c r="F366" s="1" t="s">
        <v>19</v>
      </c>
      <c r="G366" s="1" t="s">
        <v>20</v>
      </c>
    </row>
    <row r="367" spans="1:7" x14ac:dyDescent="0.3">
      <c r="A367" s="1">
        <v>2023</v>
      </c>
      <c r="B367" s="2">
        <v>45260</v>
      </c>
      <c r="C367" s="1" t="s">
        <v>43</v>
      </c>
      <c r="D367" s="1">
        <v>-7200</v>
      </c>
      <c r="E367" s="1" t="s">
        <v>25</v>
      </c>
      <c r="F367" s="1" t="s">
        <v>19</v>
      </c>
      <c r="G367" s="1" t="s">
        <v>20</v>
      </c>
    </row>
    <row r="368" spans="1:7" x14ac:dyDescent="0.3">
      <c r="A368" s="1">
        <v>2023</v>
      </c>
      <c r="B368" s="2">
        <v>45260</v>
      </c>
      <c r="C368" s="1" t="s">
        <v>43</v>
      </c>
      <c r="D368" s="1">
        <v>-25000</v>
      </c>
      <c r="E368" s="1" t="s">
        <v>26</v>
      </c>
      <c r="F368" s="1" t="s">
        <v>27</v>
      </c>
      <c r="G368" s="1" t="s">
        <v>20</v>
      </c>
    </row>
    <row r="369" spans="1:7" x14ac:dyDescent="0.3">
      <c r="A369" s="1">
        <v>2023</v>
      </c>
      <c r="B369" s="2">
        <v>45260</v>
      </c>
      <c r="C369" s="1" t="s">
        <v>43</v>
      </c>
      <c r="D369" s="1">
        <v>-5400</v>
      </c>
      <c r="E369" s="1" t="s">
        <v>28</v>
      </c>
      <c r="F369" s="1" t="s">
        <v>27</v>
      </c>
      <c r="G369" s="1" t="s">
        <v>20</v>
      </c>
    </row>
    <row r="370" spans="1:7" x14ac:dyDescent="0.3">
      <c r="A370" s="1">
        <v>2023</v>
      </c>
      <c r="B370" s="2">
        <v>45260</v>
      </c>
      <c r="C370" s="1" t="s">
        <v>43</v>
      </c>
      <c r="D370" s="1">
        <v>-12000</v>
      </c>
      <c r="E370" s="1" t="s">
        <v>29</v>
      </c>
      <c r="F370" s="1" t="s">
        <v>27</v>
      </c>
      <c r="G370" s="1" t="s">
        <v>20</v>
      </c>
    </row>
    <row r="371" spans="1:7" x14ac:dyDescent="0.3">
      <c r="A371" s="1">
        <v>2023</v>
      </c>
      <c r="B371" s="2">
        <v>45260</v>
      </c>
      <c r="C371" s="1" t="s">
        <v>43</v>
      </c>
      <c r="D371" s="1">
        <v>-45000</v>
      </c>
      <c r="E371" s="1" t="s">
        <v>14</v>
      </c>
      <c r="F371" s="1" t="s">
        <v>27</v>
      </c>
      <c r="G371" s="1" t="s">
        <v>20</v>
      </c>
    </row>
    <row r="372" spans="1:7" x14ac:dyDescent="0.3">
      <c r="A372" s="1">
        <v>2023</v>
      </c>
      <c r="B372" s="2">
        <v>45260</v>
      </c>
      <c r="C372" s="1" t="s">
        <v>43</v>
      </c>
      <c r="D372" s="1">
        <v>-200000</v>
      </c>
      <c r="E372" s="1" t="s">
        <v>30</v>
      </c>
      <c r="F372" s="1" t="s">
        <v>27</v>
      </c>
      <c r="G372" s="1" t="s">
        <v>20</v>
      </c>
    </row>
    <row r="373" spans="1:7" x14ac:dyDescent="0.3">
      <c r="A373" s="1">
        <v>2023</v>
      </c>
      <c r="B373" s="2">
        <v>45260</v>
      </c>
      <c r="C373" s="1" t="s">
        <v>43</v>
      </c>
      <c r="D373" s="1">
        <v>-12600</v>
      </c>
      <c r="E373" s="1" t="s">
        <v>25</v>
      </c>
      <c r="F373" s="1" t="s">
        <v>27</v>
      </c>
      <c r="G373" s="1" t="s">
        <v>20</v>
      </c>
    </row>
    <row r="374" spans="1:7" x14ac:dyDescent="0.3">
      <c r="A374" s="1">
        <v>2023</v>
      </c>
      <c r="B374" s="2">
        <v>45260</v>
      </c>
      <c r="C374" s="1" t="s">
        <v>43</v>
      </c>
      <c r="D374" s="1">
        <v>-25200</v>
      </c>
      <c r="E374" s="1" t="s">
        <v>31</v>
      </c>
      <c r="F374" s="1" t="s">
        <v>31</v>
      </c>
      <c r="G374" s="1" t="s">
        <v>20</v>
      </c>
    </row>
    <row r="375" spans="1:7" x14ac:dyDescent="0.3">
      <c r="A375" s="1">
        <v>2023</v>
      </c>
      <c r="B375" s="2">
        <v>45291</v>
      </c>
      <c r="C375" s="1" t="s">
        <v>43</v>
      </c>
      <c r="D375" s="1">
        <v>750000</v>
      </c>
      <c r="E375" s="1"/>
      <c r="F375" s="1" t="s">
        <v>14</v>
      </c>
      <c r="G375" s="1" t="s">
        <v>15</v>
      </c>
    </row>
    <row r="376" spans="1:7" x14ac:dyDescent="0.3">
      <c r="A376" s="1">
        <v>2023</v>
      </c>
      <c r="B376" s="2">
        <v>45291</v>
      </c>
      <c r="C376" s="1" t="s">
        <v>43</v>
      </c>
      <c r="D376" s="1">
        <v>27000</v>
      </c>
      <c r="E376" s="1"/>
      <c r="F376" s="1" t="s">
        <v>17</v>
      </c>
      <c r="G376" s="1" t="s">
        <v>15</v>
      </c>
    </row>
    <row r="377" spans="1:7" x14ac:dyDescent="0.3">
      <c r="A377" s="1">
        <v>2023</v>
      </c>
      <c r="B377" s="2">
        <v>45291</v>
      </c>
      <c r="C377" s="1" t="s">
        <v>43</v>
      </c>
      <c r="D377" s="1">
        <v>-36000</v>
      </c>
      <c r="E377" s="1" t="s">
        <v>18</v>
      </c>
      <c r="F377" s="1" t="s">
        <v>19</v>
      </c>
      <c r="G377" s="1" t="s">
        <v>20</v>
      </c>
    </row>
    <row r="378" spans="1:7" x14ac:dyDescent="0.3">
      <c r="A378" s="1">
        <v>2023</v>
      </c>
      <c r="B378" s="2">
        <v>45291</v>
      </c>
      <c r="C378" s="1" t="s">
        <v>43</v>
      </c>
      <c r="D378" s="1">
        <v>-72000</v>
      </c>
      <c r="E378" s="1" t="s">
        <v>21</v>
      </c>
      <c r="F378" s="1" t="s">
        <v>19</v>
      </c>
      <c r="G378" s="1" t="s">
        <v>20</v>
      </c>
    </row>
    <row r="379" spans="1:7" x14ac:dyDescent="0.3">
      <c r="A379" s="1">
        <v>2023</v>
      </c>
      <c r="B379" s="2">
        <v>45291</v>
      </c>
      <c r="C379" s="1" t="s">
        <v>43</v>
      </c>
      <c r="D379" s="1">
        <v>-50000</v>
      </c>
      <c r="E379" s="1" t="s">
        <v>22</v>
      </c>
      <c r="F379" s="1" t="s">
        <v>19</v>
      </c>
      <c r="G379" s="1" t="s">
        <v>20</v>
      </c>
    </row>
    <row r="380" spans="1:7" x14ac:dyDescent="0.3">
      <c r="A380" s="1">
        <v>2023</v>
      </c>
      <c r="B380" s="2">
        <v>45291</v>
      </c>
      <c r="C380" s="1" t="s">
        <v>43</v>
      </c>
      <c r="D380" s="1">
        <v>-70000</v>
      </c>
      <c r="E380" s="1" t="s">
        <v>23</v>
      </c>
      <c r="F380" s="1" t="s">
        <v>19</v>
      </c>
      <c r="G380" s="1" t="s">
        <v>20</v>
      </c>
    </row>
    <row r="381" spans="1:7" x14ac:dyDescent="0.3">
      <c r="A381" s="1">
        <v>2023</v>
      </c>
      <c r="B381" s="2">
        <v>45291</v>
      </c>
      <c r="C381" s="1" t="s">
        <v>43</v>
      </c>
      <c r="D381" s="1">
        <v>-10000</v>
      </c>
      <c r="E381" s="1" t="s">
        <v>24</v>
      </c>
      <c r="F381" s="1" t="s">
        <v>19</v>
      </c>
      <c r="G381" s="1" t="s">
        <v>20</v>
      </c>
    </row>
    <row r="382" spans="1:7" x14ac:dyDescent="0.3">
      <c r="A382" s="1">
        <v>2023</v>
      </c>
      <c r="B382" s="2">
        <v>45291</v>
      </c>
      <c r="C382" s="1" t="s">
        <v>43</v>
      </c>
      <c r="D382" s="1">
        <v>-14400</v>
      </c>
      <c r="E382" s="1" t="s">
        <v>25</v>
      </c>
      <c r="F382" s="1" t="s">
        <v>19</v>
      </c>
      <c r="G382" s="1" t="s">
        <v>20</v>
      </c>
    </row>
    <row r="383" spans="1:7" x14ac:dyDescent="0.3">
      <c r="A383" s="1">
        <v>2023</v>
      </c>
      <c r="B383" s="2">
        <v>45291</v>
      </c>
      <c r="C383" s="1" t="s">
        <v>43</v>
      </c>
      <c r="D383" s="1">
        <v>-25000</v>
      </c>
      <c r="E383" s="1" t="s">
        <v>26</v>
      </c>
      <c r="F383" s="1" t="s">
        <v>27</v>
      </c>
      <c r="G383" s="1" t="s">
        <v>20</v>
      </c>
    </row>
    <row r="384" spans="1:7" x14ac:dyDescent="0.3">
      <c r="A384" s="1">
        <v>2023</v>
      </c>
      <c r="B384" s="2">
        <v>45291</v>
      </c>
      <c r="C384" s="1" t="s">
        <v>43</v>
      </c>
      <c r="D384" s="1">
        <v>-6000</v>
      </c>
      <c r="E384" s="1" t="s">
        <v>28</v>
      </c>
      <c r="F384" s="1" t="s">
        <v>27</v>
      </c>
      <c r="G384" s="1" t="s">
        <v>20</v>
      </c>
    </row>
    <row r="385" spans="1:7" x14ac:dyDescent="0.3">
      <c r="A385" s="1">
        <v>2023</v>
      </c>
      <c r="B385" s="2">
        <v>45291</v>
      </c>
      <c r="C385" s="1" t="s">
        <v>43</v>
      </c>
      <c r="D385" s="1">
        <v>-15000</v>
      </c>
      <c r="E385" s="1" t="s">
        <v>29</v>
      </c>
      <c r="F385" s="1" t="s">
        <v>27</v>
      </c>
      <c r="G385" s="1" t="s">
        <v>20</v>
      </c>
    </row>
    <row r="386" spans="1:7" x14ac:dyDescent="0.3">
      <c r="A386" s="1">
        <v>2023</v>
      </c>
      <c r="B386" s="2">
        <v>45291</v>
      </c>
      <c r="C386" s="1" t="s">
        <v>43</v>
      </c>
      <c r="D386" s="1">
        <v>-50000</v>
      </c>
      <c r="E386" s="1" t="s">
        <v>14</v>
      </c>
      <c r="F386" s="1" t="s">
        <v>27</v>
      </c>
      <c r="G386" s="1" t="s">
        <v>20</v>
      </c>
    </row>
    <row r="387" spans="1:7" x14ac:dyDescent="0.3">
      <c r="A387" s="1">
        <v>2023</v>
      </c>
      <c r="B387" s="2">
        <v>45291</v>
      </c>
      <c r="C387" s="1" t="s">
        <v>43</v>
      </c>
      <c r="D387" s="1">
        <v>-200000</v>
      </c>
      <c r="E387" s="1" t="s">
        <v>30</v>
      </c>
      <c r="F387" s="1" t="s">
        <v>27</v>
      </c>
      <c r="G387" s="1" t="s">
        <v>20</v>
      </c>
    </row>
    <row r="388" spans="1:7" x14ac:dyDescent="0.3">
      <c r="A388" s="1">
        <v>2023</v>
      </c>
      <c r="B388" s="2">
        <v>45291</v>
      </c>
      <c r="C388" s="1" t="s">
        <v>43</v>
      </c>
      <c r="D388" s="1">
        <v>-12600</v>
      </c>
      <c r="E388" s="1" t="s">
        <v>25</v>
      </c>
      <c r="F388" s="1" t="s">
        <v>27</v>
      </c>
      <c r="G388" s="1" t="s">
        <v>20</v>
      </c>
    </row>
    <row r="389" spans="1:7" x14ac:dyDescent="0.3">
      <c r="A389" s="1">
        <v>2023</v>
      </c>
      <c r="B389" s="2">
        <v>45291</v>
      </c>
      <c r="C389" s="1" t="s">
        <v>43</v>
      </c>
      <c r="D389" s="1">
        <v>-60000</v>
      </c>
      <c r="E389" s="1" t="s">
        <v>31</v>
      </c>
      <c r="F389" s="1" t="s">
        <v>31</v>
      </c>
      <c r="G389" s="1" t="s">
        <v>20</v>
      </c>
    </row>
    <row r="390" spans="1:7" x14ac:dyDescent="0.3">
      <c r="A390" s="1">
        <v>2023</v>
      </c>
      <c r="B390" s="2">
        <v>44957</v>
      </c>
      <c r="C390" s="1" t="s">
        <v>44</v>
      </c>
      <c r="D390" s="1">
        <v>510000</v>
      </c>
      <c r="E390" s="1"/>
      <c r="F390" s="1" t="s">
        <v>14</v>
      </c>
      <c r="G390" s="1" t="s">
        <v>15</v>
      </c>
    </row>
    <row r="391" spans="1:7" x14ac:dyDescent="0.3">
      <c r="A391" s="1">
        <v>2023</v>
      </c>
      <c r="B391" s="2">
        <v>44957</v>
      </c>
      <c r="C391" s="1" t="s">
        <v>44</v>
      </c>
      <c r="D391" s="1">
        <v>40000</v>
      </c>
      <c r="E391" s="1"/>
      <c r="F391" s="1" t="s">
        <v>17</v>
      </c>
      <c r="G391" s="1" t="s">
        <v>15</v>
      </c>
    </row>
    <row r="392" spans="1:7" x14ac:dyDescent="0.3">
      <c r="A392" s="1">
        <v>2023</v>
      </c>
      <c r="B392" s="2">
        <v>44957</v>
      </c>
      <c r="C392" s="1" t="s">
        <v>44</v>
      </c>
      <c r="D392" s="1">
        <v>-15000</v>
      </c>
      <c r="E392" s="1" t="s">
        <v>18</v>
      </c>
      <c r="F392" s="1" t="s">
        <v>19</v>
      </c>
      <c r="G392" s="1" t="s">
        <v>20</v>
      </c>
    </row>
    <row r="393" spans="1:7" x14ac:dyDescent="0.3">
      <c r="A393" s="1">
        <v>2023</v>
      </c>
      <c r="B393" s="2">
        <v>44957</v>
      </c>
      <c r="C393" s="1" t="s">
        <v>44</v>
      </c>
      <c r="D393" s="1">
        <v>-30000</v>
      </c>
      <c r="E393" s="1" t="s">
        <v>21</v>
      </c>
      <c r="F393" s="1" t="s">
        <v>19</v>
      </c>
      <c r="G393" s="1" t="s">
        <v>20</v>
      </c>
    </row>
    <row r="394" spans="1:7" x14ac:dyDescent="0.3">
      <c r="A394" s="1">
        <v>2023</v>
      </c>
      <c r="B394" s="2">
        <v>44957</v>
      </c>
      <c r="C394" s="1" t="s">
        <v>44</v>
      </c>
      <c r="D394" s="1">
        <v>-40000</v>
      </c>
      <c r="E394" s="1" t="s">
        <v>22</v>
      </c>
      <c r="F394" s="1" t="s">
        <v>19</v>
      </c>
      <c r="G394" s="1" t="s">
        <v>20</v>
      </c>
    </row>
    <row r="395" spans="1:7" x14ac:dyDescent="0.3">
      <c r="A395" s="1">
        <v>2023</v>
      </c>
      <c r="B395" s="2">
        <v>44957</v>
      </c>
      <c r="C395" s="1" t="s">
        <v>44</v>
      </c>
      <c r="D395" s="1">
        <v>-52000</v>
      </c>
      <c r="E395" s="1" t="s">
        <v>23</v>
      </c>
      <c r="F395" s="1" t="s">
        <v>19</v>
      </c>
      <c r="G395" s="1" t="s">
        <v>20</v>
      </c>
    </row>
    <row r="396" spans="1:7" x14ac:dyDescent="0.3">
      <c r="A396" s="1">
        <v>2023</v>
      </c>
      <c r="B396" s="2">
        <v>44957</v>
      </c>
      <c r="C396" s="1" t="s">
        <v>44</v>
      </c>
      <c r="D396" s="1">
        <v>-5000</v>
      </c>
      <c r="E396" s="1" t="s">
        <v>24</v>
      </c>
      <c r="F396" s="1" t="s">
        <v>19</v>
      </c>
      <c r="G396" s="1" t="s">
        <v>20</v>
      </c>
    </row>
    <row r="397" spans="1:7" x14ac:dyDescent="0.3">
      <c r="A397" s="1">
        <v>2023</v>
      </c>
      <c r="B397" s="2">
        <v>44957</v>
      </c>
      <c r="C397" s="1" t="s">
        <v>44</v>
      </c>
      <c r="D397" s="1">
        <v>-5000</v>
      </c>
      <c r="E397" s="1" t="s">
        <v>25</v>
      </c>
      <c r="F397" s="1" t="s">
        <v>19</v>
      </c>
      <c r="G397" s="1" t="s">
        <v>20</v>
      </c>
    </row>
    <row r="398" spans="1:7" x14ac:dyDescent="0.3">
      <c r="A398" s="1">
        <v>2023</v>
      </c>
      <c r="B398" s="2">
        <v>44957</v>
      </c>
      <c r="C398" s="1" t="s">
        <v>44</v>
      </c>
      <c r="D398" s="1">
        <v>-30000</v>
      </c>
      <c r="E398" s="1" t="s">
        <v>26</v>
      </c>
      <c r="F398" s="1" t="s">
        <v>27</v>
      </c>
      <c r="G398" s="1" t="s">
        <v>20</v>
      </c>
    </row>
    <row r="399" spans="1:7" x14ac:dyDescent="0.3">
      <c r="A399" s="1">
        <v>2023</v>
      </c>
      <c r="B399" s="2">
        <v>44957</v>
      </c>
      <c r="C399" s="1" t="s">
        <v>44</v>
      </c>
      <c r="D399" s="1">
        <v>-4000</v>
      </c>
      <c r="E399" s="1" t="s">
        <v>28</v>
      </c>
      <c r="F399" s="1" t="s">
        <v>27</v>
      </c>
      <c r="G399" s="1" t="s">
        <v>20</v>
      </c>
    </row>
    <row r="400" spans="1:7" x14ac:dyDescent="0.3">
      <c r="A400" s="1">
        <v>2023</v>
      </c>
      <c r="B400" s="2">
        <v>44957</v>
      </c>
      <c r="C400" s="1" t="s">
        <v>44</v>
      </c>
      <c r="D400" s="1">
        <v>-9000</v>
      </c>
      <c r="E400" s="1" t="s">
        <v>29</v>
      </c>
      <c r="F400" s="1" t="s">
        <v>27</v>
      </c>
      <c r="G400" s="1" t="s">
        <v>20</v>
      </c>
    </row>
    <row r="401" spans="1:7" x14ac:dyDescent="0.3">
      <c r="A401" s="1">
        <v>2023</v>
      </c>
      <c r="B401" s="2">
        <v>44957</v>
      </c>
      <c r="C401" s="1" t="s">
        <v>44</v>
      </c>
      <c r="D401" s="1">
        <v>-10000</v>
      </c>
      <c r="E401" s="1" t="s">
        <v>14</v>
      </c>
      <c r="F401" s="1" t="s">
        <v>27</v>
      </c>
      <c r="G401" s="1" t="s">
        <v>20</v>
      </c>
    </row>
    <row r="402" spans="1:7" x14ac:dyDescent="0.3">
      <c r="A402" s="1">
        <v>2023</v>
      </c>
      <c r="B402" s="2">
        <v>44957</v>
      </c>
      <c r="C402" s="1" t="s">
        <v>44</v>
      </c>
      <c r="D402" s="1">
        <v>-100000</v>
      </c>
      <c r="E402" s="1" t="s">
        <v>30</v>
      </c>
      <c r="F402" s="1" t="s">
        <v>27</v>
      </c>
      <c r="G402" s="1" t="s">
        <v>20</v>
      </c>
    </row>
    <row r="403" spans="1:7" x14ac:dyDescent="0.3">
      <c r="A403" s="1">
        <v>2023</v>
      </c>
      <c r="B403" s="2">
        <v>44957</v>
      </c>
      <c r="C403" s="1" t="s">
        <v>44</v>
      </c>
      <c r="D403" s="1">
        <v>-7000</v>
      </c>
      <c r="E403" s="1" t="s">
        <v>25</v>
      </c>
      <c r="F403" s="1" t="s">
        <v>27</v>
      </c>
      <c r="G403" s="1" t="s">
        <v>20</v>
      </c>
    </row>
    <row r="404" spans="1:7" x14ac:dyDescent="0.3">
      <c r="A404" s="1">
        <v>2023</v>
      </c>
      <c r="B404" s="2">
        <v>44957</v>
      </c>
      <c r="C404" s="1" t="s">
        <v>44</v>
      </c>
      <c r="D404" s="1">
        <v>-52000</v>
      </c>
      <c r="E404" s="1" t="s">
        <v>31</v>
      </c>
      <c r="F404" s="1" t="s">
        <v>31</v>
      </c>
      <c r="G404" s="1" t="s">
        <v>20</v>
      </c>
    </row>
    <row r="405" spans="1:7" x14ac:dyDescent="0.3">
      <c r="A405" s="1">
        <v>2023</v>
      </c>
      <c r="B405" s="2">
        <v>44985</v>
      </c>
      <c r="C405" s="1" t="s">
        <v>44</v>
      </c>
      <c r="D405" s="1">
        <v>-39000</v>
      </c>
      <c r="E405" s="1" t="s">
        <v>31</v>
      </c>
      <c r="F405" s="1" t="s">
        <v>31</v>
      </c>
      <c r="G405" s="1" t="s">
        <v>20</v>
      </c>
    </row>
    <row r="406" spans="1:7" x14ac:dyDescent="0.3">
      <c r="A406" s="1">
        <v>2023</v>
      </c>
      <c r="B406" s="2">
        <v>44985</v>
      </c>
      <c r="C406" s="1" t="s">
        <v>44</v>
      </c>
      <c r="D406" s="1">
        <v>459000</v>
      </c>
      <c r="E406" s="1"/>
      <c r="F406" s="1" t="s">
        <v>14</v>
      </c>
      <c r="G406" s="1" t="s">
        <v>15</v>
      </c>
    </row>
    <row r="407" spans="1:7" x14ac:dyDescent="0.3">
      <c r="A407" s="1">
        <v>2023</v>
      </c>
      <c r="B407" s="2">
        <v>44985</v>
      </c>
      <c r="C407" s="1" t="s">
        <v>44</v>
      </c>
      <c r="D407" s="1">
        <v>20000</v>
      </c>
      <c r="E407" s="1"/>
      <c r="F407" s="1" t="s">
        <v>17</v>
      </c>
      <c r="G407" s="1" t="s">
        <v>15</v>
      </c>
    </row>
    <row r="408" spans="1:7" x14ac:dyDescent="0.3">
      <c r="A408" s="1">
        <v>2023</v>
      </c>
      <c r="B408" s="2">
        <v>44985</v>
      </c>
      <c r="C408" s="1" t="s">
        <v>44</v>
      </c>
      <c r="D408" s="1">
        <v>-15000</v>
      </c>
      <c r="E408" s="1" t="s">
        <v>18</v>
      </c>
      <c r="F408" s="1" t="s">
        <v>19</v>
      </c>
      <c r="G408" s="1" t="s">
        <v>20</v>
      </c>
    </row>
    <row r="409" spans="1:7" x14ac:dyDescent="0.3">
      <c r="A409" s="1">
        <v>2023</v>
      </c>
      <c r="B409" s="2">
        <v>44985</v>
      </c>
      <c r="C409" s="1" t="s">
        <v>44</v>
      </c>
      <c r="D409" s="1">
        <v>-30000</v>
      </c>
      <c r="E409" s="1" t="s">
        <v>21</v>
      </c>
      <c r="F409" s="1" t="s">
        <v>19</v>
      </c>
      <c r="G409" s="1" t="s">
        <v>20</v>
      </c>
    </row>
    <row r="410" spans="1:7" x14ac:dyDescent="0.3">
      <c r="A410" s="1">
        <v>2023</v>
      </c>
      <c r="B410" s="2">
        <v>44985</v>
      </c>
      <c r="C410" s="1" t="s">
        <v>44</v>
      </c>
      <c r="D410" s="1">
        <v>-40000</v>
      </c>
      <c r="E410" s="1" t="s">
        <v>22</v>
      </c>
      <c r="F410" s="1" t="s">
        <v>19</v>
      </c>
      <c r="G410" s="1" t="s">
        <v>20</v>
      </c>
    </row>
    <row r="411" spans="1:7" x14ac:dyDescent="0.3">
      <c r="A411" s="1">
        <v>2023</v>
      </c>
      <c r="B411" s="2">
        <v>44985</v>
      </c>
      <c r="C411" s="1" t="s">
        <v>44</v>
      </c>
      <c r="D411" s="1">
        <v>-52000</v>
      </c>
      <c r="E411" s="1" t="s">
        <v>23</v>
      </c>
      <c r="F411" s="1" t="s">
        <v>19</v>
      </c>
      <c r="G411" s="1" t="s">
        <v>20</v>
      </c>
    </row>
    <row r="412" spans="1:7" x14ac:dyDescent="0.3">
      <c r="A412" s="1">
        <v>2023</v>
      </c>
      <c r="B412" s="2">
        <v>44985</v>
      </c>
      <c r="C412" s="1" t="s">
        <v>44</v>
      </c>
      <c r="D412" s="1">
        <v>-5000</v>
      </c>
      <c r="E412" s="1" t="s">
        <v>24</v>
      </c>
      <c r="F412" s="1" t="s">
        <v>19</v>
      </c>
      <c r="G412" s="1" t="s">
        <v>20</v>
      </c>
    </row>
    <row r="413" spans="1:7" x14ac:dyDescent="0.3">
      <c r="A413" s="1">
        <v>2023</v>
      </c>
      <c r="B413" s="2">
        <v>44985</v>
      </c>
      <c r="C413" s="1" t="s">
        <v>44</v>
      </c>
      <c r="D413" s="1">
        <v>-5000</v>
      </c>
      <c r="E413" s="1" t="s">
        <v>25</v>
      </c>
      <c r="F413" s="1" t="s">
        <v>19</v>
      </c>
      <c r="G413" s="1" t="s">
        <v>20</v>
      </c>
    </row>
    <row r="414" spans="1:7" x14ac:dyDescent="0.3">
      <c r="A414" s="1">
        <v>2023</v>
      </c>
      <c r="B414" s="2">
        <v>44985</v>
      </c>
      <c r="C414" s="1" t="s">
        <v>44</v>
      </c>
      <c r="D414" s="1">
        <v>-30000</v>
      </c>
      <c r="E414" s="1" t="s">
        <v>26</v>
      </c>
      <c r="F414" s="1" t="s">
        <v>27</v>
      </c>
      <c r="G414" s="1" t="s">
        <v>20</v>
      </c>
    </row>
    <row r="415" spans="1:7" x14ac:dyDescent="0.3">
      <c r="A415" s="1">
        <v>2023</v>
      </c>
      <c r="B415" s="2">
        <v>44985</v>
      </c>
      <c r="C415" s="1" t="s">
        <v>44</v>
      </c>
      <c r="D415" s="1">
        <v>-4000</v>
      </c>
      <c r="E415" s="1" t="s">
        <v>28</v>
      </c>
      <c r="F415" s="1" t="s">
        <v>27</v>
      </c>
      <c r="G415" s="1" t="s">
        <v>20</v>
      </c>
    </row>
    <row r="416" spans="1:7" x14ac:dyDescent="0.3">
      <c r="A416" s="1">
        <v>2023</v>
      </c>
      <c r="B416" s="2">
        <v>44985</v>
      </c>
      <c r="C416" s="1" t="s">
        <v>44</v>
      </c>
      <c r="D416" s="1">
        <v>-8000</v>
      </c>
      <c r="E416" s="1" t="s">
        <v>29</v>
      </c>
      <c r="F416" s="1" t="s">
        <v>27</v>
      </c>
      <c r="G416" s="1" t="s">
        <v>20</v>
      </c>
    </row>
    <row r="417" spans="1:7" x14ac:dyDescent="0.3">
      <c r="A417" s="1">
        <v>2023</v>
      </c>
      <c r="B417" s="2">
        <v>44985</v>
      </c>
      <c r="C417" s="1" t="s">
        <v>44</v>
      </c>
      <c r="D417" s="1">
        <v>-10000</v>
      </c>
      <c r="E417" s="1" t="s">
        <v>14</v>
      </c>
      <c r="F417" s="1" t="s">
        <v>27</v>
      </c>
      <c r="G417" s="1" t="s">
        <v>20</v>
      </c>
    </row>
    <row r="418" spans="1:7" x14ac:dyDescent="0.3">
      <c r="A418" s="1">
        <v>2023</v>
      </c>
      <c r="B418" s="2">
        <v>44985</v>
      </c>
      <c r="C418" s="1" t="s">
        <v>44</v>
      </c>
      <c r="D418" s="1">
        <v>-100000</v>
      </c>
      <c r="E418" s="1" t="s">
        <v>30</v>
      </c>
      <c r="F418" s="1" t="s">
        <v>27</v>
      </c>
      <c r="G418" s="1" t="s">
        <v>20</v>
      </c>
    </row>
    <row r="419" spans="1:7" x14ac:dyDescent="0.3">
      <c r="A419" s="1">
        <v>2023</v>
      </c>
      <c r="B419" s="2">
        <v>44985</v>
      </c>
      <c r="C419" s="1" t="s">
        <v>44</v>
      </c>
      <c r="D419" s="1">
        <v>-7000</v>
      </c>
      <c r="E419" s="1" t="s">
        <v>25</v>
      </c>
      <c r="F419" s="1" t="s">
        <v>27</v>
      </c>
      <c r="G419" s="1" t="s">
        <v>20</v>
      </c>
    </row>
    <row r="420" spans="1:7" x14ac:dyDescent="0.3">
      <c r="A420" s="1">
        <v>2023</v>
      </c>
      <c r="B420" s="2">
        <v>45016</v>
      </c>
      <c r="C420" s="1" t="s">
        <v>44</v>
      </c>
      <c r="D420" s="1">
        <v>-27000</v>
      </c>
      <c r="E420" s="1" t="s">
        <v>31</v>
      </c>
      <c r="F420" s="1" t="s">
        <v>31</v>
      </c>
      <c r="G420" s="1" t="s">
        <v>20</v>
      </c>
    </row>
    <row r="421" spans="1:7" x14ac:dyDescent="0.3">
      <c r="A421" s="1">
        <v>2023</v>
      </c>
      <c r="B421" s="2">
        <v>45016</v>
      </c>
      <c r="C421" s="1" t="s">
        <v>44</v>
      </c>
      <c r="D421" s="1">
        <v>382500</v>
      </c>
      <c r="E421" s="1"/>
      <c r="F421" s="1" t="s">
        <v>14</v>
      </c>
      <c r="G421" s="1" t="s">
        <v>15</v>
      </c>
    </row>
    <row r="422" spans="1:7" x14ac:dyDescent="0.3">
      <c r="A422" s="1">
        <v>2023</v>
      </c>
      <c r="B422" s="2">
        <v>45016</v>
      </c>
      <c r="C422" s="1" t="s">
        <v>44</v>
      </c>
      <c r="D422" s="1">
        <v>24000</v>
      </c>
      <c r="E422" s="1"/>
      <c r="F422" s="1" t="s">
        <v>17</v>
      </c>
      <c r="G422" s="1" t="s">
        <v>15</v>
      </c>
    </row>
    <row r="423" spans="1:7" x14ac:dyDescent="0.3">
      <c r="A423" s="1">
        <v>2023</v>
      </c>
      <c r="B423" s="2">
        <v>45016</v>
      </c>
      <c r="C423" s="1" t="s">
        <v>44</v>
      </c>
      <c r="D423" s="1">
        <v>-15000</v>
      </c>
      <c r="E423" s="1" t="s">
        <v>18</v>
      </c>
      <c r="F423" s="1" t="s">
        <v>19</v>
      </c>
      <c r="G423" s="1" t="s">
        <v>20</v>
      </c>
    </row>
    <row r="424" spans="1:7" x14ac:dyDescent="0.3">
      <c r="A424" s="1">
        <v>2023</v>
      </c>
      <c r="B424" s="2">
        <v>45016</v>
      </c>
      <c r="C424" s="1" t="s">
        <v>44</v>
      </c>
      <c r="D424" s="1">
        <v>-30000</v>
      </c>
      <c r="E424" s="1" t="s">
        <v>21</v>
      </c>
      <c r="F424" s="1" t="s">
        <v>19</v>
      </c>
      <c r="G424" s="1" t="s">
        <v>20</v>
      </c>
    </row>
    <row r="425" spans="1:7" x14ac:dyDescent="0.3">
      <c r="A425" s="1">
        <v>2023</v>
      </c>
      <c r="B425" s="2">
        <v>45016</v>
      </c>
      <c r="C425" s="1" t="s">
        <v>44</v>
      </c>
      <c r="D425" s="1">
        <v>-20000</v>
      </c>
      <c r="E425" s="1" t="s">
        <v>22</v>
      </c>
      <c r="F425" s="1" t="s">
        <v>19</v>
      </c>
      <c r="G425" s="1" t="s">
        <v>20</v>
      </c>
    </row>
    <row r="426" spans="1:7" x14ac:dyDescent="0.3">
      <c r="A426" s="1">
        <v>2023</v>
      </c>
      <c r="B426" s="2">
        <v>45016</v>
      </c>
      <c r="C426" s="1" t="s">
        <v>44</v>
      </c>
      <c r="D426" s="1">
        <v>-52000</v>
      </c>
      <c r="E426" s="1" t="s">
        <v>23</v>
      </c>
      <c r="F426" s="1" t="s">
        <v>19</v>
      </c>
      <c r="G426" s="1" t="s">
        <v>20</v>
      </c>
    </row>
    <row r="427" spans="1:7" x14ac:dyDescent="0.3">
      <c r="A427" s="1">
        <v>2023</v>
      </c>
      <c r="B427" s="2">
        <v>45016</v>
      </c>
      <c r="C427" s="1" t="s">
        <v>44</v>
      </c>
      <c r="D427" s="1">
        <v>-5000</v>
      </c>
      <c r="E427" s="1" t="s">
        <v>24</v>
      </c>
      <c r="F427" s="1" t="s">
        <v>19</v>
      </c>
      <c r="G427" s="1" t="s">
        <v>20</v>
      </c>
    </row>
    <row r="428" spans="1:7" x14ac:dyDescent="0.3">
      <c r="A428" s="1">
        <v>2023</v>
      </c>
      <c r="B428" s="2">
        <v>45016</v>
      </c>
      <c r="C428" s="1" t="s">
        <v>44</v>
      </c>
      <c r="D428" s="1">
        <v>-3000</v>
      </c>
      <c r="E428" s="1" t="s">
        <v>25</v>
      </c>
      <c r="F428" s="1" t="s">
        <v>19</v>
      </c>
      <c r="G428" s="1" t="s">
        <v>20</v>
      </c>
    </row>
    <row r="429" spans="1:7" x14ac:dyDescent="0.3">
      <c r="A429" s="1">
        <v>2023</v>
      </c>
      <c r="B429" s="2">
        <v>45016</v>
      </c>
      <c r="C429" s="1" t="s">
        <v>44</v>
      </c>
      <c r="D429" s="1">
        <v>-30000</v>
      </c>
      <c r="E429" s="1" t="s">
        <v>26</v>
      </c>
      <c r="F429" s="1" t="s">
        <v>27</v>
      </c>
      <c r="G429" s="1" t="s">
        <v>20</v>
      </c>
    </row>
    <row r="430" spans="1:7" x14ac:dyDescent="0.3">
      <c r="A430" s="1">
        <v>2023</v>
      </c>
      <c r="B430" s="2">
        <v>45016</v>
      </c>
      <c r="C430" s="1" t="s">
        <v>44</v>
      </c>
      <c r="D430" s="1">
        <v>-2000</v>
      </c>
      <c r="E430" s="1" t="s">
        <v>28</v>
      </c>
      <c r="F430" s="1" t="s">
        <v>27</v>
      </c>
      <c r="G430" s="1" t="s">
        <v>20</v>
      </c>
    </row>
    <row r="431" spans="1:7" x14ac:dyDescent="0.3">
      <c r="A431" s="1">
        <v>2023</v>
      </c>
      <c r="B431" s="2">
        <v>45016</v>
      </c>
      <c r="C431" s="1" t="s">
        <v>44</v>
      </c>
      <c r="D431" s="1">
        <v>-5000</v>
      </c>
      <c r="E431" s="1" t="s">
        <v>29</v>
      </c>
      <c r="F431" s="1" t="s">
        <v>27</v>
      </c>
      <c r="G431" s="1" t="s">
        <v>20</v>
      </c>
    </row>
    <row r="432" spans="1:7" x14ac:dyDescent="0.3">
      <c r="A432" s="1">
        <v>2023</v>
      </c>
      <c r="B432" s="2">
        <v>45016</v>
      </c>
      <c r="C432" s="1" t="s">
        <v>44</v>
      </c>
      <c r="D432" s="1">
        <v>-7000</v>
      </c>
      <c r="E432" s="1" t="s">
        <v>14</v>
      </c>
      <c r="F432" s="1" t="s">
        <v>27</v>
      </c>
      <c r="G432" s="1" t="s">
        <v>20</v>
      </c>
    </row>
    <row r="433" spans="1:7" x14ac:dyDescent="0.3">
      <c r="A433" s="1">
        <v>2023</v>
      </c>
      <c r="B433" s="2">
        <v>45016</v>
      </c>
      <c r="C433" s="1" t="s">
        <v>44</v>
      </c>
      <c r="D433" s="1">
        <v>-100000</v>
      </c>
      <c r="E433" s="1" t="s">
        <v>30</v>
      </c>
      <c r="F433" s="1" t="s">
        <v>27</v>
      </c>
      <c r="G433" s="1" t="s">
        <v>20</v>
      </c>
    </row>
    <row r="434" spans="1:7" x14ac:dyDescent="0.3">
      <c r="A434" s="1">
        <v>2023</v>
      </c>
      <c r="B434" s="2">
        <v>45016</v>
      </c>
      <c r="C434" s="1" t="s">
        <v>44</v>
      </c>
      <c r="D434" s="1">
        <v>-7000</v>
      </c>
      <c r="E434" s="1" t="s">
        <v>25</v>
      </c>
      <c r="F434" s="1" t="s">
        <v>27</v>
      </c>
      <c r="G434" s="1" t="s">
        <v>20</v>
      </c>
    </row>
    <row r="435" spans="1:7" x14ac:dyDescent="0.3">
      <c r="A435" s="1">
        <v>2023</v>
      </c>
      <c r="B435" s="2">
        <v>45046</v>
      </c>
      <c r="C435" s="1" t="s">
        <v>44</v>
      </c>
      <c r="D435" s="1">
        <v>-20000</v>
      </c>
      <c r="E435" s="1" t="s">
        <v>31</v>
      </c>
      <c r="F435" s="1" t="s">
        <v>31</v>
      </c>
      <c r="G435" s="1" t="s">
        <v>20</v>
      </c>
    </row>
    <row r="436" spans="1:7" x14ac:dyDescent="0.3">
      <c r="A436" s="1">
        <v>2023</v>
      </c>
      <c r="B436" s="2">
        <v>45046</v>
      </c>
      <c r="C436" s="1" t="s">
        <v>44</v>
      </c>
      <c r="D436" s="1">
        <v>306000</v>
      </c>
      <c r="E436" s="1"/>
      <c r="F436" s="1" t="s">
        <v>14</v>
      </c>
      <c r="G436" s="1" t="s">
        <v>15</v>
      </c>
    </row>
    <row r="437" spans="1:7" x14ac:dyDescent="0.3">
      <c r="A437" s="1">
        <v>2023</v>
      </c>
      <c r="B437" s="2">
        <v>45046</v>
      </c>
      <c r="C437" s="1" t="s">
        <v>44</v>
      </c>
      <c r="D437" s="1">
        <v>22000</v>
      </c>
      <c r="E437" s="1"/>
      <c r="F437" s="1" t="s">
        <v>17</v>
      </c>
      <c r="G437" s="1" t="s">
        <v>15</v>
      </c>
    </row>
    <row r="438" spans="1:7" x14ac:dyDescent="0.3">
      <c r="A438" s="1">
        <v>2023</v>
      </c>
      <c r="B438" s="2">
        <v>45046</v>
      </c>
      <c r="C438" s="1" t="s">
        <v>44</v>
      </c>
      <c r="D438" s="1">
        <v>-15000</v>
      </c>
      <c r="E438" s="1" t="s">
        <v>18</v>
      </c>
      <c r="F438" s="1" t="s">
        <v>19</v>
      </c>
      <c r="G438" s="1" t="s">
        <v>20</v>
      </c>
    </row>
    <row r="439" spans="1:7" x14ac:dyDescent="0.3">
      <c r="A439" s="1">
        <v>2023</v>
      </c>
      <c r="B439" s="2">
        <v>45046</v>
      </c>
      <c r="C439" s="1" t="s">
        <v>44</v>
      </c>
      <c r="D439" s="1">
        <v>-30000</v>
      </c>
      <c r="E439" s="1" t="s">
        <v>21</v>
      </c>
      <c r="F439" s="1" t="s">
        <v>19</v>
      </c>
      <c r="G439" s="1" t="s">
        <v>20</v>
      </c>
    </row>
    <row r="440" spans="1:7" x14ac:dyDescent="0.3">
      <c r="A440" s="1">
        <v>2023</v>
      </c>
      <c r="B440" s="2">
        <v>45046</v>
      </c>
      <c r="C440" s="1" t="s">
        <v>44</v>
      </c>
      <c r="D440" s="1">
        <v>-20000</v>
      </c>
      <c r="E440" s="1" t="s">
        <v>22</v>
      </c>
      <c r="F440" s="1" t="s">
        <v>19</v>
      </c>
      <c r="G440" s="1" t="s">
        <v>20</v>
      </c>
    </row>
    <row r="441" spans="1:7" x14ac:dyDescent="0.3">
      <c r="A441" s="1">
        <v>2023</v>
      </c>
      <c r="B441" s="2">
        <v>45046</v>
      </c>
      <c r="C441" s="1" t="s">
        <v>44</v>
      </c>
      <c r="D441" s="1">
        <v>-52000</v>
      </c>
      <c r="E441" s="1" t="s">
        <v>23</v>
      </c>
      <c r="F441" s="1" t="s">
        <v>19</v>
      </c>
      <c r="G441" s="1" t="s">
        <v>20</v>
      </c>
    </row>
    <row r="442" spans="1:7" x14ac:dyDescent="0.3">
      <c r="A442" s="1">
        <v>2023</v>
      </c>
      <c r="B442" s="2">
        <v>45046</v>
      </c>
      <c r="C442" s="1" t="s">
        <v>44</v>
      </c>
      <c r="D442" s="1">
        <v>-5000</v>
      </c>
      <c r="E442" s="1" t="s">
        <v>24</v>
      </c>
      <c r="F442" s="1" t="s">
        <v>19</v>
      </c>
      <c r="G442" s="1" t="s">
        <v>20</v>
      </c>
    </row>
    <row r="443" spans="1:7" x14ac:dyDescent="0.3">
      <c r="A443" s="1">
        <v>2023</v>
      </c>
      <c r="B443" s="2">
        <v>45046</v>
      </c>
      <c r="C443" s="1" t="s">
        <v>44</v>
      </c>
      <c r="D443" s="1">
        <v>-3000</v>
      </c>
      <c r="E443" s="1" t="s">
        <v>25</v>
      </c>
      <c r="F443" s="1" t="s">
        <v>19</v>
      </c>
      <c r="G443" s="1" t="s">
        <v>20</v>
      </c>
    </row>
    <row r="444" spans="1:7" x14ac:dyDescent="0.3">
      <c r="A444" s="1">
        <v>2023</v>
      </c>
      <c r="B444" s="2">
        <v>45046</v>
      </c>
      <c r="C444" s="1" t="s">
        <v>44</v>
      </c>
      <c r="D444" s="1">
        <v>-30000</v>
      </c>
      <c r="E444" s="1" t="s">
        <v>26</v>
      </c>
      <c r="F444" s="1" t="s">
        <v>27</v>
      </c>
      <c r="G444" s="1" t="s">
        <v>20</v>
      </c>
    </row>
    <row r="445" spans="1:7" x14ac:dyDescent="0.3">
      <c r="A445" s="1">
        <v>2023</v>
      </c>
      <c r="B445" s="2">
        <v>45046</v>
      </c>
      <c r="C445" s="1" t="s">
        <v>44</v>
      </c>
      <c r="D445" s="1">
        <v>-2000</v>
      </c>
      <c r="E445" s="1" t="s">
        <v>28</v>
      </c>
      <c r="F445" s="1" t="s">
        <v>27</v>
      </c>
      <c r="G445" s="1" t="s">
        <v>20</v>
      </c>
    </row>
    <row r="446" spans="1:7" x14ac:dyDescent="0.3">
      <c r="A446" s="1">
        <v>2023</v>
      </c>
      <c r="B446" s="2">
        <v>45046</v>
      </c>
      <c r="C446" s="1" t="s">
        <v>44</v>
      </c>
      <c r="D446" s="1">
        <v>-5000</v>
      </c>
      <c r="E446" s="1" t="s">
        <v>29</v>
      </c>
      <c r="F446" s="1" t="s">
        <v>27</v>
      </c>
      <c r="G446" s="1" t="s">
        <v>20</v>
      </c>
    </row>
    <row r="447" spans="1:7" x14ac:dyDescent="0.3">
      <c r="A447" s="1">
        <v>2023</v>
      </c>
      <c r="B447" s="2">
        <v>45046</v>
      </c>
      <c r="C447" s="1" t="s">
        <v>44</v>
      </c>
      <c r="D447" s="1">
        <v>-6000</v>
      </c>
      <c r="E447" s="1" t="s">
        <v>14</v>
      </c>
      <c r="F447" s="1" t="s">
        <v>27</v>
      </c>
      <c r="G447" s="1" t="s">
        <v>20</v>
      </c>
    </row>
    <row r="448" spans="1:7" x14ac:dyDescent="0.3">
      <c r="A448" s="1">
        <v>2023</v>
      </c>
      <c r="B448" s="2">
        <v>45046</v>
      </c>
      <c r="C448" s="1" t="s">
        <v>44</v>
      </c>
      <c r="D448" s="1">
        <v>-100000</v>
      </c>
      <c r="E448" s="1" t="s">
        <v>30</v>
      </c>
      <c r="F448" s="1" t="s">
        <v>27</v>
      </c>
      <c r="G448" s="1" t="s">
        <v>20</v>
      </c>
    </row>
    <row r="449" spans="1:7" x14ac:dyDescent="0.3">
      <c r="A449" s="1">
        <v>2023</v>
      </c>
      <c r="B449" s="2">
        <v>45046</v>
      </c>
      <c r="C449" s="1" t="s">
        <v>44</v>
      </c>
      <c r="D449" s="1">
        <v>-7000</v>
      </c>
      <c r="E449" s="1" t="s">
        <v>25</v>
      </c>
      <c r="F449" s="1" t="s">
        <v>27</v>
      </c>
      <c r="G449" s="1" t="s">
        <v>20</v>
      </c>
    </row>
    <row r="450" spans="1:7" x14ac:dyDescent="0.3">
      <c r="A450" s="1">
        <v>2023</v>
      </c>
      <c r="B450" s="2">
        <v>45077</v>
      </c>
      <c r="C450" s="1" t="s">
        <v>44</v>
      </c>
      <c r="D450" s="1">
        <v>-31000</v>
      </c>
      <c r="E450" s="1" t="s">
        <v>31</v>
      </c>
      <c r="F450" s="1" t="s">
        <v>31</v>
      </c>
      <c r="G450" s="1" t="s">
        <v>20</v>
      </c>
    </row>
    <row r="451" spans="1:7" x14ac:dyDescent="0.3">
      <c r="A451" s="1">
        <v>2023</v>
      </c>
      <c r="B451" s="2">
        <v>45077</v>
      </c>
      <c r="C451" s="1" t="s">
        <v>44</v>
      </c>
      <c r="D451" s="1">
        <v>459000</v>
      </c>
      <c r="E451" s="1"/>
      <c r="F451" s="1" t="s">
        <v>14</v>
      </c>
      <c r="G451" s="1" t="s">
        <v>15</v>
      </c>
    </row>
    <row r="452" spans="1:7" x14ac:dyDescent="0.3">
      <c r="A452" s="1">
        <v>2023</v>
      </c>
      <c r="B452" s="2">
        <v>45077</v>
      </c>
      <c r="C452" s="1" t="s">
        <v>44</v>
      </c>
      <c r="D452" s="1">
        <v>100000</v>
      </c>
      <c r="E452" s="1"/>
      <c r="F452" s="1" t="s">
        <v>17</v>
      </c>
      <c r="G452" s="1" t="s">
        <v>15</v>
      </c>
    </row>
    <row r="453" spans="1:7" x14ac:dyDescent="0.3">
      <c r="A453" s="1">
        <v>2023</v>
      </c>
      <c r="B453" s="2">
        <v>45077</v>
      </c>
      <c r="C453" s="1" t="s">
        <v>44</v>
      </c>
      <c r="D453" s="1">
        <v>-15000</v>
      </c>
      <c r="E453" s="1" t="s">
        <v>18</v>
      </c>
      <c r="F453" s="1" t="s">
        <v>19</v>
      </c>
      <c r="G453" s="1" t="s">
        <v>20</v>
      </c>
    </row>
    <row r="454" spans="1:7" x14ac:dyDescent="0.3">
      <c r="A454" s="1">
        <v>2023</v>
      </c>
      <c r="B454" s="2">
        <v>45077</v>
      </c>
      <c r="C454" s="1" t="s">
        <v>44</v>
      </c>
      <c r="D454" s="1">
        <v>-38000</v>
      </c>
      <c r="E454" s="1" t="s">
        <v>21</v>
      </c>
      <c r="F454" s="1" t="s">
        <v>19</v>
      </c>
      <c r="G454" s="1" t="s">
        <v>20</v>
      </c>
    </row>
    <row r="455" spans="1:7" x14ac:dyDescent="0.3">
      <c r="A455" s="1">
        <v>2023</v>
      </c>
      <c r="B455" s="2">
        <v>45077</v>
      </c>
      <c r="C455" s="1" t="s">
        <v>44</v>
      </c>
      <c r="D455" s="1">
        <v>-40000</v>
      </c>
      <c r="E455" s="1" t="s">
        <v>22</v>
      </c>
      <c r="F455" s="1" t="s">
        <v>19</v>
      </c>
      <c r="G455" s="1" t="s">
        <v>20</v>
      </c>
    </row>
    <row r="456" spans="1:7" x14ac:dyDescent="0.3">
      <c r="A456" s="1">
        <v>2023</v>
      </c>
      <c r="B456" s="2">
        <v>45077</v>
      </c>
      <c r="C456" s="1" t="s">
        <v>44</v>
      </c>
      <c r="D456" s="1">
        <v>-52000</v>
      </c>
      <c r="E456" s="1" t="s">
        <v>23</v>
      </c>
      <c r="F456" s="1" t="s">
        <v>19</v>
      </c>
      <c r="G456" s="1" t="s">
        <v>20</v>
      </c>
    </row>
    <row r="457" spans="1:7" x14ac:dyDescent="0.3">
      <c r="A457" s="1">
        <v>2023</v>
      </c>
      <c r="B457" s="2">
        <v>45077</v>
      </c>
      <c r="C457" s="1" t="s">
        <v>44</v>
      </c>
      <c r="D457" s="1">
        <v>-5000</v>
      </c>
      <c r="E457" s="1" t="s">
        <v>24</v>
      </c>
      <c r="F457" s="1" t="s">
        <v>19</v>
      </c>
      <c r="G457" s="1" t="s">
        <v>20</v>
      </c>
    </row>
    <row r="458" spans="1:7" x14ac:dyDescent="0.3">
      <c r="A458" s="1">
        <v>2023</v>
      </c>
      <c r="B458" s="2">
        <v>45077</v>
      </c>
      <c r="C458" s="1" t="s">
        <v>44</v>
      </c>
      <c r="D458" s="1">
        <v>-4000</v>
      </c>
      <c r="E458" s="1" t="s">
        <v>25</v>
      </c>
      <c r="F458" s="1" t="s">
        <v>19</v>
      </c>
      <c r="G458" s="1" t="s">
        <v>20</v>
      </c>
    </row>
    <row r="459" spans="1:7" x14ac:dyDescent="0.3">
      <c r="A459" s="1">
        <v>2023</v>
      </c>
      <c r="B459" s="2">
        <v>45077</v>
      </c>
      <c r="C459" s="1" t="s">
        <v>44</v>
      </c>
      <c r="D459" s="1">
        <v>-30000</v>
      </c>
      <c r="E459" s="1" t="s">
        <v>26</v>
      </c>
      <c r="F459" s="1" t="s">
        <v>27</v>
      </c>
      <c r="G459" s="1" t="s">
        <v>20</v>
      </c>
    </row>
    <row r="460" spans="1:7" x14ac:dyDescent="0.3">
      <c r="A460" s="1">
        <v>2023</v>
      </c>
      <c r="B460" s="2">
        <v>45077</v>
      </c>
      <c r="C460" s="1" t="s">
        <v>44</v>
      </c>
      <c r="D460" s="1">
        <v>-4000</v>
      </c>
      <c r="E460" s="1" t="s">
        <v>28</v>
      </c>
      <c r="F460" s="1" t="s">
        <v>27</v>
      </c>
      <c r="G460" s="1" t="s">
        <v>20</v>
      </c>
    </row>
    <row r="461" spans="1:7" x14ac:dyDescent="0.3">
      <c r="A461" s="1">
        <v>2023</v>
      </c>
      <c r="B461" s="2">
        <v>45077</v>
      </c>
      <c r="C461" s="1" t="s">
        <v>44</v>
      </c>
      <c r="D461" s="1">
        <v>-8000</v>
      </c>
      <c r="E461" s="1" t="s">
        <v>29</v>
      </c>
      <c r="F461" s="1" t="s">
        <v>27</v>
      </c>
      <c r="G461" s="1" t="s">
        <v>20</v>
      </c>
    </row>
    <row r="462" spans="1:7" x14ac:dyDescent="0.3">
      <c r="A462" s="1">
        <v>2023</v>
      </c>
      <c r="B462" s="2">
        <v>45077</v>
      </c>
      <c r="C462" s="1" t="s">
        <v>44</v>
      </c>
      <c r="D462" s="1">
        <v>-9000</v>
      </c>
      <c r="E462" s="1" t="s">
        <v>14</v>
      </c>
      <c r="F462" s="1" t="s">
        <v>27</v>
      </c>
      <c r="G462" s="1" t="s">
        <v>20</v>
      </c>
    </row>
    <row r="463" spans="1:7" x14ac:dyDescent="0.3">
      <c r="A463" s="1">
        <v>2023</v>
      </c>
      <c r="B463" s="2">
        <v>45077</v>
      </c>
      <c r="C463" s="1" t="s">
        <v>44</v>
      </c>
      <c r="D463" s="1">
        <v>-130000</v>
      </c>
      <c r="E463" s="1" t="s">
        <v>30</v>
      </c>
      <c r="F463" s="1" t="s">
        <v>27</v>
      </c>
      <c r="G463" s="1" t="s">
        <v>20</v>
      </c>
    </row>
    <row r="464" spans="1:7" x14ac:dyDescent="0.3">
      <c r="A464" s="1">
        <v>2023</v>
      </c>
      <c r="B464" s="2">
        <v>45077</v>
      </c>
      <c r="C464" s="1" t="s">
        <v>44</v>
      </c>
      <c r="D464" s="1">
        <v>-7000</v>
      </c>
      <c r="E464" s="1" t="s">
        <v>25</v>
      </c>
      <c r="F464" s="1" t="s">
        <v>27</v>
      </c>
      <c r="G464" s="1" t="s">
        <v>20</v>
      </c>
    </row>
    <row r="465" spans="1:7" x14ac:dyDescent="0.3">
      <c r="A465" s="1">
        <v>2023</v>
      </c>
      <c r="B465" s="2">
        <v>45107</v>
      </c>
      <c r="C465" s="1" t="s">
        <v>44</v>
      </c>
      <c r="D465" s="1">
        <v>-56700</v>
      </c>
      <c r="E465" s="1" t="s">
        <v>31</v>
      </c>
      <c r="F465" s="1" t="s">
        <v>31</v>
      </c>
      <c r="G465" s="1" t="s">
        <v>20</v>
      </c>
    </row>
    <row r="466" spans="1:7" x14ac:dyDescent="0.3">
      <c r="A466" s="1">
        <v>2023</v>
      </c>
      <c r="B466" s="2">
        <v>45107</v>
      </c>
      <c r="C466" s="1" t="s">
        <v>44</v>
      </c>
      <c r="D466" s="1">
        <v>561000</v>
      </c>
      <c r="E466" s="1"/>
      <c r="F466" s="1" t="s">
        <v>14</v>
      </c>
      <c r="G466" s="1" t="s">
        <v>15</v>
      </c>
    </row>
    <row r="467" spans="1:7" x14ac:dyDescent="0.3">
      <c r="A467" s="1">
        <v>2023</v>
      </c>
      <c r="B467" s="2">
        <v>45107</v>
      </c>
      <c r="C467" s="1" t="s">
        <v>44</v>
      </c>
      <c r="D467" s="1">
        <v>80000</v>
      </c>
      <c r="E467" s="1"/>
      <c r="F467" s="1" t="s">
        <v>17</v>
      </c>
      <c r="G467" s="1" t="s">
        <v>15</v>
      </c>
    </row>
    <row r="468" spans="1:7" x14ac:dyDescent="0.3">
      <c r="A468" s="1">
        <v>2023</v>
      </c>
      <c r="B468" s="2">
        <v>45107</v>
      </c>
      <c r="C468" s="1" t="s">
        <v>44</v>
      </c>
      <c r="D468" s="1">
        <v>-15000</v>
      </c>
      <c r="E468" s="1" t="s">
        <v>18</v>
      </c>
      <c r="F468" s="1" t="s">
        <v>19</v>
      </c>
      <c r="G468" s="1" t="s">
        <v>20</v>
      </c>
    </row>
    <row r="469" spans="1:7" x14ac:dyDescent="0.3">
      <c r="A469" s="1">
        <v>2023</v>
      </c>
      <c r="B469" s="2">
        <v>45107</v>
      </c>
      <c r="C469" s="1" t="s">
        <v>44</v>
      </c>
      <c r="D469" s="1">
        <v>-38000</v>
      </c>
      <c r="E469" s="1" t="s">
        <v>21</v>
      </c>
      <c r="F469" s="1" t="s">
        <v>19</v>
      </c>
      <c r="G469" s="1" t="s">
        <v>20</v>
      </c>
    </row>
    <row r="470" spans="1:7" x14ac:dyDescent="0.3">
      <c r="A470" s="1">
        <v>2023</v>
      </c>
      <c r="B470" s="2">
        <v>45107</v>
      </c>
      <c r="C470" s="1" t="s">
        <v>44</v>
      </c>
      <c r="D470" s="1">
        <v>-40000</v>
      </c>
      <c r="E470" s="1" t="s">
        <v>22</v>
      </c>
      <c r="F470" s="1" t="s">
        <v>19</v>
      </c>
      <c r="G470" s="1" t="s">
        <v>20</v>
      </c>
    </row>
    <row r="471" spans="1:7" x14ac:dyDescent="0.3">
      <c r="A471" s="1">
        <v>2023</v>
      </c>
      <c r="B471" s="2">
        <v>45107</v>
      </c>
      <c r="C471" s="1" t="s">
        <v>44</v>
      </c>
      <c r="D471" s="1">
        <v>-52000</v>
      </c>
      <c r="E471" s="1" t="s">
        <v>23</v>
      </c>
      <c r="F471" s="1" t="s">
        <v>19</v>
      </c>
      <c r="G471" s="1" t="s">
        <v>20</v>
      </c>
    </row>
    <row r="472" spans="1:7" x14ac:dyDescent="0.3">
      <c r="A472" s="1">
        <v>2023</v>
      </c>
      <c r="B472" s="2">
        <v>45107</v>
      </c>
      <c r="C472" s="1" t="s">
        <v>44</v>
      </c>
      <c r="D472" s="1">
        <v>-5000</v>
      </c>
      <c r="E472" s="1" t="s">
        <v>24</v>
      </c>
      <c r="F472" s="1" t="s">
        <v>19</v>
      </c>
      <c r="G472" s="1" t="s">
        <v>20</v>
      </c>
    </row>
    <row r="473" spans="1:7" x14ac:dyDescent="0.3">
      <c r="A473" s="1">
        <v>2023</v>
      </c>
      <c r="B473" s="2">
        <v>45107</v>
      </c>
      <c r="C473" s="1" t="s">
        <v>44</v>
      </c>
      <c r="D473" s="1">
        <v>-3000</v>
      </c>
      <c r="E473" s="1" t="s">
        <v>25</v>
      </c>
      <c r="F473" s="1" t="s">
        <v>19</v>
      </c>
      <c r="G473" s="1" t="s">
        <v>20</v>
      </c>
    </row>
    <row r="474" spans="1:7" x14ac:dyDescent="0.3">
      <c r="A474" s="1">
        <v>2023</v>
      </c>
      <c r="B474" s="2">
        <v>45107</v>
      </c>
      <c r="C474" s="1" t="s">
        <v>44</v>
      </c>
      <c r="D474" s="1">
        <v>-30000</v>
      </c>
      <c r="E474" s="1" t="s">
        <v>26</v>
      </c>
      <c r="F474" s="1" t="s">
        <v>27</v>
      </c>
      <c r="G474" s="1" t="s">
        <v>20</v>
      </c>
    </row>
    <row r="475" spans="1:7" x14ac:dyDescent="0.3">
      <c r="A475" s="1">
        <v>2023</v>
      </c>
      <c r="B475" s="2">
        <v>45107</v>
      </c>
      <c r="C475" s="1" t="s">
        <v>44</v>
      </c>
      <c r="D475" s="1">
        <v>-3000</v>
      </c>
      <c r="E475" s="1" t="s">
        <v>28</v>
      </c>
      <c r="F475" s="1" t="s">
        <v>27</v>
      </c>
      <c r="G475" s="1" t="s">
        <v>20</v>
      </c>
    </row>
    <row r="476" spans="1:7" x14ac:dyDescent="0.3">
      <c r="A476" s="1">
        <v>2023</v>
      </c>
      <c r="B476" s="2">
        <v>45107</v>
      </c>
      <c r="C476" s="1" t="s">
        <v>44</v>
      </c>
      <c r="D476" s="1">
        <v>-9000</v>
      </c>
      <c r="E476" s="1" t="s">
        <v>29</v>
      </c>
      <c r="F476" s="1" t="s">
        <v>27</v>
      </c>
      <c r="G476" s="1" t="s">
        <v>20</v>
      </c>
    </row>
    <row r="477" spans="1:7" x14ac:dyDescent="0.3">
      <c r="A477" s="1">
        <v>2023</v>
      </c>
      <c r="B477" s="2">
        <v>45107</v>
      </c>
      <c r="C477" s="1" t="s">
        <v>44</v>
      </c>
      <c r="D477" s="1">
        <v>-8000</v>
      </c>
      <c r="E477" s="1" t="s">
        <v>14</v>
      </c>
      <c r="F477" s="1" t="s">
        <v>27</v>
      </c>
      <c r="G477" s="1" t="s">
        <v>20</v>
      </c>
    </row>
    <row r="478" spans="1:7" x14ac:dyDescent="0.3">
      <c r="A478" s="1">
        <v>2023</v>
      </c>
      <c r="B478" s="2">
        <v>45107</v>
      </c>
      <c r="C478" s="1" t="s">
        <v>44</v>
      </c>
      <c r="D478" s="1">
        <v>-130000</v>
      </c>
      <c r="E478" s="1" t="s">
        <v>30</v>
      </c>
      <c r="F478" s="1" t="s">
        <v>27</v>
      </c>
      <c r="G478" s="1" t="s">
        <v>20</v>
      </c>
    </row>
    <row r="479" spans="1:7" x14ac:dyDescent="0.3">
      <c r="A479" s="1">
        <v>2023</v>
      </c>
      <c r="B479" s="2">
        <v>45107</v>
      </c>
      <c r="C479" s="1" t="s">
        <v>44</v>
      </c>
      <c r="D479" s="1">
        <v>-7000</v>
      </c>
      <c r="E479" s="1" t="s">
        <v>25</v>
      </c>
      <c r="F479" s="1" t="s">
        <v>27</v>
      </c>
      <c r="G479" s="1" t="s">
        <v>20</v>
      </c>
    </row>
    <row r="480" spans="1:7" x14ac:dyDescent="0.3">
      <c r="A480" s="1">
        <v>2023</v>
      </c>
      <c r="B480" s="2">
        <v>45138</v>
      </c>
      <c r="C480" s="1" t="s">
        <v>44</v>
      </c>
      <c r="D480" s="1">
        <v>-30300</v>
      </c>
      <c r="E480" s="1" t="s">
        <v>31</v>
      </c>
      <c r="F480" s="1" t="s">
        <v>31</v>
      </c>
      <c r="G480" s="1" t="s">
        <v>20</v>
      </c>
    </row>
    <row r="481" spans="1:7" x14ac:dyDescent="0.3">
      <c r="A481" s="1">
        <v>2023</v>
      </c>
      <c r="B481" s="2">
        <v>45138</v>
      </c>
      <c r="C481" s="1" t="s">
        <v>44</v>
      </c>
      <c r="D481" s="1">
        <v>433500</v>
      </c>
      <c r="E481" s="1"/>
      <c r="F481" s="1" t="s">
        <v>14</v>
      </c>
      <c r="G481" s="1" t="s">
        <v>15</v>
      </c>
    </row>
    <row r="482" spans="1:7" x14ac:dyDescent="0.3">
      <c r="A482" s="1">
        <v>2023</v>
      </c>
      <c r="B482" s="2">
        <v>45138</v>
      </c>
      <c r="C482" s="1" t="s">
        <v>44</v>
      </c>
      <c r="D482" s="1">
        <v>40000</v>
      </c>
      <c r="E482" s="1"/>
      <c r="F482" s="1" t="s">
        <v>17</v>
      </c>
      <c r="G482" s="1" t="s">
        <v>15</v>
      </c>
    </row>
    <row r="483" spans="1:7" x14ac:dyDescent="0.3">
      <c r="A483" s="1">
        <v>2023</v>
      </c>
      <c r="B483" s="2">
        <v>45138</v>
      </c>
      <c r="C483" s="1" t="s">
        <v>44</v>
      </c>
      <c r="D483" s="1">
        <v>-15000</v>
      </c>
      <c r="E483" s="1" t="s">
        <v>18</v>
      </c>
      <c r="F483" s="1" t="s">
        <v>19</v>
      </c>
      <c r="G483" s="1" t="s">
        <v>20</v>
      </c>
    </row>
    <row r="484" spans="1:7" x14ac:dyDescent="0.3">
      <c r="A484" s="1">
        <v>2023</v>
      </c>
      <c r="B484" s="2">
        <v>45138</v>
      </c>
      <c r="C484" s="1" t="s">
        <v>44</v>
      </c>
      <c r="D484" s="1">
        <v>-38000</v>
      </c>
      <c r="E484" s="1" t="s">
        <v>21</v>
      </c>
      <c r="F484" s="1" t="s">
        <v>19</v>
      </c>
      <c r="G484" s="1" t="s">
        <v>20</v>
      </c>
    </row>
    <row r="485" spans="1:7" x14ac:dyDescent="0.3">
      <c r="A485" s="1">
        <v>2023</v>
      </c>
      <c r="B485" s="2">
        <v>45138</v>
      </c>
      <c r="C485" s="1" t="s">
        <v>44</v>
      </c>
      <c r="D485" s="1">
        <v>-30000</v>
      </c>
      <c r="E485" s="1" t="s">
        <v>22</v>
      </c>
      <c r="F485" s="1" t="s">
        <v>19</v>
      </c>
      <c r="G485" s="1" t="s">
        <v>20</v>
      </c>
    </row>
    <row r="486" spans="1:7" x14ac:dyDescent="0.3">
      <c r="A486" s="1">
        <v>2023</v>
      </c>
      <c r="B486" s="2">
        <v>45138</v>
      </c>
      <c r="C486" s="1" t="s">
        <v>44</v>
      </c>
      <c r="D486" s="1">
        <v>-45000</v>
      </c>
      <c r="E486" s="1" t="s">
        <v>23</v>
      </c>
      <c r="F486" s="1" t="s">
        <v>19</v>
      </c>
      <c r="G486" s="1" t="s">
        <v>20</v>
      </c>
    </row>
    <row r="487" spans="1:7" x14ac:dyDescent="0.3">
      <c r="A487" s="1">
        <v>2023</v>
      </c>
      <c r="B487" s="2">
        <v>45138</v>
      </c>
      <c r="C487" s="1" t="s">
        <v>44</v>
      </c>
      <c r="D487" s="1">
        <v>-5000</v>
      </c>
      <c r="E487" s="1" t="s">
        <v>24</v>
      </c>
      <c r="F487" s="1" t="s">
        <v>19</v>
      </c>
      <c r="G487" s="1" t="s">
        <v>20</v>
      </c>
    </row>
    <row r="488" spans="1:7" x14ac:dyDescent="0.3">
      <c r="A488" s="1">
        <v>2023</v>
      </c>
      <c r="B488" s="2">
        <v>45138</v>
      </c>
      <c r="C488" s="1" t="s">
        <v>44</v>
      </c>
      <c r="D488" s="1">
        <v>-2000</v>
      </c>
      <c r="E488" s="1" t="s">
        <v>25</v>
      </c>
      <c r="F488" s="1" t="s">
        <v>19</v>
      </c>
      <c r="G488" s="1" t="s">
        <v>20</v>
      </c>
    </row>
    <row r="489" spans="1:7" x14ac:dyDescent="0.3">
      <c r="A489" s="1">
        <v>2023</v>
      </c>
      <c r="B489" s="2">
        <v>45138</v>
      </c>
      <c r="C489" s="1" t="s">
        <v>44</v>
      </c>
      <c r="D489" s="1">
        <v>-30000</v>
      </c>
      <c r="E489" s="1" t="s">
        <v>26</v>
      </c>
      <c r="F489" s="1" t="s">
        <v>27</v>
      </c>
      <c r="G489" s="1" t="s">
        <v>20</v>
      </c>
    </row>
    <row r="490" spans="1:7" x14ac:dyDescent="0.3">
      <c r="A490" s="1">
        <v>2023</v>
      </c>
      <c r="B490" s="2">
        <v>45138</v>
      </c>
      <c r="C490" s="1" t="s">
        <v>44</v>
      </c>
      <c r="D490" s="1">
        <v>-2000</v>
      </c>
      <c r="E490" s="1" t="s">
        <v>28</v>
      </c>
      <c r="F490" s="1" t="s">
        <v>27</v>
      </c>
      <c r="G490" s="1" t="s">
        <v>20</v>
      </c>
    </row>
    <row r="491" spans="1:7" x14ac:dyDescent="0.3">
      <c r="A491" s="1">
        <v>2023</v>
      </c>
      <c r="B491" s="2">
        <v>45138</v>
      </c>
      <c r="C491" s="1" t="s">
        <v>44</v>
      </c>
      <c r="D491" s="1">
        <v>-5000</v>
      </c>
      <c r="E491" s="1" t="s">
        <v>29</v>
      </c>
      <c r="F491" s="1" t="s">
        <v>27</v>
      </c>
      <c r="G491" s="1" t="s">
        <v>20</v>
      </c>
    </row>
    <row r="492" spans="1:7" x14ac:dyDescent="0.3">
      <c r="A492" s="1">
        <v>2023</v>
      </c>
      <c r="B492" s="2">
        <v>45138</v>
      </c>
      <c r="C492" s="1" t="s">
        <v>44</v>
      </c>
      <c r="D492" s="1">
        <v>-6000</v>
      </c>
      <c r="E492" s="1" t="s">
        <v>14</v>
      </c>
      <c r="F492" s="1" t="s">
        <v>27</v>
      </c>
      <c r="G492" s="1" t="s">
        <v>20</v>
      </c>
    </row>
    <row r="493" spans="1:7" x14ac:dyDescent="0.3">
      <c r="A493" s="1">
        <v>2023</v>
      </c>
      <c r="B493" s="2">
        <v>45138</v>
      </c>
      <c r="C493" s="1" t="s">
        <v>44</v>
      </c>
      <c r="D493" s="1">
        <v>-130000</v>
      </c>
      <c r="E493" s="1" t="s">
        <v>30</v>
      </c>
      <c r="F493" s="1" t="s">
        <v>27</v>
      </c>
      <c r="G493" s="1" t="s">
        <v>20</v>
      </c>
    </row>
    <row r="494" spans="1:7" x14ac:dyDescent="0.3">
      <c r="A494" s="1">
        <v>2023</v>
      </c>
      <c r="B494" s="2">
        <v>45138</v>
      </c>
      <c r="C494" s="1" t="s">
        <v>44</v>
      </c>
      <c r="D494" s="1">
        <v>-7000</v>
      </c>
      <c r="E494" s="1" t="s">
        <v>25</v>
      </c>
      <c r="F494" s="1" t="s">
        <v>27</v>
      </c>
      <c r="G494" s="1" t="s">
        <v>20</v>
      </c>
    </row>
    <row r="495" spans="1:7" x14ac:dyDescent="0.3">
      <c r="A495" s="1">
        <v>2023</v>
      </c>
      <c r="B495" s="2">
        <v>45169</v>
      </c>
      <c r="C495" s="1" t="s">
        <v>44</v>
      </c>
      <c r="D495" s="1">
        <v>-18600</v>
      </c>
      <c r="E495" s="1" t="s">
        <v>31</v>
      </c>
      <c r="F495" s="1" t="s">
        <v>31</v>
      </c>
      <c r="G495" s="1" t="s">
        <v>20</v>
      </c>
    </row>
    <row r="496" spans="1:7" x14ac:dyDescent="0.3">
      <c r="A496" s="1">
        <v>2023</v>
      </c>
      <c r="B496" s="2">
        <v>45169</v>
      </c>
      <c r="C496" s="1" t="s">
        <v>44</v>
      </c>
      <c r="D496" s="1">
        <v>382500</v>
      </c>
      <c r="E496" s="1"/>
      <c r="F496" s="1" t="s">
        <v>14</v>
      </c>
      <c r="G496" s="1" t="s">
        <v>15</v>
      </c>
    </row>
    <row r="497" spans="1:7" x14ac:dyDescent="0.3">
      <c r="A497" s="1">
        <v>2023</v>
      </c>
      <c r="B497" s="2">
        <v>45169</v>
      </c>
      <c r="C497" s="1" t="s">
        <v>44</v>
      </c>
      <c r="D497" s="1">
        <v>20000</v>
      </c>
      <c r="E497" s="1"/>
      <c r="F497" s="1" t="s">
        <v>17</v>
      </c>
      <c r="G497" s="1" t="s">
        <v>15</v>
      </c>
    </row>
    <row r="498" spans="1:7" x14ac:dyDescent="0.3">
      <c r="A498" s="1">
        <v>2023</v>
      </c>
      <c r="B498" s="2">
        <v>45169</v>
      </c>
      <c r="C498" s="1" t="s">
        <v>44</v>
      </c>
      <c r="D498" s="1">
        <v>-20000</v>
      </c>
      <c r="E498" s="1" t="s">
        <v>18</v>
      </c>
      <c r="F498" s="1" t="s">
        <v>19</v>
      </c>
      <c r="G498" s="1" t="s">
        <v>20</v>
      </c>
    </row>
    <row r="499" spans="1:7" x14ac:dyDescent="0.3">
      <c r="A499" s="1">
        <v>2023</v>
      </c>
      <c r="B499" s="2">
        <v>45169</v>
      </c>
      <c r="C499" s="1" t="s">
        <v>44</v>
      </c>
      <c r="D499" s="1">
        <v>-38000</v>
      </c>
      <c r="E499" s="1" t="s">
        <v>21</v>
      </c>
      <c r="F499" s="1" t="s">
        <v>19</v>
      </c>
      <c r="G499" s="1" t="s">
        <v>20</v>
      </c>
    </row>
    <row r="500" spans="1:7" x14ac:dyDescent="0.3">
      <c r="A500" s="1">
        <v>2023</v>
      </c>
      <c r="B500" s="2">
        <v>45169</v>
      </c>
      <c r="C500" s="1" t="s">
        <v>44</v>
      </c>
      <c r="D500" s="1">
        <v>-20000</v>
      </c>
      <c r="E500" s="1" t="s">
        <v>22</v>
      </c>
      <c r="F500" s="1" t="s">
        <v>19</v>
      </c>
      <c r="G500" s="1" t="s">
        <v>20</v>
      </c>
    </row>
    <row r="501" spans="1:7" x14ac:dyDescent="0.3">
      <c r="A501" s="1">
        <v>2023</v>
      </c>
      <c r="B501" s="2">
        <v>45169</v>
      </c>
      <c r="C501" s="1" t="s">
        <v>44</v>
      </c>
      <c r="D501" s="1">
        <v>-45000</v>
      </c>
      <c r="E501" s="1" t="s">
        <v>23</v>
      </c>
      <c r="F501" s="1" t="s">
        <v>19</v>
      </c>
      <c r="G501" s="1" t="s">
        <v>20</v>
      </c>
    </row>
    <row r="502" spans="1:7" x14ac:dyDescent="0.3">
      <c r="A502" s="1">
        <v>2023</v>
      </c>
      <c r="B502" s="2">
        <v>45169</v>
      </c>
      <c r="C502" s="1" t="s">
        <v>44</v>
      </c>
      <c r="D502" s="1">
        <v>-5000</v>
      </c>
      <c r="E502" s="1" t="s">
        <v>24</v>
      </c>
      <c r="F502" s="1" t="s">
        <v>19</v>
      </c>
      <c r="G502" s="1" t="s">
        <v>20</v>
      </c>
    </row>
    <row r="503" spans="1:7" x14ac:dyDescent="0.3">
      <c r="A503" s="1">
        <v>2023</v>
      </c>
      <c r="B503" s="2">
        <v>45169</v>
      </c>
      <c r="C503" s="1" t="s">
        <v>44</v>
      </c>
      <c r="D503" s="1">
        <v>-2000</v>
      </c>
      <c r="E503" s="1" t="s">
        <v>25</v>
      </c>
      <c r="F503" s="1" t="s">
        <v>19</v>
      </c>
      <c r="G503" s="1" t="s">
        <v>20</v>
      </c>
    </row>
    <row r="504" spans="1:7" x14ac:dyDescent="0.3">
      <c r="A504" s="1">
        <v>2023</v>
      </c>
      <c r="B504" s="2">
        <v>45169</v>
      </c>
      <c r="C504" s="1" t="s">
        <v>44</v>
      </c>
      <c r="D504" s="1">
        <v>-30000</v>
      </c>
      <c r="E504" s="1" t="s">
        <v>26</v>
      </c>
      <c r="F504" s="1" t="s">
        <v>27</v>
      </c>
      <c r="G504" s="1" t="s">
        <v>20</v>
      </c>
    </row>
    <row r="505" spans="1:7" x14ac:dyDescent="0.3">
      <c r="A505" s="1">
        <v>2023</v>
      </c>
      <c r="B505" s="2">
        <v>45169</v>
      </c>
      <c r="C505" s="1" t="s">
        <v>44</v>
      </c>
      <c r="D505" s="1">
        <v>-2000</v>
      </c>
      <c r="E505" s="1" t="s">
        <v>28</v>
      </c>
      <c r="F505" s="1" t="s">
        <v>27</v>
      </c>
      <c r="G505" s="1" t="s">
        <v>20</v>
      </c>
    </row>
    <row r="506" spans="1:7" x14ac:dyDescent="0.3">
      <c r="A506" s="1">
        <v>2023</v>
      </c>
      <c r="B506" s="2">
        <v>45169</v>
      </c>
      <c r="C506" s="1" t="s">
        <v>44</v>
      </c>
      <c r="D506" s="1">
        <v>-5000</v>
      </c>
      <c r="E506" s="1" t="s">
        <v>29</v>
      </c>
      <c r="F506" s="1" t="s">
        <v>27</v>
      </c>
      <c r="G506" s="1" t="s">
        <v>20</v>
      </c>
    </row>
    <row r="507" spans="1:7" x14ac:dyDescent="0.3">
      <c r="A507" s="1">
        <v>2023</v>
      </c>
      <c r="B507" s="2">
        <v>45169</v>
      </c>
      <c r="C507" s="1" t="s">
        <v>44</v>
      </c>
      <c r="D507" s="1">
        <v>-6000</v>
      </c>
      <c r="E507" s="1" t="s">
        <v>14</v>
      </c>
      <c r="F507" s="1" t="s">
        <v>27</v>
      </c>
      <c r="G507" s="1" t="s">
        <v>20</v>
      </c>
    </row>
    <row r="508" spans="1:7" x14ac:dyDescent="0.3">
      <c r="A508" s="1">
        <v>2023</v>
      </c>
      <c r="B508" s="2">
        <v>45169</v>
      </c>
      <c r="C508" s="1" t="s">
        <v>44</v>
      </c>
      <c r="D508" s="1">
        <v>-130000</v>
      </c>
      <c r="E508" s="1" t="s">
        <v>30</v>
      </c>
      <c r="F508" s="1" t="s">
        <v>27</v>
      </c>
      <c r="G508" s="1" t="s">
        <v>20</v>
      </c>
    </row>
    <row r="509" spans="1:7" x14ac:dyDescent="0.3">
      <c r="A509" s="1">
        <v>2023</v>
      </c>
      <c r="B509" s="2">
        <v>45169</v>
      </c>
      <c r="C509" s="1" t="s">
        <v>44</v>
      </c>
      <c r="D509" s="1">
        <v>-7000</v>
      </c>
      <c r="E509" s="1" t="s">
        <v>25</v>
      </c>
      <c r="F509" s="1" t="s">
        <v>27</v>
      </c>
      <c r="G509" s="1" t="s">
        <v>20</v>
      </c>
    </row>
    <row r="510" spans="1:7" x14ac:dyDescent="0.3">
      <c r="A510" s="1">
        <v>2023</v>
      </c>
      <c r="B510" s="2">
        <v>44957</v>
      </c>
      <c r="C510" s="1" t="s">
        <v>44</v>
      </c>
      <c r="D510" s="1">
        <v>180000</v>
      </c>
      <c r="E510" s="1"/>
      <c r="F510" s="1" t="s">
        <v>16</v>
      </c>
      <c r="G510" s="1" t="s">
        <v>15</v>
      </c>
    </row>
    <row r="511" spans="1:7" x14ac:dyDescent="0.3">
      <c r="A511" s="1">
        <v>2023</v>
      </c>
      <c r="B511" s="2">
        <v>44985</v>
      </c>
      <c r="C511" s="1" t="s">
        <v>44</v>
      </c>
      <c r="D511" s="1">
        <v>150000</v>
      </c>
      <c r="E511" s="1"/>
      <c r="F511" s="1" t="s">
        <v>16</v>
      </c>
      <c r="G511" s="1" t="s">
        <v>15</v>
      </c>
    </row>
    <row r="512" spans="1:7" x14ac:dyDescent="0.3">
      <c r="A512" s="1">
        <v>2023</v>
      </c>
      <c r="B512" s="2">
        <v>45199</v>
      </c>
      <c r="C512" s="1" t="s">
        <v>44</v>
      </c>
      <c r="D512" s="1">
        <v>-26300</v>
      </c>
      <c r="E512" s="1" t="s">
        <v>31</v>
      </c>
      <c r="F512" s="1" t="s">
        <v>31</v>
      </c>
      <c r="G512" s="1" t="s">
        <v>20</v>
      </c>
    </row>
    <row r="513" spans="1:7" x14ac:dyDescent="0.3">
      <c r="A513" s="1">
        <v>2023</v>
      </c>
      <c r="B513" s="2">
        <v>45199</v>
      </c>
      <c r="C513" s="1" t="s">
        <v>44</v>
      </c>
      <c r="D513" s="1">
        <v>408000</v>
      </c>
      <c r="E513" s="1"/>
      <c r="F513" s="1" t="s">
        <v>14</v>
      </c>
      <c r="G513" s="1" t="s">
        <v>15</v>
      </c>
    </row>
    <row r="514" spans="1:7" x14ac:dyDescent="0.3">
      <c r="A514" s="1">
        <v>2023</v>
      </c>
      <c r="B514" s="2">
        <v>45016</v>
      </c>
      <c r="C514" s="1" t="s">
        <v>44</v>
      </c>
      <c r="D514" s="1">
        <v>60000</v>
      </c>
      <c r="E514" s="1"/>
      <c r="F514" s="1" t="s">
        <v>16</v>
      </c>
      <c r="G514" s="1" t="s">
        <v>15</v>
      </c>
    </row>
    <row r="515" spans="1:7" x14ac:dyDescent="0.3">
      <c r="A515" s="1">
        <v>2023</v>
      </c>
      <c r="B515" s="2">
        <v>45199</v>
      </c>
      <c r="C515" s="1" t="s">
        <v>44</v>
      </c>
      <c r="D515" s="1">
        <v>26600</v>
      </c>
      <c r="E515" s="1"/>
      <c r="F515" s="1" t="s">
        <v>17</v>
      </c>
      <c r="G515" s="1" t="s">
        <v>15</v>
      </c>
    </row>
    <row r="516" spans="1:7" x14ac:dyDescent="0.3">
      <c r="A516" s="1">
        <v>2023</v>
      </c>
      <c r="B516" s="2">
        <v>45199</v>
      </c>
      <c r="C516" s="1" t="s">
        <v>44</v>
      </c>
      <c r="D516" s="1">
        <v>-20000</v>
      </c>
      <c r="E516" s="1" t="s">
        <v>18</v>
      </c>
      <c r="F516" s="1" t="s">
        <v>19</v>
      </c>
      <c r="G516" s="1" t="s">
        <v>20</v>
      </c>
    </row>
    <row r="517" spans="1:7" x14ac:dyDescent="0.3">
      <c r="A517" s="1">
        <v>2023</v>
      </c>
      <c r="B517" s="2">
        <v>45199</v>
      </c>
      <c r="C517" s="1" t="s">
        <v>44</v>
      </c>
      <c r="D517" s="1">
        <v>-38000</v>
      </c>
      <c r="E517" s="1" t="s">
        <v>21</v>
      </c>
      <c r="F517" s="1" t="s">
        <v>19</v>
      </c>
      <c r="G517" s="1" t="s">
        <v>20</v>
      </c>
    </row>
    <row r="518" spans="1:7" x14ac:dyDescent="0.3">
      <c r="A518" s="1">
        <v>2023</v>
      </c>
      <c r="B518" s="2">
        <v>45199</v>
      </c>
      <c r="C518" s="1" t="s">
        <v>44</v>
      </c>
      <c r="D518" s="1">
        <v>-15000</v>
      </c>
      <c r="E518" s="1" t="s">
        <v>22</v>
      </c>
      <c r="F518" s="1" t="s">
        <v>19</v>
      </c>
      <c r="G518" s="1" t="s">
        <v>20</v>
      </c>
    </row>
    <row r="519" spans="1:7" x14ac:dyDescent="0.3">
      <c r="A519" s="1">
        <v>2023</v>
      </c>
      <c r="B519" s="2">
        <v>45199</v>
      </c>
      <c r="C519" s="1" t="s">
        <v>44</v>
      </c>
      <c r="D519" s="1">
        <v>-45000</v>
      </c>
      <c r="E519" s="1" t="s">
        <v>23</v>
      </c>
      <c r="F519" s="1" t="s">
        <v>19</v>
      </c>
      <c r="G519" s="1" t="s">
        <v>20</v>
      </c>
    </row>
    <row r="520" spans="1:7" x14ac:dyDescent="0.3">
      <c r="A520" s="1">
        <v>2023</v>
      </c>
      <c r="B520" s="2">
        <v>45199</v>
      </c>
      <c r="C520" s="1" t="s">
        <v>44</v>
      </c>
      <c r="D520" s="1">
        <v>-5000</v>
      </c>
      <c r="E520" s="1" t="s">
        <v>24</v>
      </c>
      <c r="F520" s="1" t="s">
        <v>19</v>
      </c>
      <c r="G520" s="1" t="s">
        <v>20</v>
      </c>
    </row>
    <row r="521" spans="1:7" x14ac:dyDescent="0.3">
      <c r="A521" s="1">
        <v>2023</v>
      </c>
      <c r="B521" s="2">
        <v>45199</v>
      </c>
      <c r="C521" s="1" t="s">
        <v>44</v>
      </c>
      <c r="D521" s="1">
        <v>-3000</v>
      </c>
      <c r="E521" s="1" t="s">
        <v>25</v>
      </c>
      <c r="F521" s="1" t="s">
        <v>19</v>
      </c>
      <c r="G521" s="1" t="s">
        <v>20</v>
      </c>
    </row>
    <row r="522" spans="1:7" x14ac:dyDescent="0.3">
      <c r="A522" s="1">
        <v>2023</v>
      </c>
      <c r="B522" s="2">
        <v>45199</v>
      </c>
      <c r="C522" s="1" t="s">
        <v>44</v>
      </c>
      <c r="D522" s="1">
        <v>-30000</v>
      </c>
      <c r="E522" s="1" t="s">
        <v>26</v>
      </c>
      <c r="F522" s="1" t="s">
        <v>27</v>
      </c>
      <c r="G522" s="1" t="s">
        <v>20</v>
      </c>
    </row>
    <row r="523" spans="1:7" x14ac:dyDescent="0.3">
      <c r="A523" s="1">
        <v>2023</v>
      </c>
      <c r="B523" s="2">
        <v>45199</v>
      </c>
      <c r="C523" s="1" t="s">
        <v>44</v>
      </c>
      <c r="D523" s="1">
        <v>-2000</v>
      </c>
      <c r="E523" s="1" t="s">
        <v>28</v>
      </c>
      <c r="F523" s="1" t="s">
        <v>27</v>
      </c>
      <c r="G523" s="1" t="s">
        <v>20</v>
      </c>
    </row>
    <row r="524" spans="1:7" x14ac:dyDescent="0.3">
      <c r="A524" s="1">
        <v>2023</v>
      </c>
      <c r="B524" s="2">
        <v>45199</v>
      </c>
      <c r="C524" s="1" t="s">
        <v>44</v>
      </c>
      <c r="D524" s="1">
        <v>-4000</v>
      </c>
      <c r="E524" s="1" t="s">
        <v>29</v>
      </c>
      <c r="F524" s="1" t="s">
        <v>27</v>
      </c>
      <c r="G524" s="1" t="s">
        <v>20</v>
      </c>
    </row>
    <row r="525" spans="1:7" x14ac:dyDescent="0.3">
      <c r="A525" s="1">
        <v>2023</v>
      </c>
      <c r="B525" s="2">
        <v>45199</v>
      </c>
      <c r="C525" s="1" t="s">
        <v>44</v>
      </c>
      <c r="D525" s="1">
        <v>-6000</v>
      </c>
      <c r="E525" s="1" t="s">
        <v>14</v>
      </c>
      <c r="F525" s="1" t="s">
        <v>27</v>
      </c>
      <c r="G525" s="1" t="s">
        <v>20</v>
      </c>
    </row>
    <row r="526" spans="1:7" x14ac:dyDescent="0.3">
      <c r="A526" s="1">
        <v>2023</v>
      </c>
      <c r="B526" s="2">
        <v>45199</v>
      </c>
      <c r="C526" s="1" t="s">
        <v>44</v>
      </c>
      <c r="D526" s="1">
        <v>-130000</v>
      </c>
      <c r="E526" s="1" t="s">
        <v>30</v>
      </c>
      <c r="F526" s="1" t="s">
        <v>27</v>
      </c>
      <c r="G526" s="1" t="s">
        <v>20</v>
      </c>
    </row>
    <row r="527" spans="1:7" x14ac:dyDescent="0.3">
      <c r="A527" s="1">
        <v>2023</v>
      </c>
      <c r="B527" s="2">
        <v>45199</v>
      </c>
      <c r="C527" s="1" t="s">
        <v>44</v>
      </c>
      <c r="D527" s="1">
        <v>-7000</v>
      </c>
      <c r="E527" s="1" t="s">
        <v>25</v>
      </c>
      <c r="F527" s="1" t="s">
        <v>27</v>
      </c>
      <c r="G527" s="1" t="s">
        <v>20</v>
      </c>
    </row>
    <row r="528" spans="1:7" x14ac:dyDescent="0.3">
      <c r="A528" s="1">
        <v>2023</v>
      </c>
      <c r="B528" s="2">
        <v>45046</v>
      </c>
      <c r="C528" s="1" t="s">
        <v>44</v>
      </c>
      <c r="D528" s="1">
        <v>90000</v>
      </c>
      <c r="E528" s="1"/>
      <c r="F528" s="1" t="s">
        <v>16</v>
      </c>
      <c r="G528" s="1" t="s">
        <v>15</v>
      </c>
    </row>
    <row r="529" spans="1:7" x14ac:dyDescent="0.3">
      <c r="A529" s="1">
        <v>2023</v>
      </c>
      <c r="B529" s="2">
        <v>45077</v>
      </c>
      <c r="C529" s="1" t="s">
        <v>44</v>
      </c>
      <c r="D529" s="1">
        <v>132000</v>
      </c>
      <c r="E529" s="1"/>
      <c r="F529" s="1" t="s">
        <v>16</v>
      </c>
      <c r="G529" s="1" t="s">
        <v>15</v>
      </c>
    </row>
    <row r="530" spans="1:7" x14ac:dyDescent="0.3">
      <c r="A530" s="1">
        <v>2023</v>
      </c>
      <c r="B530" s="2">
        <v>45230</v>
      </c>
      <c r="C530" s="1" t="s">
        <v>44</v>
      </c>
      <c r="D530" s="1">
        <v>-22000</v>
      </c>
      <c r="E530" s="1" t="s">
        <v>31</v>
      </c>
      <c r="F530" s="1" t="s">
        <v>31</v>
      </c>
      <c r="G530" s="1" t="s">
        <v>20</v>
      </c>
    </row>
    <row r="531" spans="1:7" x14ac:dyDescent="0.3">
      <c r="A531" s="1">
        <v>2023</v>
      </c>
      <c r="B531" s="2">
        <v>45230</v>
      </c>
      <c r="C531" s="1" t="s">
        <v>44</v>
      </c>
      <c r="D531" s="1">
        <v>369750</v>
      </c>
      <c r="E531" s="1"/>
      <c r="F531" s="1" t="s">
        <v>14</v>
      </c>
      <c r="G531" s="1" t="s">
        <v>15</v>
      </c>
    </row>
    <row r="532" spans="1:7" x14ac:dyDescent="0.3">
      <c r="A532" s="1">
        <v>2023</v>
      </c>
      <c r="B532" s="2">
        <v>45107</v>
      </c>
      <c r="C532" s="1" t="s">
        <v>44</v>
      </c>
      <c r="D532" s="1">
        <v>108000</v>
      </c>
      <c r="E532" s="1"/>
      <c r="F532" s="1" t="s">
        <v>16</v>
      </c>
      <c r="G532" s="1" t="s">
        <v>15</v>
      </c>
    </row>
    <row r="533" spans="1:7" x14ac:dyDescent="0.3">
      <c r="A533" s="1">
        <v>2023</v>
      </c>
      <c r="B533" s="2">
        <v>45230</v>
      </c>
      <c r="C533" s="1" t="s">
        <v>44</v>
      </c>
      <c r="D533" s="1">
        <v>60000</v>
      </c>
      <c r="E533" s="1"/>
      <c r="F533" s="1" t="s">
        <v>17</v>
      </c>
      <c r="G533" s="1" t="s">
        <v>15</v>
      </c>
    </row>
    <row r="534" spans="1:7" x14ac:dyDescent="0.3">
      <c r="A534" s="1">
        <v>2023</v>
      </c>
      <c r="B534" s="2">
        <v>45230</v>
      </c>
      <c r="C534" s="1" t="s">
        <v>44</v>
      </c>
      <c r="D534" s="1">
        <v>-20000</v>
      </c>
      <c r="E534" s="1" t="s">
        <v>18</v>
      </c>
      <c r="F534" s="1" t="s">
        <v>19</v>
      </c>
      <c r="G534" s="1" t="s">
        <v>20</v>
      </c>
    </row>
    <row r="535" spans="1:7" x14ac:dyDescent="0.3">
      <c r="A535" s="1">
        <v>2023</v>
      </c>
      <c r="B535" s="2">
        <v>45230</v>
      </c>
      <c r="C535" s="1" t="s">
        <v>44</v>
      </c>
      <c r="D535" s="1">
        <v>-40000</v>
      </c>
      <c r="E535" s="1" t="s">
        <v>21</v>
      </c>
      <c r="F535" s="1" t="s">
        <v>19</v>
      </c>
      <c r="G535" s="1" t="s">
        <v>20</v>
      </c>
    </row>
    <row r="536" spans="1:7" x14ac:dyDescent="0.3">
      <c r="A536" s="1">
        <v>2023</v>
      </c>
      <c r="B536" s="2">
        <v>45230</v>
      </c>
      <c r="C536" s="1" t="s">
        <v>44</v>
      </c>
      <c r="D536" s="1">
        <v>-15000</v>
      </c>
      <c r="E536" s="1" t="s">
        <v>22</v>
      </c>
      <c r="F536" s="1" t="s">
        <v>19</v>
      </c>
      <c r="G536" s="1" t="s">
        <v>20</v>
      </c>
    </row>
    <row r="537" spans="1:7" x14ac:dyDescent="0.3">
      <c r="A537" s="1">
        <v>2023</v>
      </c>
      <c r="B537" s="2">
        <v>45230</v>
      </c>
      <c r="C537" s="1" t="s">
        <v>44</v>
      </c>
      <c r="D537" s="1">
        <v>-45000</v>
      </c>
      <c r="E537" s="1" t="s">
        <v>23</v>
      </c>
      <c r="F537" s="1" t="s">
        <v>19</v>
      </c>
      <c r="G537" s="1" t="s">
        <v>20</v>
      </c>
    </row>
    <row r="538" spans="1:7" x14ac:dyDescent="0.3">
      <c r="A538" s="1">
        <v>2023</v>
      </c>
      <c r="B538" s="2">
        <v>45230</v>
      </c>
      <c r="C538" s="1" t="s">
        <v>44</v>
      </c>
      <c r="D538" s="1">
        <v>-5000</v>
      </c>
      <c r="E538" s="1" t="s">
        <v>24</v>
      </c>
      <c r="F538" s="1" t="s">
        <v>19</v>
      </c>
      <c r="G538" s="1" t="s">
        <v>20</v>
      </c>
    </row>
    <row r="539" spans="1:7" x14ac:dyDescent="0.3">
      <c r="A539" s="1">
        <v>2023</v>
      </c>
      <c r="B539" s="2">
        <v>45230</v>
      </c>
      <c r="C539" s="1" t="s">
        <v>44</v>
      </c>
      <c r="D539" s="1">
        <v>-2000</v>
      </c>
      <c r="E539" s="1" t="s">
        <v>25</v>
      </c>
      <c r="F539" s="1" t="s">
        <v>19</v>
      </c>
      <c r="G539" s="1" t="s">
        <v>20</v>
      </c>
    </row>
    <row r="540" spans="1:7" x14ac:dyDescent="0.3">
      <c r="A540" s="1">
        <v>2023</v>
      </c>
      <c r="B540" s="2">
        <v>45230</v>
      </c>
      <c r="C540" s="1" t="s">
        <v>44</v>
      </c>
      <c r="D540" s="1">
        <v>-30000</v>
      </c>
      <c r="E540" s="1" t="s">
        <v>26</v>
      </c>
      <c r="F540" s="1" t="s">
        <v>27</v>
      </c>
      <c r="G540" s="1" t="s">
        <v>20</v>
      </c>
    </row>
    <row r="541" spans="1:7" x14ac:dyDescent="0.3">
      <c r="A541" s="1">
        <v>2023</v>
      </c>
      <c r="B541" s="2">
        <v>45230</v>
      </c>
      <c r="C541" s="1" t="s">
        <v>44</v>
      </c>
      <c r="D541" s="1">
        <v>-2000</v>
      </c>
      <c r="E541" s="1" t="s">
        <v>28</v>
      </c>
      <c r="F541" s="1" t="s">
        <v>27</v>
      </c>
      <c r="G541" s="1" t="s">
        <v>20</v>
      </c>
    </row>
    <row r="542" spans="1:7" x14ac:dyDescent="0.3">
      <c r="A542" s="1">
        <v>2023</v>
      </c>
      <c r="B542" s="2">
        <v>45230</v>
      </c>
      <c r="C542" s="1" t="s">
        <v>44</v>
      </c>
      <c r="D542" s="1">
        <v>-4000</v>
      </c>
      <c r="E542" s="1" t="s">
        <v>29</v>
      </c>
      <c r="F542" s="1" t="s">
        <v>27</v>
      </c>
      <c r="G542" s="1" t="s">
        <v>20</v>
      </c>
    </row>
    <row r="543" spans="1:7" x14ac:dyDescent="0.3">
      <c r="A543" s="1">
        <v>2023</v>
      </c>
      <c r="B543" s="2">
        <v>45230</v>
      </c>
      <c r="C543" s="1" t="s">
        <v>44</v>
      </c>
      <c r="D543" s="1">
        <v>-6000</v>
      </c>
      <c r="E543" s="1" t="s">
        <v>14</v>
      </c>
      <c r="F543" s="1" t="s">
        <v>27</v>
      </c>
      <c r="G543" s="1" t="s">
        <v>20</v>
      </c>
    </row>
    <row r="544" spans="1:7" x14ac:dyDescent="0.3">
      <c r="A544" s="1">
        <v>2023</v>
      </c>
      <c r="B544" s="2">
        <v>45230</v>
      </c>
      <c r="C544" s="1" t="s">
        <v>44</v>
      </c>
      <c r="D544" s="1">
        <v>-110000</v>
      </c>
      <c r="E544" s="1" t="s">
        <v>30</v>
      </c>
      <c r="F544" s="1" t="s">
        <v>27</v>
      </c>
      <c r="G544" s="1" t="s">
        <v>20</v>
      </c>
    </row>
    <row r="545" spans="1:7" x14ac:dyDescent="0.3">
      <c r="A545" s="1">
        <v>2023</v>
      </c>
      <c r="B545" s="2">
        <v>45230</v>
      </c>
      <c r="C545" s="1" t="s">
        <v>44</v>
      </c>
      <c r="D545" s="1">
        <v>-7000</v>
      </c>
      <c r="E545" s="1" t="s">
        <v>25</v>
      </c>
      <c r="F545" s="1" t="s">
        <v>27</v>
      </c>
      <c r="G545" s="1" t="s">
        <v>20</v>
      </c>
    </row>
    <row r="546" spans="1:7" x14ac:dyDescent="0.3">
      <c r="A546" s="1">
        <v>2023</v>
      </c>
      <c r="B546" s="2">
        <v>45138</v>
      </c>
      <c r="C546" s="1" t="s">
        <v>44</v>
      </c>
      <c r="D546" s="1">
        <v>60000</v>
      </c>
      <c r="E546" s="1"/>
      <c r="F546" s="1" t="s">
        <v>16</v>
      </c>
      <c r="G546" s="1" t="s">
        <v>15</v>
      </c>
    </row>
    <row r="547" spans="1:7" x14ac:dyDescent="0.3">
      <c r="A547" s="1">
        <v>2023</v>
      </c>
      <c r="B547" s="2">
        <v>45169</v>
      </c>
      <c r="C547" s="1" t="s">
        <v>44</v>
      </c>
      <c r="D547" s="1">
        <v>60000</v>
      </c>
      <c r="E547" s="1"/>
      <c r="F547" s="1" t="s">
        <v>16</v>
      </c>
      <c r="G547" s="1" t="s">
        <v>15</v>
      </c>
    </row>
    <row r="548" spans="1:7" x14ac:dyDescent="0.3">
      <c r="A548" s="1">
        <v>2023</v>
      </c>
      <c r="B548" s="2">
        <v>45260</v>
      </c>
      <c r="C548" s="1" t="s">
        <v>44</v>
      </c>
      <c r="D548" s="1">
        <v>-15300</v>
      </c>
      <c r="E548" s="1" t="s">
        <v>31</v>
      </c>
      <c r="F548" s="1" t="s">
        <v>31</v>
      </c>
      <c r="G548" s="1" t="s">
        <v>20</v>
      </c>
    </row>
    <row r="549" spans="1:7" x14ac:dyDescent="0.3">
      <c r="A549" s="1">
        <v>2023</v>
      </c>
      <c r="B549" s="2">
        <v>45260</v>
      </c>
      <c r="C549" s="1" t="s">
        <v>44</v>
      </c>
      <c r="D549" s="1">
        <v>362100</v>
      </c>
      <c r="E549" s="1"/>
      <c r="F549" s="1" t="s">
        <v>14</v>
      </c>
      <c r="G549" s="1" t="s">
        <v>15</v>
      </c>
    </row>
    <row r="550" spans="1:7" x14ac:dyDescent="0.3">
      <c r="A550" s="1">
        <v>2023</v>
      </c>
      <c r="B550" s="2">
        <v>45199</v>
      </c>
      <c r="C550" s="1" t="s">
        <v>44</v>
      </c>
      <c r="D550" s="1">
        <v>60000</v>
      </c>
      <c r="E550" s="1"/>
      <c r="F550" s="1" t="s">
        <v>16</v>
      </c>
      <c r="G550" s="1" t="s">
        <v>15</v>
      </c>
    </row>
    <row r="551" spans="1:7" x14ac:dyDescent="0.3">
      <c r="A551" s="1">
        <v>2023</v>
      </c>
      <c r="B551" s="2">
        <v>45260</v>
      </c>
      <c r="C551" s="1" t="s">
        <v>44</v>
      </c>
      <c r="D551" s="1">
        <v>40000</v>
      </c>
      <c r="E551" s="1"/>
      <c r="F551" s="1" t="s">
        <v>17</v>
      </c>
      <c r="G551" s="1" t="s">
        <v>15</v>
      </c>
    </row>
    <row r="552" spans="1:7" x14ac:dyDescent="0.3">
      <c r="A552" s="1">
        <v>2023</v>
      </c>
      <c r="B552" s="2">
        <v>45260</v>
      </c>
      <c r="C552" s="1" t="s">
        <v>44</v>
      </c>
      <c r="D552" s="1">
        <v>-20000</v>
      </c>
      <c r="E552" s="1" t="s">
        <v>18</v>
      </c>
      <c r="F552" s="1" t="s">
        <v>19</v>
      </c>
      <c r="G552" s="1" t="s">
        <v>20</v>
      </c>
    </row>
    <row r="553" spans="1:7" x14ac:dyDescent="0.3">
      <c r="A553" s="1">
        <v>2023</v>
      </c>
      <c r="B553" s="2">
        <v>45260</v>
      </c>
      <c r="C553" s="1" t="s">
        <v>44</v>
      </c>
      <c r="D553" s="1">
        <v>-40000</v>
      </c>
      <c r="E553" s="1" t="s">
        <v>21</v>
      </c>
      <c r="F553" s="1" t="s">
        <v>19</v>
      </c>
      <c r="G553" s="1" t="s">
        <v>20</v>
      </c>
    </row>
    <row r="554" spans="1:7" x14ac:dyDescent="0.3">
      <c r="A554" s="1">
        <v>2023</v>
      </c>
      <c r="B554" s="2">
        <v>45260</v>
      </c>
      <c r="C554" s="1" t="s">
        <v>44</v>
      </c>
      <c r="D554" s="1">
        <v>-30000</v>
      </c>
      <c r="E554" s="1" t="s">
        <v>22</v>
      </c>
      <c r="F554" s="1" t="s">
        <v>19</v>
      </c>
      <c r="G554" s="1" t="s">
        <v>20</v>
      </c>
    </row>
    <row r="555" spans="1:7" x14ac:dyDescent="0.3">
      <c r="A555" s="1">
        <v>2023</v>
      </c>
      <c r="B555" s="2">
        <v>45260</v>
      </c>
      <c r="C555" s="1" t="s">
        <v>44</v>
      </c>
      <c r="D555" s="1">
        <v>-45000</v>
      </c>
      <c r="E555" s="1" t="s">
        <v>23</v>
      </c>
      <c r="F555" s="1" t="s">
        <v>19</v>
      </c>
      <c r="G555" s="1" t="s">
        <v>20</v>
      </c>
    </row>
    <row r="556" spans="1:7" x14ac:dyDescent="0.3">
      <c r="A556" s="1">
        <v>2023</v>
      </c>
      <c r="B556" s="2">
        <v>45260</v>
      </c>
      <c r="C556" s="1" t="s">
        <v>44</v>
      </c>
      <c r="D556" s="1">
        <v>-5000</v>
      </c>
      <c r="E556" s="1" t="s">
        <v>24</v>
      </c>
      <c r="F556" s="1" t="s">
        <v>19</v>
      </c>
      <c r="G556" s="1" t="s">
        <v>20</v>
      </c>
    </row>
    <row r="557" spans="1:7" x14ac:dyDescent="0.3">
      <c r="A557" s="1">
        <v>2023</v>
      </c>
      <c r="B557" s="2">
        <v>45260</v>
      </c>
      <c r="C557" s="1" t="s">
        <v>44</v>
      </c>
      <c r="D557" s="1">
        <v>-4000</v>
      </c>
      <c r="E557" s="1" t="s">
        <v>25</v>
      </c>
      <c r="F557" s="1" t="s">
        <v>19</v>
      </c>
      <c r="G557" s="1" t="s">
        <v>20</v>
      </c>
    </row>
    <row r="558" spans="1:7" x14ac:dyDescent="0.3">
      <c r="A558" s="1">
        <v>2023</v>
      </c>
      <c r="B558" s="2">
        <v>45260</v>
      </c>
      <c r="C558" s="1" t="s">
        <v>44</v>
      </c>
      <c r="D558" s="1">
        <v>-30000</v>
      </c>
      <c r="E558" s="1" t="s">
        <v>26</v>
      </c>
      <c r="F558" s="1" t="s">
        <v>27</v>
      </c>
      <c r="G558" s="1" t="s">
        <v>20</v>
      </c>
    </row>
    <row r="559" spans="1:7" x14ac:dyDescent="0.3">
      <c r="A559" s="1">
        <v>2023</v>
      </c>
      <c r="B559" s="2">
        <v>45260</v>
      </c>
      <c r="C559" s="1" t="s">
        <v>44</v>
      </c>
      <c r="D559" s="1">
        <v>-3000</v>
      </c>
      <c r="E559" s="1" t="s">
        <v>28</v>
      </c>
      <c r="F559" s="1" t="s">
        <v>27</v>
      </c>
      <c r="G559" s="1" t="s">
        <v>20</v>
      </c>
    </row>
    <row r="560" spans="1:7" x14ac:dyDescent="0.3">
      <c r="A560" s="1">
        <v>2023</v>
      </c>
      <c r="B560" s="2">
        <v>45260</v>
      </c>
      <c r="C560" s="1" t="s">
        <v>44</v>
      </c>
      <c r="D560" s="1">
        <v>-3000</v>
      </c>
      <c r="E560" s="1" t="s">
        <v>29</v>
      </c>
      <c r="F560" s="1" t="s">
        <v>27</v>
      </c>
      <c r="G560" s="1" t="s">
        <v>20</v>
      </c>
    </row>
    <row r="561" spans="1:7" x14ac:dyDescent="0.3">
      <c r="A561" s="1">
        <v>2023</v>
      </c>
      <c r="B561" s="2">
        <v>45260</v>
      </c>
      <c r="C561" s="1" t="s">
        <v>44</v>
      </c>
      <c r="D561" s="1">
        <v>-7000</v>
      </c>
      <c r="E561" s="1" t="s">
        <v>14</v>
      </c>
      <c r="F561" s="1" t="s">
        <v>27</v>
      </c>
      <c r="G561" s="1" t="s">
        <v>20</v>
      </c>
    </row>
    <row r="562" spans="1:7" x14ac:dyDescent="0.3">
      <c r="A562" s="1">
        <v>2023</v>
      </c>
      <c r="B562" s="2">
        <v>45260</v>
      </c>
      <c r="C562" s="1" t="s">
        <v>44</v>
      </c>
      <c r="D562" s="1">
        <v>-110000</v>
      </c>
      <c r="E562" s="1" t="s">
        <v>30</v>
      </c>
      <c r="F562" s="1" t="s">
        <v>27</v>
      </c>
      <c r="G562" s="1" t="s">
        <v>20</v>
      </c>
    </row>
    <row r="563" spans="1:7" x14ac:dyDescent="0.3">
      <c r="A563" s="1">
        <v>2023</v>
      </c>
      <c r="B563" s="2">
        <v>45260</v>
      </c>
      <c r="C563" s="1" t="s">
        <v>44</v>
      </c>
      <c r="D563" s="1">
        <v>-7000</v>
      </c>
      <c r="E563" s="1" t="s">
        <v>25</v>
      </c>
      <c r="F563" s="1" t="s">
        <v>27</v>
      </c>
      <c r="G563" s="1" t="s">
        <v>20</v>
      </c>
    </row>
    <row r="564" spans="1:7" x14ac:dyDescent="0.3">
      <c r="A564" s="1">
        <v>2023</v>
      </c>
      <c r="B564" s="2">
        <v>45230</v>
      </c>
      <c r="C564" s="1" t="s">
        <v>44</v>
      </c>
      <c r="D564" s="1">
        <v>72000</v>
      </c>
      <c r="E564" s="1"/>
      <c r="F564" s="1" t="s">
        <v>16</v>
      </c>
      <c r="G564" s="1" t="s">
        <v>15</v>
      </c>
    </row>
    <row r="565" spans="1:7" x14ac:dyDescent="0.3">
      <c r="A565" s="1">
        <v>2023</v>
      </c>
      <c r="B565" s="2">
        <v>45260</v>
      </c>
      <c r="C565" s="1" t="s">
        <v>44</v>
      </c>
      <c r="D565" s="1">
        <v>72000</v>
      </c>
      <c r="E565" s="1"/>
      <c r="F565" s="1" t="s">
        <v>16</v>
      </c>
      <c r="G565" s="1" t="s">
        <v>15</v>
      </c>
    </row>
    <row r="566" spans="1:7" x14ac:dyDescent="0.3">
      <c r="A566" s="1">
        <v>2023</v>
      </c>
      <c r="B566" s="2">
        <v>45291</v>
      </c>
      <c r="C566" s="1" t="s">
        <v>44</v>
      </c>
      <c r="D566" s="1">
        <v>-36700</v>
      </c>
      <c r="E566" s="1" t="s">
        <v>31</v>
      </c>
      <c r="F566" s="1" t="s">
        <v>31</v>
      </c>
      <c r="G566" s="1" t="s">
        <v>20</v>
      </c>
    </row>
    <row r="567" spans="1:7" x14ac:dyDescent="0.3">
      <c r="A567" s="1">
        <v>2023</v>
      </c>
      <c r="B567" s="2">
        <v>45291</v>
      </c>
      <c r="C567" s="1" t="s">
        <v>44</v>
      </c>
      <c r="D567" s="1">
        <v>471750</v>
      </c>
      <c r="E567" s="1"/>
      <c r="F567" s="1" t="s">
        <v>14</v>
      </c>
      <c r="G567" s="1" t="s">
        <v>15</v>
      </c>
    </row>
    <row r="568" spans="1:7" x14ac:dyDescent="0.3">
      <c r="A568" s="1">
        <v>2023</v>
      </c>
      <c r="B568" s="2">
        <v>45291</v>
      </c>
      <c r="C568" s="1" t="s">
        <v>44</v>
      </c>
      <c r="D568" s="1">
        <v>126000</v>
      </c>
      <c r="E568" s="1"/>
      <c r="F568" s="1" t="s">
        <v>16</v>
      </c>
      <c r="G568" s="1" t="s">
        <v>15</v>
      </c>
    </row>
    <row r="569" spans="1:7" x14ac:dyDescent="0.3">
      <c r="A569" s="1">
        <v>2023</v>
      </c>
      <c r="B569" s="2">
        <v>45291</v>
      </c>
      <c r="C569" s="1" t="s">
        <v>44</v>
      </c>
      <c r="D569" s="1">
        <v>60000</v>
      </c>
      <c r="E569" s="1"/>
      <c r="F569" s="1" t="s">
        <v>17</v>
      </c>
      <c r="G569" s="1" t="s">
        <v>15</v>
      </c>
    </row>
    <row r="570" spans="1:7" x14ac:dyDescent="0.3">
      <c r="A570" s="1">
        <v>2023</v>
      </c>
      <c r="B570" s="2">
        <v>45291</v>
      </c>
      <c r="C570" s="1" t="s">
        <v>44</v>
      </c>
      <c r="D570" s="1">
        <v>-20000</v>
      </c>
      <c r="E570" s="1" t="s">
        <v>18</v>
      </c>
      <c r="F570" s="1" t="s">
        <v>19</v>
      </c>
      <c r="G570" s="1" t="s">
        <v>20</v>
      </c>
    </row>
    <row r="571" spans="1:7" x14ac:dyDescent="0.3">
      <c r="A571" s="1">
        <v>2023</v>
      </c>
      <c r="B571" s="2">
        <v>45291</v>
      </c>
      <c r="C571" s="1" t="s">
        <v>44</v>
      </c>
      <c r="D571" s="1">
        <v>-40000</v>
      </c>
      <c r="E571" s="1" t="s">
        <v>21</v>
      </c>
      <c r="F571" s="1" t="s">
        <v>19</v>
      </c>
      <c r="G571" s="1" t="s">
        <v>20</v>
      </c>
    </row>
    <row r="572" spans="1:7" x14ac:dyDescent="0.3">
      <c r="A572" s="1">
        <v>2023</v>
      </c>
      <c r="B572" s="2">
        <v>45291</v>
      </c>
      <c r="C572" s="1" t="s">
        <v>44</v>
      </c>
      <c r="D572" s="1">
        <v>-40000</v>
      </c>
      <c r="E572" s="1" t="s">
        <v>22</v>
      </c>
      <c r="F572" s="1" t="s">
        <v>19</v>
      </c>
      <c r="G572" s="1" t="s">
        <v>20</v>
      </c>
    </row>
    <row r="573" spans="1:7" x14ac:dyDescent="0.3">
      <c r="A573" s="1">
        <v>2023</v>
      </c>
      <c r="B573" s="2">
        <v>45291</v>
      </c>
      <c r="C573" s="1" t="s">
        <v>44</v>
      </c>
      <c r="D573" s="1">
        <v>-50000</v>
      </c>
      <c r="E573" s="1" t="s">
        <v>23</v>
      </c>
      <c r="F573" s="1" t="s">
        <v>19</v>
      </c>
      <c r="G573" s="1" t="s">
        <v>20</v>
      </c>
    </row>
    <row r="574" spans="1:7" x14ac:dyDescent="0.3">
      <c r="A574" s="1">
        <v>2023</v>
      </c>
      <c r="B574" s="2">
        <v>45291</v>
      </c>
      <c r="C574" s="1" t="s">
        <v>44</v>
      </c>
      <c r="D574" s="1">
        <v>-5000</v>
      </c>
      <c r="E574" s="1" t="s">
        <v>24</v>
      </c>
      <c r="F574" s="1" t="s">
        <v>19</v>
      </c>
      <c r="G574" s="1" t="s">
        <v>20</v>
      </c>
    </row>
    <row r="575" spans="1:7" x14ac:dyDescent="0.3">
      <c r="A575" s="1">
        <v>2023</v>
      </c>
      <c r="B575" s="2">
        <v>45291</v>
      </c>
      <c r="C575" s="1" t="s">
        <v>44</v>
      </c>
      <c r="D575" s="1">
        <v>-8000</v>
      </c>
      <c r="E575" s="1" t="s">
        <v>25</v>
      </c>
      <c r="F575" s="1" t="s">
        <v>19</v>
      </c>
      <c r="G575" s="1" t="s">
        <v>20</v>
      </c>
    </row>
    <row r="576" spans="1:7" x14ac:dyDescent="0.3">
      <c r="A576" s="1">
        <v>2023</v>
      </c>
      <c r="B576" s="2">
        <v>45291</v>
      </c>
      <c r="C576" s="1" t="s">
        <v>44</v>
      </c>
      <c r="D576" s="1">
        <v>-30000</v>
      </c>
      <c r="E576" s="1" t="s">
        <v>26</v>
      </c>
      <c r="F576" s="1" t="s">
        <v>27</v>
      </c>
      <c r="G576" s="1" t="s">
        <v>20</v>
      </c>
    </row>
    <row r="577" spans="1:7" x14ac:dyDescent="0.3">
      <c r="A577" s="1">
        <v>2023</v>
      </c>
      <c r="B577" s="2">
        <v>45291</v>
      </c>
      <c r="C577" s="1" t="s">
        <v>44</v>
      </c>
      <c r="D577" s="1">
        <v>-4000</v>
      </c>
      <c r="E577" s="1" t="s">
        <v>28</v>
      </c>
      <c r="F577" s="1" t="s">
        <v>27</v>
      </c>
      <c r="G577" s="1" t="s">
        <v>20</v>
      </c>
    </row>
    <row r="578" spans="1:7" x14ac:dyDescent="0.3">
      <c r="A578" s="1">
        <v>2023</v>
      </c>
      <c r="B578" s="2">
        <v>45291</v>
      </c>
      <c r="C578" s="1" t="s">
        <v>44</v>
      </c>
      <c r="D578" s="1">
        <v>-7000</v>
      </c>
      <c r="E578" s="1" t="s">
        <v>29</v>
      </c>
      <c r="F578" s="1" t="s">
        <v>27</v>
      </c>
      <c r="G578" s="1" t="s">
        <v>20</v>
      </c>
    </row>
    <row r="579" spans="1:7" x14ac:dyDescent="0.3">
      <c r="A579" s="1">
        <v>2023</v>
      </c>
      <c r="B579" s="2">
        <v>45291</v>
      </c>
      <c r="C579" s="1" t="s">
        <v>44</v>
      </c>
      <c r="D579" s="1">
        <v>-9000</v>
      </c>
      <c r="E579" s="1" t="s">
        <v>14</v>
      </c>
      <c r="F579" s="1" t="s">
        <v>27</v>
      </c>
      <c r="G579" s="1" t="s">
        <v>20</v>
      </c>
    </row>
    <row r="580" spans="1:7" x14ac:dyDescent="0.3">
      <c r="A580" s="1">
        <v>2023</v>
      </c>
      <c r="B580" s="2">
        <v>45291</v>
      </c>
      <c r="C580" s="1" t="s">
        <v>44</v>
      </c>
      <c r="D580" s="1">
        <v>-110000</v>
      </c>
      <c r="E580" s="1" t="s">
        <v>30</v>
      </c>
      <c r="F580" s="1" t="s">
        <v>27</v>
      </c>
      <c r="G580" s="1" t="s">
        <v>20</v>
      </c>
    </row>
    <row r="581" spans="1:7" x14ac:dyDescent="0.3">
      <c r="A581" s="1">
        <v>2023</v>
      </c>
      <c r="B581" s="2">
        <v>45291</v>
      </c>
      <c r="C581" s="1" t="s">
        <v>44</v>
      </c>
      <c r="D581" s="1">
        <v>-7000</v>
      </c>
      <c r="E581" s="1" t="s">
        <v>25</v>
      </c>
      <c r="F581" s="1" t="s">
        <v>27</v>
      </c>
      <c r="G581" s="1" t="s">
        <v>20</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67A0B-0920-4DD8-ADEB-98432D80F94C}">
  <dimension ref="A3:A16"/>
  <sheetViews>
    <sheetView topLeftCell="A2" workbookViewId="0">
      <selection activeCell="J28" sqref="J28"/>
    </sheetView>
  </sheetViews>
  <sheetFormatPr defaultRowHeight="15.6" x14ac:dyDescent="0.3"/>
  <cols>
    <col min="1" max="1" width="12.796875" bestFit="1" customWidth="1"/>
  </cols>
  <sheetData>
    <row r="3" spans="1:1" x14ac:dyDescent="0.3">
      <c r="A3" s="13" t="s">
        <v>113</v>
      </c>
    </row>
    <row r="4" spans="1:1" x14ac:dyDescent="0.3">
      <c r="A4" s="6" t="s">
        <v>84</v>
      </c>
    </row>
    <row r="5" spans="1:1" x14ac:dyDescent="0.3">
      <c r="A5" s="6" t="s">
        <v>85</v>
      </c>
    </row>
    <row r="6" spans="1:1" x14ac:dyDescent="0.3">
      <c r="A6" s="6" t="s">
        <v>86</v>
      </c>
    </row>
    <row r="7" spans="1:1" x14ac:dyDescent="0.3">
      <c r="A7" s="6" t="s">
        <v>87</v>
      </c>
    </row>
    <row r="8" spans="1:1" x14ac:dyDescent="0.3">
      <c r="A8" s="6" t="s">
        <v>35</v>
      </c>
    </row>
    <row r="9" spans="1:1" x14ac:dyDescent="0.3">
      <c r="A9" s="6" t="s">
        <v>88</v>
      </c>
    </row>
    <row r="10" spans="1:1" x14ac:dyDescent="0.3">
      <c r="A10" s="6" t="s">
        <v>89</v>
      </c>
    </row>
    <row r="11" spans="1:1" x14ac:dyDescent="0.3">
      <c r="A11" s="6" t="s">
        <v>90</v>
      </c>
    </row>
    <row r="12" spans="1:1" x14ac:dyDescent="0.3">
      <c r="A12" s="6" t="s">
        <v>91</v>
      </c>
    </row>
    <row r="13" spans="1:1" x14ac:dyDescent="0.3">
      <c r="A13" s="6" t="s">
        <v>92</v>
      </c>
    </row>
    <row r="14" spans="1:1" x14ac:dyDescent="0.3">
      <c r="A14" s="6" t="s">
        <v>93</v>
      </c>
    </row>
    <row r="15" spans="1:1" x14ac:dyDescent="0.3">
      <c r="A15" s="6" t="s">
        <v>94</v>
      </c>
    </row>
    <row r="16" spans="1:1" x14ac:dyDescent="0.3">
      <c r="A16" s="6" t="s">
        <v>72</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9D21B-69C7-4128-A79E-252F1CBE1874}">
  <dimension ref="A1:K583"/>
  <sheetViews>
    <sheetView workbookViewId="0">
      <selection activeCell="L3" sqref="L3"/>
    </sheetView>
  </sheetViews>
  <sheetFormatPr defaultRowHeight="15.6" x14ac:dyDescent="0.3"/>
  <cols>
    <col min="1" max="1" width="5" bestFit="1" customWidth="1"/>
    <col min="2" max="2" width="10.09765625" bestFit="1" customWidth="1"/>
    <col min="3" max="4" width="10.09765625" customWidth="1"/>
    <col min="5" max="5" width="15.296875" bestFit="1" customWidth="1"/>
    <col min="6" max="6" width="10.09765625" customWidth="1"/>
    <col min="7" max="7" width="27.296875" bestFit="1" customWidth="1"/>
    <col min="8" max="8" width="12" bestFit="1" customWidth="1"/>
    <col min="9" max="9" width="30.5" customWidth="1"/>
    <col min="10" max="10" width="16.19921875" customWidth="1"/>
    <col min="11" max="12" width="18.09765625" bestFit="1" customWidth="1"/>
  </cols>
  <sheetData>
    <row r="1" spans="1:11" x14ac:dyDescent="0.3">
      <c r="A1" s="64" t="s">
        <v>78</v>
      </c>
      <c r="B1" s="64"/>
      <c r="C1" s="64"/>
      <c r="D1" s="64"/>
      <c r="E1" s="64"/>
      <c r="F1" s="64"/>
      <c r="G1" s="64"/>
      <c r="H1" s="64"/>
      <c r="I1" s="64"/>
      <c r="J1" s="64"/>
      <c r="K1" s="64"/>
    </row>
    <row r="2" spans="1:11" ht="4.2" customHeight="1" x14ac:dyDescent="0.3">
      <c r="A2" s="12"/>
      <c r="B2" s="12"/>
      <c r="C2" s="12"/>
      <c r="D2" s="12"/>
      <c r="E2" s="12"/>
      <c r="F2" s="12"/>
      <c r="G2" s="12"/>
      <c r="H2" s="12"/>
      <c r="I2" s="12"/>
      <c r="J2" s="12"/>
      <c r="K2" s="12"/>
    </row>
    <row r="3" spans="1:11" x14ac:dyDescent="0.3">
      <c r="A3" s="15" t="s">
        <v>0</v>
      </c>
      <c r="B3" s="16" t="s">
        <v>4</v>
      </c>
      <c r="C3" s="16" t="s">
        <v>5</v>
      </c>
      <c r="D3" s="16" t="s">
        <v>2</v>
      </c>
      <c r="E3" s="16" t="s">
        <v>6</v>
      </c>
      <c r="F3" s="16" t="s">
        <v>64</v>
      </c>
      <c r="G3" s="17" t="s">
        <v>7</v>
      </c>
      <c r="H3" s="17" t="s">
        <v>8</v>
      </c>
      <c r="I3" s="17" t="s">
        <v>10</v>
      </c>
      <c r="J3" s="17" t="s">
        <v>9</v>
      </c>
      <c r="K3" s="18" t="s">
        <v>11</v>
      </c>
    </row>
    <row r="4" spans="1:11" x14ac:dyDescent="0.3">
      <c r="A4" s="19">
        <v>2023</v>
      </c>
      <c r="B4" s="20">
        <v>44957</v>
      </c>
      <c r="C4" s="21" t="str">
        <f>TEXT(Table13[[#This Row],[Date]],"DD")</f>
        <v>31</v>
      </c>
      <c r="D4" s="21" t="str">
        <f>IF(F4="January","1st Quarter",IF(F4="February","1st Quarter",IF(F4="March","1st Quarter",IF(F4="April","2nd Quarter",IF(F4="May","2nd Quarter",IF(F4="June","2nd Quarter",IF(F4="July","3rd Quarter",IF(F4= "August","3rd Quarter",IF(F4="September","3rd Quarter", IF(F4="October","4th Quarter",IF(F4="November","4th Quarter",IF(F4="December","4th Quarter"))))))))))))</f>
        <v>1st Quarter</v>
      </c>
      <c r="E4" s="20" t="str">
        <f>TEXT(Table13[[#This Row],[Date]],"DDDD")</f>
        <v>Tuesday</v>
      </c>
      <c r="F4" s="20" t="str">
        <f>TEXT(Table13[[#This Row],[Date]],"MMMM")</f>
        <v>January</v>
      </c>
      <c r="G4" s="21" t="s">
        <v>13</v>
      </c>
      <c r="H4" s="22">
        <v>153000</v>
      </c>
      <c r="I4" s="21" t="s">
        <v>14</v>
      </c>
      <c r="J4" s="21"/>
      <c r="K4" s="23" t="s">
        <v>15</v>
      </c>
    </row>
    <row r="5" spans="1:11" x14ac:dyDescent="0.3">
      <c r="A5" s="19">
        <v>2023</v>
      </c>
      <c r="B5" s="20">
        <v>44957</v>
      </c>
      <c r="C5" s="21" t="str">
        <f>TEXT(Table13[[#This Row],[Date]],"DD")</f>
        <v>31</v>
      </c>
      <c r="D5" s="21" t="str">
        <f t="shared" ref="D5:D68" si="0">IF(F5="January","1st Quarter",IF(F5="February","1st Quarter",IF(F5="March","1st Quarter",IF(F5="April","2nd Quarter",IF(F5="May","2nd Quarter",IF(F5="June","2nd Quarter",IF(F5="July","3rd Quarter",IF(F5= "August","3rd Quarter",IF(F5="September","3rd Quarter", IF(F5="October","4th Quarter",IF(F5="November","4th Quarter",IF(F5="December","4th Quarter"))))))))))))</f>
        <v>1st Quarter</v>
      </c>
      <c r="E5" s="20" t="str">
        <f>TEXT(Table13[[#This Row],[Date]],"DDDD")</f>
        <v>Tuesday</v>
      </c>
      <c r="F5" s="20" t="str">
        <f>TEXT(Table13[[#This Row],[Date]],"MMMM")</f>
        <v>January</v>
      </c>
      <c r="G5" s="21" t="s">
        <v>13</v>
      </c>
      <c r="H5" s="22">
        <v>27000</v>
      </c>
      <c r="I5" s="21" t="s">
        <v>16</v>
      </c>
      <c r="J5" s="21"/>
      <c r="K5" s="23" t="s">
        <v>15</v>
      </c>
    </row>
    <row r="6" spans="1:11" x14ac:dyDescent="0.3">
      <c r="A6" s="19">
        <v>2023</v>
      </c>
      <c r="B6" s="20">
        <v>44957</v>
      </c>
      <c r="C6" s="21" t="str">
        <f>TEXT(Table13[[#This Row],[Date]],"DD")</f>
        <v>31</v>
      </c>
      <c r="D6" s="21" t="str">
        <f t="shared" si="0"/>
        <v>1st Quarter</v>
      </c>
      <c r="E6" s="20" t="str">
        <f>TEXT(Table13[[#This Row],[Date]],"DDDD")</f>
        <v>Tuesday</v>
      </c>
      <c r="F6" s="20" t="str">
        <f>TEXT(Table13[[#This Row],[Date]],"MMMM")</f>
        <v>January</v>
      </c>
      <c r="G6" s="21" t="s">
        <v>13</v>
      </c>
      <c r="H6" s="22">
        <v>6000</v>
      </c>
      <c r="I6" s="21" t="s">
        <v>17</v>
      </c>
      <c r="J6" s="21"/>
      <c r="K6" s="23" t="s">
        <v>15</v>
      </c>
    </row>
    <row r="7" spans="1:11" x14ac:dyDescent="0.3">
      <c r="A7" s="19">
        <v>2023</v>
      </c>
      <c r="B7" s="20">
        <v>44957</v>
      </c>
      <c r="C7" s="21" t="str">
        <f>TEXT(Table13[[#This Row],[Date]],"DD")</f>
        <v>31</v>
      </c>
      <c r="D7" s="21" t="str">
        <f t="shared" si="0"/>
        <v>1st Quarter</v>
      </c>
      <c r="E7" s="20" t="str">
        <f>TEXT(Table13[[#This Row],[Date]],"DDDD")</f>
        <v>Tuesday</v>
      </c>
      <c r="F7" s="20" t="str">
        <f>TEXT(Table13[[#This Row],[Date]],"MMMM")</f>
        <v>January</v>
      </c>
      <c r="G7" s="21" t="s">
        <v>13</v>
      </c>
      <c r="H7" s="22">
        <v>-15000</v>
      </c>
      <c r="I7" s="21" t="s">
        <v>19</v>
      </c>
      <c r="J7" s="21" t="s">
        <v>18</v>
      </c>
      <c r="K7" s="23" t="s">
        <v>20</v>
      </c>
    </row>
    <row r="8" spans="1:11" x14ac:dyDescent="0.3">
      <c r="A8" s="19">
        <v>2023</v>
      </c>
      <c r="B8" s="20">
        <v>44957</v>
      </c>
      <c r="C8" s="21" t="str">
        <f>TEXT(Table13[[#This Row],[Date]],"DD")</f>
        <v>31</v>
      </c>
      <c r="D8" s="21" t="str">
        <f t="shared" si="0"/>
        <v>1st Quarter</v>
      </c>
      <c r="E8" s="20" t="str">
        <f>TEXT(Table13[[#This Row],[Date]],"DDDD")</f>
        <v>Tuesday</v>
      </c>
      <c r="F8" s="20" t="str">
        <f>TEXT(Table13[[#This Row],[Date]],"MMMM")</f>
        <v>January</v>
      </c>
      <c r="G8" s="21" t="s">
        <v>13</v>
      </c>
      <c r="H8" s="22">
        <v>-9000</v>
      </c>
      <c r="I8" s="21" t="s">
        <v>19</v>
      </c>
      <c r="J8" s="21" t="s">
        <v>21</v>
      </c>
      <c r="K8" s="23" t="s">
        <v>20</v>
      </c>
    </row>
    <row r="9" spans="1:11" x14ac:dyDescent="0.3">
      <c r="A9" s="19">
        <v>2023</v>
      </c>
      <c r="B9" s="20">
        <v>44957</v>
      </c>
      <c r="C9" s="21" t="str">
        <f>TEXT(Table13[[#This Row],[Date]],"DD")</f>
        <v>31</v>
      </c>
      <c r="D9" s="21" t="str">
        <f t="shared" si="0"/>
        <v>1st Quarter</v>
      </c>
      <c r="E9" s="20" t="str">
        <f>TEXT(Table13[[#This Row],[Date]],"DDDD")</f>
        <v>Tuesday</v>
      </c>
      <c r="F9" s="20" t="str">
        <f>TEXT(Table13[[#This Row],[Date]],"MMMM")</f>
        <v>January</v>
      </c>
      <c r="G9" s="21" t="s">
        <v>13</v>
      </c>
      <c r="H9" s="22">
        <v>-30000</v>
      </c>
      <c r="I9" s="21" t="s">
        <v>19</v>
      </c>
      <c r="J9" s="21" t="s">
        <v>22</v>
      </c>
      <c r="K9" s="23" t="s">
        <v>20</v>
      </c>
    </row>
    <row r="10" spans="1:11" x14ac:dyDescent="0.3">
      <c r="A10" s="19">
        <v>2023</v>
      </c>
      <c r="B10" s="20">
        <v>44957</v>
      </c>
      <c r="C10" s="21" t="str">
        <f>TEXT(Table13[[#This Row],[Date]],"DD")</f>
        <v>31</v>
      </c>
      <c r="D10" s="21" t="str">
        <f t="shared" si="0"/>
        <v>1st Quarter</v>
      </c>
      <c r="E10" s="20" t="str">
        <f>TEXT(Table13[[#This Row],[Date]],"DDDD")</f>
        <v>Tuesday</v>
      </c>
      <c r="F10" s="20" t="str">
        <f>TEXT(Table13[[#This Row],[Date]],"MMMM")</f>
        <v>January</v>
      </c>
      <c r="G10" s="21" t="s">
        <v>13</v>
      </c>
      <c r="H10" s="22">
        <v>-40000</v>
      </c>
      <c r="I10" s="21" t="s">
        <v>19</v>
      </c>
      <c r="J10" s="21" t="s">
        <v>23</v>
      </c>
      <c r="K10" s="23" t="s">
        <v>20</v>
      </c>
    </row>
    <row r="11" spans="1:11" x14ac:dyDescent="0.3">
      <c r="A11" s="19">
        <v>2023</v>
      </c>
      <c r="B11" s="20">
        <v>44957</v>
      </c>
      <c r="C11" s="21" t="str">
        <f>TEXT(Table13[[#This Row],[Date]],"DD")</f>
        <v>31</v>
      </c>
      <c r="D11" s="21" t="str">
        <f t="shared" si="0"/>
        <v>1st Quarter</v>
      </c>
      <c r="E11" s="20" t="str">
        <f>TEXT(Table13[[#This Row],[Date]],"DDDD")</f>
        <v>Tuesday</v>
      </c>
      <c r="F11" s="20" t="str">
        <f>TEXT(Table13[[#This Row],[Date]],"MMMM")</f>
        <v>January</v>
      </c>
      <c r="G11" s="21" t="s">
        <v>13</v>
      </c>
      <c r="H11" s="22">
        <v>-30000</v>
      </c>
      <c r="I11" s="21" t="s">
        <v>19</v>
      </c>
      <c r="J11" s="21" t="s">
        <v>24</v>
      </c>
      <c r="K11" s="23" t="s">
        <v>20</v>
      </c>
    </row>
    <row r="12" spans="1:11" x14ac:dyDescent="0.3">
      <c r="A12" s="19">
        <v>2023</v>
      </c>
      <c r="B12" s="20">
        <v>44957</v>
      </c>
      <c r="C12" s="21" t="str">
        <f>TEXT(Table13[[#This Row],[Date]],"DD")</f>
        <v>31</v>
      </c>
      <c r="D12" s="21" t="str">
        <f t="shared" si="0"/>
        <v>1st Quarter</v>
      </c>
      <c r="E12" s="20" t="str">
        <f>TEXT(Table13[[#This Row],[Date]],"DDDD")</f>
        <v>Tuesday</v>
      </c>
      <c r="F12" s="20" t="str">
        <f>TEXT(Table13[[#This Row],[Date]],"MMMM")</f>
        <v>January</v>
      </c>
      <c r="G12" s="21" t="s">
        <v>13</v>
      </c>
      <c r="H12" s="22">
        <v>-1500</v>
      </c>
      <c r="I12" s="21" t="s">
        <v>19</v>
      </c>
      <c r="J12" s="21" t="s">
        <v>25</v>
      </c>
      <c r="K12" s="23" t="s">
        <v>20</v>
      </c>
    </row>
    <row r="13" spans="1:11" x14ac:dyDescent="0.3">
      <c r="A13" s="19">
        <v>2023</v>
      </c>
      <c r="B13" s="20">
        <v>44957</v>
      </c>
      <c r="C13" s="21" t="str">
        <f>TEXT(Table13[[#This Row],[Date]],"DD")</f>
        <v>31</v>
      </c>
      <c r="D13" s="21" t="str">
        <f t="shared" si="0"/>
        <v>1st Quarter</v>
      </c>
      <c r="E13" s="20" t="str">
        <f>TEXT(Table13[[#This Row],[Date]],"DDDD")</f>
        <v>Tuesday</v>
      </c>
      <c r="F13" s="20" t="str">
        <f>TEXT(Table13[[#This Row],[Date]],"MMMM")</f>
        <v>January</v>
      </c>
      <c r="G13" s="21" t="s">
        <v>13</v>
      </c>
      <c r="H13" s="22">
        <v>-20000</v>
      </c>
      <c r="I13" s="21" t="s">
        <v>27</v>
      </c>
      <c r="J13" s="21" t="s">
        <v>26</v>
      </c>
      <c r="K13" s="23" t="s">
        <v>20</v>
      </c>
    </row>
    <row r="14" spans="1:11" x14ac:dyDescent="0.3">
      <c r="A14" s="19">
        <v>2023</v>
      </c>
      <c r="B14" s="20">
        <v>44957</v>
      </c>
      <c r="C14" s="21" t="str">
        <f>TEXT(Table13[[#This Row],[Date]],"DD")</f>
        <v>31</v>
      </c>
      <c r="D14" s="21" t="str">
        <f t="shared" si="0"/>
        <v>1st Quarter</v>
      </c>
      <c r="E14" s="20" t="str">
        <f>TEXT(Table13[[#This Row],[Date]],"DDDD")</f>
        <v>Tuesday</v>
      </c>
      <c r="F14" s="20" t="str">
        <f>TEXT(Table13[[#This Row],[Date]],"MMMM")</f>
        <v>January</v>
      </c>
      <c r="G14" s="21" t="s">
        <v>13</v>
      </c>
      <c r="H14" s="22">
        <v>-1200</v>
      </c>
      <c r="I14" s="21" t="s">
        <v>27</v>
      </c>
      <c r="J14" s="21" t="s">
        <v>28</v>
      </c>
      <c r="K14" s="23" t="s">
        <v>20</v>
      </c>
    </row>
    <row r="15" spans="1:11" x14ac:dyDescent="0.3">
      <c r="A15" s="19">
        <v>2023</v>
      </c>
      <c r="B15" s="20">
        <v>44957</v>
      </c>
      <c r="C15" s="21" t="str">
        <f>TEXT(Table13[[#This Row],[Date]],"DD")</f>
        <v>31</v>
      </c>
      <c r="D15" s="21" t="str">
        <f t="shared" si="0"/>
        <v>1st Quarter</v>
      </c>
      <c r="E15" s="20" t="str">
        <f>TEXT(Table13[[#This Row],[Date]],"DDDD")</f>
        <v>Tuesday</v>
      </c>
      <c r="F15" s="20" t="str">
        <f>TEXT(Table13[[#This Row],[Date]],"MMMM")</f>
        <v>January</v>
      </c>
      <c r="G15" s="21" t="s">
        <v>13</v>
      </c>
      <c r="H15" s="22">
        <v>-2700</v>
      </c>
      <c r="I15" s="21" t="s">
        <v>27</v>
      </c>
      <c r="J15" s="21" t="s">
        <v>29</v>
      </c>
      <c r="K15" s="23" t="s">
        <v>20</v>
      </c>
    </row>
    <row r="16" spans="1:11" x14ac:dyDescent="0.3">
      <c r="A16" s="19">
        <v>2023</v>
      </c>
      <c r="B16" s="20">
        <v>44957</v>
      </c>
      <c r="C16" s="21" t="str">
        <f>TEXT(Table13[[#This Row],[Date]],"DD")</f>
        <v>31</v>
      </c>
      <c r="D16" s="21" t="str">
        <f t="shared" si="0"/>
        <v>1st Quarter</v>
      </c>
      <c r="E16" s="20" t="str">
        <f>TEXT(Table13[[#This Row],[Date]],"DDDD")</f>
        <v>Tuesday</v>
      </c>
      <c r="F16" s="20" t="str">
        <f>TEXT(Table13[[#This Row],[Date]],"MMMM")</f>
        <v>January</v>
      </c>
      <c r="G16" s="21" t="s">
        <v>13</v>
      </c>
      <c r="H16" s="22">
        <v>-3000</v>
      </c>
      <c r="I16" s="21" t="s">
        <v>27</v>
      </c>
      <c r="J16" s="21" t="s">
        <v>14</v>
      </c>
      <c r="K16" s="23" t="s">
        <v>20</v>
      </c>
    </row>
    <row r="17" spans="1:11" x14ac:dyDescent="0.3">
      <c r="A17" s="19">
        <v>2023</v>
      </c>
      <c r="B17" s="20">
        <v>44957</v>
      </c>
      <c r="C17" s="21" t="str">
        <f>TEXT(Table13[[#This Row],[Date]],"DD")</f>
        <v>31</v>
      </c>
      <c r="D17" s="21" t="str">
        <f t="shared" si="0"/>
        <v>1st Quarter</v>
      </c>
      <c r="E17" s="20" t="str">
        <f>TEXT(Table13[[#This Row],[Date]],"DDDD")</f>
        <v>Tuesday</v>
      </c>
      <c r="F17" s="20" t="str">
        <f>TEXT(Table13[[#This Row],[Date]],"MMMM")</f>
        <v>January</v>
      </c>
      <c r="G17" s="21" t="s">
        <v>13</v>
      </c>
      <c r="H17" s="22">
        <v>-65000</v>
      </c>
      <c r="I17" s="21" t="s">
        <v>27</v>
      </c>
      <c r="J17" s="21" t="s">
        <v>30</v>
      </c>
      <c r="K17" s="23" t="s">
        <v>20</v>
      </c>
    </row>
    <row r="18" spans="1:11" x14ac:dyDescent="0.3">
      <c r="A18" s="19">
        <v>2023</v>
      </c>
      <c r="B18" s="20">
        <v>44957</v>
      </c>
      <c r="C18" s="21" t="str">
        <f>TEXT(Table13[[#This Row],[Date]],"DD")</f>
        <v>31</v>
      </c>
      <c r="D18" s="21" t="str">
        <f t="shared" si="0"/>
        <v>1st Quarter</v>
      </c>
      <c r="E18" s="20" t="str">
        <f>TEXT(Table13[[#This Row],[Date]],"DDDD")</f>
        <v>Tuesday</v>
      </c>
      <c r="F18" s="20" t="str">
        <f>TEXT(Table13[[#This Row],[Date]],"MMMM")</f>
        <v>January</v>
      </c>
      <c r="G18" s="21" t="s">
        <v>13</v>
      </c>
      <c r="H18" s="22">
        <v>-2100</v>
      </c>
      <c r="I18" s="21" t="s">
        <v>27</v>
      </c>
      <c r="J18" s="21" t="s">
        <v>25</v>
      </c>
      <c r="K18" s="23" t="s">
        <v>20</v>
      </c>
    </row>
    <row r="19" spans="1:11" x14ac:dyDescent="0.3">
      <c r="A19" s="19">
        <v>2023</v>
      </c>
      <c r="B19" s="20">
        <v>44957</v>
      </c>
      <c r="C19" s="21" t="str">
        <f>TEXT(Table13[[#This Row],[Date]],"DD")</f>
        <v>31</v>
      </c>
      <c r="D19" s="21" t="str">
        <f t="shared" si="0"/>
        <v>1st Quarter</v>
      </c>
      <c r="E19" s="20" t="str">
        <f>TEXT(Table13[[#This Row],[Date]],"DDDD")</f>
        <v>Tuesday</v>
      </c>
      <c r="F19" s="20" t="str">
        <f>TEXT(Table13[[#This Row],[Date]],"MMMM")</f>
        <v>January</v>
      </c>
      <c r="G19" s="21" t="s">
        <v>13</v>
      </c>
      <c r="H19" s="22">
        <v>-12000</v>
      </c>
      <c r="I19" s="21" t="s">
        <v>31</v>
      </c>
      <c r="J19" s="21" t="s">
        <v>31</v>
      </c>
      <c r="K19" s="23" t="s">
        <v>20</v>
      </c>
    </row>
    <row r="20" spans="1:11" x14ac:dyDescent="0.3">
      <c r="A20" s="19">
        <v>2023</v>
      </c>
      <c r="B20" s="20">
        <v>44985</v>
      </c>
      <c r="C20" s="21" t="str">
        <f>TEXT(Table13[[#This Row],[Date]],"DD")</f>
        <v>28</v>
      </c>
      <c r="D20" s="21" t="str">
        <f t="shared" si="0"/>
        <v>1st Quarter</v>
      </c>
      <c r="E20" s="20" t="str">
        <f>TEXT(Table13[[#This Row],[Date]],"DDDD")</f>
        <v>Tuesday</v>
      </c>
      <c r="F20" s="20" t="str">
        <f>TEXT(Table13[[#This Row],[Date]],"MMMM")</f>
        <v>February</v>
      </c>
      <c r="G20" s="21" t="s">
        <v>13</v>
      </c>
      <c r="H20" s="22">
        <v>22500</v>
      </c>
      <c r="I20" s="21" t="s">
        <v>16</v>
      </c>
      <c r="J20" s="21"/>
      <c r="K20" s="23" t="s">
        <v>15</v>
      </c>
    </row>
    <row r="21" spans="1:11" x14ac:dyDescent="0.3">
      <c r="A21" s="19">
        <v>2023</v>
      </c>
      <c r="B21" s="20">
        <v>45016</v>
      </c>
      <c r="C21" s="21" t="str">
        <f>TEXT(Table13[[#This Row],[Date]],"DD")</f>
        <v>31</v>
      </c>
      <c r="D21" s="21" t="str">
        <f t="shared" si="0"/>
        <v>1st Quarter</v>
      </c>
      <c r="E21" s="20" t="str">
        <f>TEXT(Table13[[#This Row],[Date]],"DDDD")</f>
        <v>Friday</v>
      </c>
      <c r="F21" s="20" t="str">
        <f>TEXT(Table13[[#This Row],[Date]],"MMMM")</f>
        <v>March</v>
      </c>
      <c r="G21" s="21" t="s">
        <v>13</v>
      </c>
      <c r="H21" s="22">
        <v>9000</v>
      </c>
      <c r="I21" s="21" t="s">
        <v>16</v>
      </c>
      <c r="J21" s="21"/>
      <c r="K21" s="23" t="s">
        <v>15</v>
      </c>
    </row>
    <row r="22" spans="1:11" x14ac:dyDescent="0.3">
      <c r="A22" s="19">
        <v>2023</v>
      </c>
      <c r="B22" s="20">
        <v>44985</v>
      </c>
      <c r="C22" s="21" t="str">
        <f>TEXT(Table13[[#This Row],[Date]],"DD")</f>
        <v>28</v>
      </c>
      <c r="D22" s="21" t="str">
        <f t="shared" si="0"/>
        <v>1st Quarter</v>
      </c>
      <c r="E22" s="20" t="str">
        <f>TEXT(Table13[[#This Row],[Date]],"DDDD")</f>
        <v>Tuesday</v>
      </c>
      <c r="F22" s="20" t="str">
        <f>TEXT(Table13[[#This Row],[Date]],"MMMM")</f>
        <v>February</v>
      </c>
      <c r="G22" s="21" t="s">
        <v>13</v>
      </c>
      <c r="H22" s="22">
        <v>137700</v>
      </c>
      <c r="I22" s="21" t="s">
        <v>14</v>
      </c>
      <c r="J22" s="21"/>
      <c r="K22" s="23" t="s">
        <v>15</v>
      </c>
    </row>
    <row r="23" spans="1:11" x14ac:dyDescent="0.3">
      <c r="A23" s="19">
        <v>2023</v>
      </c>
      <c r="B23" s="20">
        <v>45046</v>
      </c>
      <c r="C23" s="21" t="str">
        <f>TEXT(Table13[[#This Row],[Date]],"DD")</f>
        <v>30</v>
      </c>
      <c r="D23" s="21" t="str">
        <f t="shared" si="0"/>
        <v>2nd Quarter</v>
      </c>
      <c r="E23" s="20" t="str">
        <f>TEXT(Table13[[#This Row],[Date]],"DDDD")</f>
        <v>Sunday</v>
      </c>
      <c r="F23" s="20" t="str">
        <f>TEXT(Table13[[#This Row],[Date]],"MMMM")</f>
        <v>April</v>
      </c>
      <c r="G23" s="21" t="s">
        <v>13</v>
      </c>
      <c r="H23" s="22">
        <v>13500</v>
      </c>
      <c r="I23" s="21" t="s">
        <v>16</v>
      </c>
      <c r="J23" s="21"/>
      <c r="K23" s="23" t="s">
        <v>15</v>
      </c>
    </row>
    <row r="24" spans="1:11" x14ac:dyDescent="0.3">
      <c r="A24" s="19">
        <v>2023</v>
      </c>
      <c r="B24" s="20">
        <v>44985</v>
      </c>
      <c r="C24" s="21" t="str">
        <f>TEXT(Table13[[#This Row],[Date]],"DD")</f>
        <v>28</v>
      </c>
      <c r="D24" s="21" t="str">
        <f t="shared" si="0"/>
        <v>1st Quarter</v>
      </c>
      <c r="E24" s="20" t="str">
        <f>TEXT(Table13[[#This Row],[Date]],"DDDD")</f>
        <v>Tuesday</v>
      </c>
      <c r="F24" s="20" t="str">
        <f>TEXT(Table13[[#This Row],[Date]],"MMMM")</f>
        <v>February</v>
      </c>
      <c r="G24" s="21" t="s">
        <v>13</v>
      </c>
      <c r="H24" s="22">
        <v>3000</v>
      </c>
      <c r="I24" s="21" t="s">
        <v>17</v>
      </c>
      <c r="J24" s="21"/>
      <c r="K24" s="23" t="s">
        <v>15</v>
      </c>
    </row>
    <row r="25" spans="1:11" x14ac:dyDescent="0.3">
      <c r="A25" s="19">
        <v>2023</v>
      </c>
      <c r="B25" s="20">
        <v>44985</v>
      </c>
      <c r="C25" s="21" t="str">
        <f>TEXT(Table13[[#This Row],[Date]],"DD")</f>
        <v>28</v>
      </c>
      <c r="D25" s="21" t="str">
        <f t="shared" si="0"/>
        <v>1st Quarter</v>
      </c>
      <c r="E25" s="20" t="str">
        <f>TEXT(Table13[[#This Row],[Date]],"DDDD")</f>
        <v>Tuesday</v>
      </c>
      <c r="F25" s="20" t="str">
        <f>TEXT(Table13[[#This Row],[Date]],"MMMM")</f>
        <v>February</v>
      </c>
      <c r="G25" s="21" t="s">
        <v>13</v>
      </c>
      <c r="H25" s="22">
        <v>-15000</v>
      </c>
      <c r="I25" s="21" t="s">
        <v>19</v>
      </c>
      <c r="J25" s="21" t="s">
        <v>18</v>
      </c>
      <c r="K25" s="23" t="s">
        <v>20</v>
      </c>
    </row>
    <row r="26" spans="1:11" x14ac:dyDescent="0.3">
      <c r="A26" s="19">
        <v>2023</v>
      </c>
      <c r="B26" s="20">
        <v>44985</v>
      </c>
      <c r="C26" s="21" t="str">
        <f>TEXT(Table13[[#This Row],[Date]],"DD")</f>
        <v>28</v>
      </c>
      <c r="D26" s="21" t="str">
        <f t="shared" si="0"/>
        <v>1st Quarter</v>
      </c>
      <c r="E26" s="20" t="str">
        <f>TEXT(Table13[[#This Row],[Date]],"DDDD")</f>
        <v>Tuesday</v>
      </c>
      <c r="F26" s="20" t="str">
        <f>TEXT(Table13[[#This Row],[Date]],"MMMM")</f>
        <v>February</v>
      </c>
      <c r="G26" s="21" t="s">
        <v>13</v>
      </c>
      <c r="H26" s="22">
        <v>-9000</v>
      </c>
      <c r="I26" s="21" t="s">
        <v>19</v>
      </c>
      <c r="J26" s="21" t="s">
        <v>21</v>
      </c>
      <c r="K26" s="23" t="s">
        <v>20</v>
      </c>
    </row>
    <row r="27" spans="1:11" x14ac:dyDescent="0.3">
      <c r="A27" s="19">
        <v>2023</v>
      </c>
      <c r="B27" s="20">
        <v>44985</v>
      </c>
      <c r="C27" s="21" t="str">
        <f>TEXT(Table13[[#This Row],[Date]],"DD")</f>
        <v>28</v>
      </c>
      <c r="D27" s="21" t="str">
        <f t="shared" si="0"/>
        <v>1st Quarter</v>
      </c>
      <c r="E27" s="20" t="str">
        <f>TEXT(Table13[[#This Row],[Date]],"DDDD")</f>
        <v>Tuesday</v>
      </c>
      <c r="F27" s="20" t="str">
        <f>TEXT(Table13[[#This Row],[Date]],"MMMM")</f>
        <v>February</v>
      </c>
      <c r="G27" s="21" t="s">
        <v>13</v>
      </c>
      <c r="H27" s="22">
        <v>-30000</v>
      </c>
      <c r="I27" s="21" t="s">
        <v>19</v>
      </c>
      <c r="J27" s="21" t="s">
        <v>22</v>
      </c>
      <c r="K27" s="23" t="s">
        <v>20</v>
      </c>
    </row>
    <row r="28" spans="1:11" x14ac:dyDescent="0.3">
      <c r="A28" s="19">
        <v>2023</v>
      </c>
      <c r="B28" s="20">
        <v>44985</v>
      </c>
      <c r="C28" s="21" t="str">
        <f>TEXT(Table13[[#This Row],[Date]],"DD")</f>
        <v>28</v>
      </c>
      <c r="D28" s="21" t="str">
        <f t="shared" si="0"/>
        <v>1st Quarter</v>
      </c>
      <c r="E28" s="20" t="str">
        <f>TEXT(Table13[[#This Row],[Date]],"DDDD")</f>
        <v>Tuesday</v>
      </c>
      <c r="F28" s="20" t="str">
        <f>TEXT(Table13[[#This Row],[Date]],"MMMM")</f>
        <v>February</v>
      </c>
      <c r="G28" s="21" t="s">
        <v>13</v>
      </c>
      <c r="H28" s="22">
        <v>-40000</v>
      </c>
      <c r="I28" s="21" t="s">
        <v>19</v>
      </c>
      <c r="J28" s="21" t="s">
        <v>23</v>
      </c>
      <c r="K28" s="23" t="s">
        <v>20</v>
      </c>
    </row>
    <row r="29" spans="1:11" x14ac:dyDescent="0.3">
      <c r="A29" s="19">
        <v>2023</v>
      </c>
      <c r="B29" s="20">
        <v>44985</v>
      </c>
      <c r="C29" s="21" t="str">
        <f>TEXT(Table13[[#This Row],[Date]],"DD")</f>
        <v>28</v>
      </c>
      <c r="D29" s="21" t="str">
        <f t="shared" si="0"/>
        <v>1st Quarter</v>
      </c>
      <c r="E29" s="20" t="str">
        <f>TEXT(Table13[[#This Row],[Date]],"DDDD")</f>
        <v>Tuesday</v>
      </c>
      <c r="F29" s="20" t="str">
        <f>TEXT(Table13[[#This Row],[Date]],"MMMM")</f>
        <v>February</v>
      </c>
      <c r="G29" s="21" t="s">
        <v>13</v>
      </c>
      <c r="H29" s="22">
        <v>-30000</v>
      </c>
      <c r="I29" s="21" t="s">
        <v>19</v>
      </c>
      <c r="J29" s="21" t="s">
        <v>24</v>
      </c>
      <c r="K29" s="23" t="s">
        <v>20</v>
      </c>
    </row>
    <row r="30" spans="1:11" x14ac:dyDescent="0.3">
      <c r="A30" s="19">
        <v>2023</v>
      </c>
      <c r="B30" s="20">
        <v>44985</v>
      </c>
      <c r="C30" s="21" t="str">
        <f>TEXT(Table13[[#This Row],[Date]],"DD")</f>
        <v>28</v>
      </c>
      <c r="D30" s="21" t="str">
        <f t="shared" si="0"/>
        <v>1st Quarter</v>
      </c>
      <c r="E30" s="20" t="str">
        <f>TEXT(Table13[[#This Row],[Date]],"DDDD")</f>
        <v>Tuesday</v>
      </c>
      <c r="F30" s="20" t="str">
        <f>TEXT(Table13[[#This Row],[Date]],"MMMM")</f>
        <v>February</v>
      </c>
      <c r="G30" s="21" t="s">
        <v>13</v>
      </c>
      <c r="H30" s="22">
        <v>-1500</v>
      </c>
      <c r="I30" s="21" t="s">
        <v>19</v>
      </c>
      <c r="J30" s="21" t="s">
        <v>25</v>
      </c>
      <c r="K30" s="23" t="s">
        <v>20</v>
      </c>
    </row>
    <row r="31" spans="1:11" x14ac:dyDescent="0.3">
      <c r="A31" s="19">
        <v>2023</v>
      </c>
      <c r="B31" s="20">
        <v>44985</v>
      </c>
      <c r="C31" s="21" t="str">
        <f>TEXT(Table13[[#This Row],[Date]],"DD")</f>
        <v>28</v>
      </c>
      <c r="D31" s="21" t="str">
        <f t="shared" si="0"/>
        <v>1st Quarter</v>
      </c>
      <c r="E31" s="20" t="str">
        <f>TEXT(Table13[[#This Row],[Date]],"DDDD")</f>
        <v>Tuesday</v>
      </c>
      <c r="F31" s="20" t="str">
        <f>TEXT(Table13[[#This Row],[Date]],"MMMM")</f>
        <v>February</v>
      </c>
      <c r="G31" s="21" t="s">
        <v>13</v>
      </c>
      <c r="H31" s="22">
        <v>-20000</v>
      </c>
      <c r="I31" s="21" t="s">
        <v>27</v>
      </c>
      <c r="J31" s="21" t="s">
        <v>26</v>
      </c>
      <c r="K31" s="23" t="s">
        <v>20</v>
      </c>
    </row>
    <row r="32" spans="1:11" x14ac:dyDescent="0.3">
      <c r="A32" s="19">
        <v>2023</v>
      </c>
      <c r="B32" s="20">
        <v>44985</v>
      </c>
      <c r="C32" s="21" t="str">
        <f>TEXT(Table13[[#This Row],[Date]],"DD")</f>
        <v>28</v>
      </c>
      <c r="D32" s="21" t="str">
        <f t="shared" si="0"/>
        <v>1st Quarter</v>
      </c>
      <c r="E32" s="20" t="str">
        <f>TEXT(Table13[[#This Row],[Date]],"DDDD")</f>
        <v>Tuesday</v>
      </c>
      <c r="F32" s="20" t="str">
        <f>TEXT(Table13[[#This Row],[Date]],"MMMM")</f>
        <v>February</v>
      </c>
      <c r="G32" s="21" t="s">
        <v>13</v>
      </c>
      <c r="H32" s="22">
        <v>-1200</v>
      </c>
      <c r="I32" s="21" t="s">
        <v>27</v>
      </c>
      <c r="J32" s="21" t="s">
        <v>28</v>
      </c>
      <c r="K32" s="23" t="s">
        <v>20</v>
      </c>
    </row>
    <row r="33" spans="1:11" x14ac:dyDescent="0.3">
      <c r="A33" s="19">
        <v>2023</v>
      </c>
      <c r="B33" s="20">
        <v>44985</v>
      </c>
      <c r="C33" s="21" t="str">
        <f>TEXT(Table13[[#This Row],[Date]],"DD")</f>
        <v>28</v>
      </c>
      <c r="D33" s="21" t="str">
        <f t="shared" si="0"/>
        <v>1st Quarter</v>
      </c>
      <c r="E33" s="20" t="str">
        <f>TEXT(Table13[[#This Row],[Date]],"DDDD")</f>
        <v>Tuesday</v>
      </c>
      <c r="F33" s="20" t="str">
        <f>TEXT(Table13[[#This Row],[Date]],"MMMM")</f>
        <v>February</v>
      </c>
      <c r="G33" s="21" t="s">
        <v>13</v>
      </c>
      <c r="H33" s="22">
        <v>-2400</v>
      </c>
      <c r="I33" s="21" t="s">
        <v>27</v>
      </c>
      <c r="J33" s="21" t="s">
        <v>29</v>
      </c>
      <c r="K33" s="23" t="s">
        <v>20</v>
      </c>
    </row>
    <row r="34" spans="1:11" x14ac:dyDescent="0.3">
      <c r="A34" s="19">
        <v>2023</v>
      </c>
      <c r="B34" s="20">
        <v>44985</v>
      </c>
      <c r="C34" s="21" t="str">
        <f>TEXT(Table13[[#This Row],[Date]],"DD")</f>
        <v>28</v>
      </c>
      <c r="D34" s="21" t="str">
        <f t="shared" si="0"/>
        <v>1st Quarter</v>
      </c>
      <c r="E34" s="20" t="str">
        <f>TEXT(Table13[[#This Row],[Date]],"DDDD")</f>
        <v>Tuesday</v>
      </c>
      <c r="F34" s="20" t="str">
        <f>TEXT(Table13[[#This Row],[Date]],"MMMM")</f>
        <v>February</v>
      </c>
      <c r="G34" s="21" t="s">
        <v>13</v>
      </c>
      <c r="H34" s="22">
        <v>-3000</v>
      </c>
      <c r="I34" s="21" t="s">
        <v>27</v>
      </c>
      <c r="J34" s="21" t="s">
        <v>14</v>
      </c>
      <c r="K34" s="23" t="s">
        <v>20</v>
      </c>
    </row>
    <row r="35" spans="1:11" x14ac:dyDescent="0.3">
      <c r="A35" s="19">
        <v>2023</v>
      </c>
      <c r="B35" s="20">
        <v>44985</v>
      </c>
      <c r="C35" s="21" t="str">
        <f>TEXT(Table13[[#This Row],[Date]],"DD")</f>
        <v>28</v>
      </c>
      <c r="D35" s="21" t="str">
        <f t="shared" si="0"/>
        <v>1st Quarter</v>
      </c>
      <c r="E35" s="20" t="str">
        <f>TEXT(Table13[[#This Row],[Date]],"DDDD")</f>
        <v>Tuesday</v>
      </c>
      <c r="F35" s="20" t="str">
        <f>TEXT(Table13[[#This Row],[Date]],"MMMM")</f>
        <v>February</v>
      </c>
      <c r="G35" s="21" t="s">
        <v>13</v>
      </c>
      <c r="H35" s="22">
        <v>-65000</v>
      </c>
      <c r="I35" s="21" t="s">
        <v>27</v>
      </c>
      <c r="J35" s="21" t="s">
        <v>30</v>
      </c>
      <c r="K35" s="23" t="s">
        <v>20</v>
      </c>
    </row>
    <row r="36" spans="1:11" x14ac:dyDescent="0.3">
      <c r="A36" s="19">
        <v>2023</v>
      </c>
      <c r="B36" s="20">
        <v>44985</v>
      </c>
      <c r="C36" s="21" t="str">
        <f>TEXT(Table13[[#This Row],[Date]],"DD")</f>
        <v>28</v>
      </c>
      <c r="D36" s="21" t="str">
        <f t="shared" si="0"/>
        <v>1st Quarter</v>
      </c>
      <c r="E36" s="20" t="str">
        <f>TEXT(Table13[[#This Row],[Date]],"DDDD")</f>
        <v>Tuesday</v>
      </c>
      <c r="F36" s="20" t="str">
        <f>TEXT(Table13[[#This Row],[Date]],"MMMM")</f>
        <v>February</v>
      </c>
      <c r="G36" s="21" t="s">
        <v>13</v>
      </c>
      <c r="H36" s="22">
        <v>-1800</v>
      </c>
      <c r="I36" s="21" t="s">
        <v>27</v>
      </c>
      <c r="J36" s="21" t="s">
        <v>25</v>
      </c>
      <c r="K36" s="23" t="s">
        <v>20</v>
      </c>
    </row>
    <row r="37" spans="1:11" x14ac:dyDescent="0.3">
      <c r="A37" s="19">
        <v>2023</v>
      </c>
      <c r="B37" s="20">
        <v>44985</v>
      </c>
      <c r="C37" s="21" t="str">
        <f>TEXT(Table13[[#This Row],[Date]],"DD")</f>
        <v>28</v>
      </c>
      <c r="D37" s="21" t="str">
        <f t="shared" si="0"/>
        <v>1st Quarter</v>
      </c>
      <c r="E37" s="20" t="str">
        <f>TEXT(Table13[[#This Row],[Date]],"DDDD")</f>
        <v>Tuesday</v>
      </c>
      <c r="F37" s="20" t="str">
        <f>TEXT(Table13[[#This Row],[Date]],"MMMM")</f>
        <v>February</v>
      </c>
      <c r="G37" s="21" t="s">
        <v>13</v>
      </c>
      <c r="H37" s="22">
        <v>-12000</v>
      </c>
      <c r="I37" s="21" t="s">
        <v>31</v>
      </c>
      <c r="J37" s="21" t="s">
        <v>31</v>
      </c>
      <c r="K37" s="23" t="s">
        <v>20</v>
      </c>
    </row>
    <row r="38" spans="1:11" x14ac:dyDescent="0.3">
      <c r="A38" s="19">
        <v>2023</v>
      </c>
      <c r="B38" s="20">
        <v>45077</v>
      </c>
      <c r="C38" s="21" t="str">
        <f>TEXT(Table13[[#This Row],[Date]],"DD")</f>
        <v>31</v>
      </c>
      <c r="D38" s="21" t="str">
        <f t="shared" si="0"/>
        <v>2nd Quarter</v>
      </c>
      <c r="E38" s="20" t="str">
        <f>TEXT(Table13[[#This Row],[Date]],"DDDD")</f>
        <v>Wednesday</v>
      </c>
      <c r="F38" s="20" t="str">
        <f>TEXT(Table13[[#This Row],[Date]],"MMMM")</f>
        <v>May</v>
      </c>
      <c r="G38" s="21" t="s">
        <v>13</v>
      </c>
      <c r="H38" s="22">
        <v>19800</v>
      </c>
      <c r="I38" s="21" t="s">
        <v>16</v>
      </c>
      <c r="J38" s="21"/>
      <c r="K38" s="23" t="s">
        <v>15</v>
      </c>
    </row>
    <row r="39" spans="1:11" x14ac:dyDescent="0.3">
      <c r="A39" s="19">
        <v>2023</v>
      </c>
      <c r="B39" s="20">
        <v>45107</v>
      </c>
      <c r="C39" s="21" t="str">
        <f>TEXT(Table13[[#This Row],[Date]],"DD")</f>
        <v>30</v>
      </c>
      <c r="D39" s="21" t="str">
        <f t="shared" si="0"/>
        <v>2nd Quarter</v>
      </c>
      <c r="E39" s="20" t="str">
        <f>TEXT(Table13[[#This Row],[Date]],"DDDD")</f>
        <v>Friday</v>
      </c>
      <c r="F39" s="20" t="str">
        <f>TEXT(Table13[[#This Row],[Date]],"MMMM")</f>
        <v>June</v>
      </c>
      <c r="G39" s="21" t="s">
        <v>13</v>
      </c>
      <c r="H39" s="22">
        <v>16200</v>
      </c>
      <c r="I39" s="21" t="s">
        <v>16</v>
      </c>
      <c r="J39" s="21"/>
      <c r="K39" s="23" t="s">
        <v>15</v>
      </c>
    </row>
    <row r="40" spans="1:11" x14ac:dyDescent="0.3">
      <c r="A40" s="19">
        <v>2023</v>
      </c>
      <c r="B40" s="20">
        <v>45016</v>
      </c>
      <c r="C40" s="21" t="str">
        <f>TEXT(Table13[[#This Row],[Date]],"DD")</f>
        <v>31</v>
      </c>
      <c r="D40" s="21" t="str">
        <f t="shared" si="0"/>
        <v>1st Quarter</v>
      </c>
      <c r="E40" s="20" t="str">
        <f>TEXT(Table13[[#This Row],[Date]],"DDDD")</f>
        <v>Friday</v>
      </c>
      <c r="F40" s="20" t="str">
        <f>TEXT(Table13[[#This Row],[Date]],"MMMM")</f>
        <v>March</v>
      </c>
      <c r="G40" s="21" t="s">
        <v>13</v>
      </c>
      <c r="H40" s="22">
        <v>114750</v>
      </c>
      <c r="I40" s="21" t="s">
        <v>14</v>
      </c>
      <c r="J40" s="21"/>
      <c r="K40" s="23" t="s">
        <v>15</v>
      </c>
    </row>
    <row r="41" spans="1:11" x14ac:dyDescent="0.3">
      <c r="A41" s="19">
        <v>2023</v>
      </c>
      <c r="B41" s="20">
        <v>45138</v>
      </c>
      <c r="C41" s="21" t="str">
        <f>TEXT(Table13[[#This Row],[Date]],"DD")</f>
        <v>31</v>
      </c>
      <c r="D41" s="21" t="str">
        <f t="shared" si="0"/>
        <v>3rd Quarter</v>
      </c>
      <c r="E41" s="20" t="str">
        <f>TEXT(Table13[[#This Row],[Date]],"DDDD")</f>
        <v>Monday</v>
      </c>
      <c r="F41" s="20" t="str">
        <f>TEXT(Table13[[#This Row],[Date]],"MMMM")</f>
        <v>July</v>
      </c>
      <c r="G41" s="21" t="s">
        <v>13</v>
      </c>
      <c r="H41" s="22">
        <v>9000</v>
      </c>
      <c r="I41" s="21" t="s">
        <v>16</v>
      </c>
      <c r="J41" s="21"/>
      <c r="K41" s="23" t="s">
        <v>15</v>
      </c>
    </row>
    <row r="42" spans="1:11" x14ac:dyDescent="0.3">
      <c r="A42" s="19">
        <v>2023</v>
      </c>
      <c r="B42" s="20">
        <v>45016</v>
      </c>
      <c r="C42" s="21" t="str">
        <f>TEXT(Table13[[#This Row],[Date]],"DD")</f>
        <v>31</v>
      </c>
      <c r="D42" s="21" t="str">
        <f t="shared" si="0"/>
        <v>1st Quarter</v>
      </c>
      <c r="E42" s="20" t="str">
        <f>TEXT(Table13[[#This Row],[Date]],"DDDD")</f>
        <v>Friday</v>
      </c>
      <c r="F42" s="20" t="str">
        <f>TEXT(Table13[[#This Row],[Date]],"MMMM")</f>
        <v>March</v>
      </c>
      <c r="G42" s="21" t="s">
        <v>13</v>
      </c>
      <c r="H42" s="22">
        <v>3600</v>
      </c>
      <c r="I42" s="21" t="s">
        <v>17</v>
      </c>
      <c r="J42" s="21"/>
      <c r="K42" s="23" t="s">
        <v>15</v>
      </c>
    </row>
    <row r="43" spans="1:11" x14ac:dyDescent="0.3">
      <c r="A43" s="19">
        <v>2023</v>
      </c>
      <c r="B43" s="20">
        <v>45016</v>
      </c>
      <c r="C43" s="21" t="str">
        <f>TEXT(Table13[[#This Row],[Date]],"DD")</f>
        <v>31</v>
      </c>
      <c r="D43" s="21" t="str">
        <f t="shared" si="0"/>
        <v>1st Quarter</v>
      </c>
      <c r="E43" s="20" t="str">
        <f>TEXT(Table13[[#This Row],[Date]],"DDDD")</f>
        <v>Friday</v>
      </c>
      <c r="F43" s="20" t="str">
        <f>TEXT(Table13[[#This Row],[Date]],"MMMM")</f>
        <v>March</v>
      </c>
      <c r="G43" s="21" t="s">
        <v>13</v>
      </c>
      <c r="H43" s="22">
        <v>-15000</v>
      </c>
      <c r="I43" s="21" t="s">
        <v>19</v>
      </c>
      <c r="J43" s="21" t="s">
        <v>18</v>
      </c>
      <c r="K43" s="23" t="s">
        <v>20</v>
      </c>
    </row>
    <row r="44" spans="1:11" x14ac:dyDescent="0.3">
      <c r="A44" s="19">
        <v>2023</v>
      </c>
      <c r="B44" s="20">
        <v>45016</v>
      </c>
      <c r="C44" s="21" t="str">
        <f>TEXT(Table13[[#This Row],[Date]],"DD")</f>
        <v>31</v>
      </c>
      <c r="D44" s="21" t="str">
        <f t="shared" si="0"/>
        <v>1st Quarter</v>
      </c>
      <c r="E44" s="20" t="str">
        <f>TEXT(Table13[[#This Row],[Date]],"DDDD")</f>
        <v>Friday</v>
      </c>
      <c r="F44" s="20" t="str">
        <f>TEXT(Table13[[#This Row],[Date]],"MMMM")</f>
        <v>March</v>
      </c>
      <c r="G44" s="21" t="s">
        <v>13</v>
      </c>
      <c r="H44" s="22">
        <v>-9000</v>
      </c>
      <c r="I44" s="21" t="s">
        <v>19</v>
      </c>
      <c r="J44" s="21" t="s">
        <v>21</v>
      </c>
      <c r="K44" s="23" t="s">
        <v>20</v>
      </c>
    </row>
    <row r="45" spans="1:11" x14ac:dyDescent="0.3">
      <c r="A45" s="19">
        <v>2023</v>
      </c>
      <c r="B45" s="20">
        <v>45016</v>
      </c>
      <c r="C45" s="21" t="str">
        <f>TEXT(Table13[[#This Row],[Date]],"DD")</f>
        <v>31</v>
      </c>
      <c r="D45" s="21" t="str">
        <f t="shared" si="0"/>
        <v>1st Quarter</v>
      </c>
      <c r="E45" s="20" t="str">
        <f>TEXT(Table13[[#This Row],[Date]],"DDDD")</f>
        <v>Friday</v>
      </c>
      <c r="F45" s="20" t="str">
        <f>TEXT(Table13[[#This Row],[Date]],"MMMM")</f>
        <v>March</v>
      </c>
      <c r="G45" s="21" t="s">
        <v>13</v>
      </c>
      <c r="H45" s="22">
        <v>-15000</v>
      </c>
      <c r="I45" s="21" t="s">
        <v>19</v>
      </c>
      <c r="J45" s="21" t="s">
        <v>22</v>
      </c>
      <c r="K45" s="23" t="s">
        <v>20</v>
      </c>
    </row>
    <row r="46" spans="1:11" x14ac:dyDescent="0.3">
      <c r="A46" s="19">
        <v>2023</v>
      </c>
      <c r="B46" s="20">
        <v>45016</v>
      </c>
      <c r="C46" s="21" t="str">
        <f>TEXT(Table13[[#This Row],[Date]],"DD")</f>
        <v>31</v>
      </c>
      <c r="D46" s="21" t="str">
        <f t="shared" si="0"/>
        <v>1st Quarter</v>
      </c>
      <c r="E46" s="20" t="str">
        <f>TEXT(Table13[[#This Row],[Date]],"DDDD")</f>
        <v>Friday</v>
      </c>
      <c r="F46" s="20" t="str">
        <f>TEXT(Table13[[#This Row],[Date]],"MMMM")</f>
        <v>March</v>
      </c>
      <c r="G46" s="21" t="s">
        <v>13</v>
      </c>
      <c r="H46" s="22">
        <v>-40000</v>
      </c>
      <c r="I46" s="21" t="s">
        <v>19</v>
      </c>
      <c r="J46" s="21" t="s">
        <v>23</v>
      </c>
      <c r="K46" s="23" t="s">
        <v>20</v>
      </c>
    </row>
    <row r="47" spans="1:11" x14ac:dyDescent="0.3">
      <c r="A47" s="19">
        <v>2023</v>
      </c>
      <c r="B47" s="20">
        <v>45016</v>
      </c>
      <c r="C47" s="21" t="str">
        <f>TEXT(Table13[[#This Row],[Date]],"DD")</f>
        <v>31</v>
      </c>
      <c r="D47" s="21" t="str">
        <f t="shared" si="0"/>
        <v>1st Quarter</v>
      </c>
      <c r="E47" s="20" t="str">
        <f>TEXT(Table13[[#This Row],[Date]],"DDDD")</f>
        <v>Friday</v>
      </c>
      <c r="F47" s="20" t="str">
        <f>TEXT(Table13[[#This Row],[Date]],"MMMM")</f>
        <v>March</v>
      </c>
      <c r="G47" s="21" t="s">
        <v>13</v>
      </c>
      <c r="H47" s="22">
        <v>-30000</v>
      </c>
      <c r="I47" s="21" t="s">
        <v>19</v>
      </c>
      <c r="J47" s="21" t="s">
        <v>24</v>
      </c>
      <c r="K47" s="23" t="s">
        <v>20</v>
      </c>
    </row>
    <row r="48" spans="1:11" x14ac:dyDescent="0.3">
      <c r="A48" s="19">
        <v>2023</v>
      </c>
      <c r="B48" s="20">
        <v>45016</v>
      </c>
      <c r="C48" s="21" t="str">
        <f>TEXT(Table13[[#This Row],[Date]],"DD")</f>
        <v>31</v>
      </c>
      <c r="D48" s="21" t="str">
        <f t="shared" si="0"/>
        <v>1st Quarter</v>
      </c>
      <c r="E48" s="20" t="str">
        <f>TEXT(Table13[[#This Row],[Date]],"DDDD")</f>
        <v>Friday</v>
      </c>
      <c r="F48" s="20" t="str">
        <f>TEXT(Table13[[#This Row],[Date]],"MMMM")</f>
        <v>March</v>
      </c>
      <c r="G48" s="21" t="s">
        <v>13</v>
      </c>
      <c r="H48" s="22">
        <v>-900</v>
      </c>
      <c r="I48" s="21" t="s">
        <v>19</v>
      </c>
      <c r="J48" s="21" t="s">
        <v>25</v>
      </c>
      <c r="K48" s="23" t="s">
        <v>20</v>
      </c>
    </row>
    <row r="49" spans="1:11" x14ac:dyDescent="0.3">
      <c r="A49" s="19">
        <v>2023</v>
      </c>
      <c r="B49" s="20">
        <v>45016</v>
      </c>
      <c r="C49" s="21" t="str">
        <f>TEXT(Table13[[#This Row],[Date]],"DD")</f>
        <v>31</v>
      </c>
      <c r="D49" s="21" t="str">
        <f t="shared" si="0"/>
        <v>1st Quarter</v>
      </c>
      <c r="E49" s="20" t="str">
        <f>TEXT(Table13[[#This Row],[Date]],"DDDD")</f>
        <v>Friday</v>
      </c>
      <c r="F49" s="20" t="str">
        <f>TEXT(Table13[[#This Row],[Date]],"MMMM")</f>
        <v>March</v>
      </c>
      <c r="G49" s="21" t="s">
        <v>13</v>
      </c>
      <c r="H49" s="22">
        <v>-20000</v>
      </c>
      <c r="I49" s="21" t="s">
        <v>27</v>
      </c>
      <c r="J49" s="21" t="s">
        <v>26</v>
      </c>
      <c r="K49" s="23" t="s">
        <v>20</v>
      </c>
    </row>
    <row r="50" spans="1:11" x14ac:dyDescent="0.3">
      <c r="A50" s="19">
        <v>2023</v>
      </c>
      <c r="B50" s="20">
        <v>45016</v>
      </c>
      <c r="C50" s="21" t="str">
        <f>TEXT(Table13[[#This Row],[Date]],"DD")</f>
        <v>31</v>
      </c>
      <c r="D50" s="21" t="str">
        <f t="shared" si="0"/>
        <v>1st Quarter</v>
      </c>
      <c r="E50" s="20" t="str">
        <f>TEXT(Table13[[#This Row],[Date]],"DDDD")</f>
        <v>Friday</v>
      </c>
      <c r="F50" s="20" t="str">
        <f>TEXT(Table13[[#This Row],[Date]],"MMMM")</f>
        <v>March</v>
      </c>
      <c r="G50" s="21" t="s">
        <v>13</v>
      </c>
      <c r="H50" s="22">
        <v>-600</v>
      </c>
      <c r="I50" s="21" t="s">
        <v>27</v>
      </c>
      <c r="J50" s="21" t="s">
        <v>28</v>
      </c>
      <c r="K50" s="23" t="s">
        <v>20</v>
      </c>
    </row>
    <row r="51" spans="1:11" x14ac:dyDescent="0.3">
      <c r="A51" s="19">
        <v>2023</v>
      </c>
      <c r="B51" s="20">
        <v>45016</v>
      </c>
      <c r="C51" s="21" t="str">
        <f>TEXT(Table13[[#This Row],[Date]],"DD")</f>
        <v>31</v>
      </c>
      <c r="D51" s="21" t="str">
        <f t="shared" si="0"/>
        <v>1st Quarter</v>
      </c>
      <c r="E51" s="20" t="str">
        <f>TEXT(Table13[[#This Row],[Date]],"DDDD")</f>
        <v>Friday</v>
      </c>
      <c r="F51" s="20" t="str">
        <f>TEXT(Table13[[#This Row],[Date]],"MMMM")</f>
        <v>March</v>
      </c>
      <c r="G51" s="21" t="s">
        <v>13</v>
      </c>
      <c r="H51" s="22">
        <v>-1500</v>
      </c>
      <c r="I51" s="21" t="s">
        <v>27</v>
      </c>
      <c r="J51" s="21" t="s">
        <v>29</v>
      </c>
      <c r="K51" s="23" t="s">
        <v>20</v>
      </c>
    </row>
    <row r="52" spans="1:11" x14ac:dyDescent="0.3">
      <c r="A52" s="19">
        <v>2023</v>
      </c>
      <c r="B52" s="20">
        <v>45016</v>
      </c>
      <c r="C52" s="21" t="str">
        <f>TEXT(Table13[[#This Row],[Date]],"DD")</f>
        <v>31</v>
      </c>
      <c r="D52" s="21" t="str">
        <f t="shared" si="0"/>
        <v>1st Quarter</v>
      </c>
      <c r="E52" s="20" t="str">
        <f>TEXT(Table13[[#This Row],[Date]],"DDDD")</f>
        <v>Friday</v>
      </c>
      <c r="F52" s="20" t="str">
        <f>TEXT(Table13[[#This Row],[Date]],"MMMM")</f>
        <v>March</v>
      </c>
      <c r="G52" s="21" t="s">
        <v>13</v>
      </c>
      <c r="H52" s="22">
        <v>-2100</v>
      </c>
      <c r="I52" s="21" t="s">
        <v>27</v>
      </c>
      <c r="J52" s="21" t="s">
        <v>14</v>
      </c>
      <c r="K52" s="23" t="s">
        <v>20</v>
      </c>
    </row>
    <row r="53" spans="1:11" x14ac:dyDescent="0.3">
      <c r="A53" s="19">
        <v>2023</v>
      </c>
      <c r="B53" s="20">
        <v>45016</v>
      </c>
      <c r="C53" s="21" t="str">
        <f>TEXT(Table13[[#This Row],[Date]],"DD")</f>
        <v>31</v>
      </c>
      <c r="D53" s="21" t="str">
        <f t="shared" si="0"/>
        <v>1st Quarter</v>
      </c>
      <c r="E53" s="20" t="str">
        <f>TEXT(Table13[[#This Row],[Date]],"DDDD")</f>
        <v>Friday</v>
      </c>
      <c r="F53" s="20" t="str">
        <f>TEXT(Table13[[#This Row],[Date]],"MMMM")</f>
        <v>March</v>
      </c>
      <c r="G53" s="21" t="s">
        <v>13</v>
      </c>
      <c r="H53" s="22">
        <v>-65000</v>
      </c>
      <c r="I53" s="21" t="s">
        <v>27</v>
      </c>
      <c r="J53" s="21" t="s">
        <v>30</v>
      </c>
      <c r="K53" s="23" t="s">
        <v>20</v>
      </c>
    </row>
    <row r="54" spans="1:11" x14ac:dyDescent="0.3">
      <c r="A54" s="19">
        <v>2023</v>
      </c>
      <c r="B54" s="20">
        <v>45016</v>
      </c>
      <c r="C54" s="21" t="str">
        <f>TEXT(Table13[[#This Row],[Date]],"DD")</f>
        <v>31</v>
      </c>
      <c r="D54" s="21" t="str">
        <f t="shared" si="0"/>
        <v>1st Quarter</v>
      </c>
      <c r="E54" s="20" t="str">
        <f>TEXT(Table13[[#This Row],[Date]],"DDDD")</f>
        <v>Friday</v>
      </c>
      <c r="F54" s="20" t="str">
        <f>TEXT(Table13[[#This Row],[Date]],"MMMM")</f>
        <v>March</v>
      </c>
      <c r="G54" s="21" t="s">
        <v>13</v>
      </c>
      <c r="H54" s="22">
        <v>-1500</v>
      </c>
      <c r="I54" s="21" t="s">
        <v>27</v>
      </c>
      <c r="J54" s="21" t="s">
        <v>25</v>
      </c>
      <c r="K54" s="23" t="s">
        <v>20</v>
      </c>
    </row>
    <row r="55" spans="1:11" x14ac:dyDescent="0.3">
      <c r="A55" s="19">
        <v>2023</v>
      </c>
      <c r="B55" s="20">
        <v>45016</v>
      </c>
      <c r="C55" s="21" t="str">
        <f>TEXT(Table13[[#This Row],[Date]],"DD")</f>
        <v>31</v>
      </c>
      <c r="D55" s="21" t="str">
        <f t="shared" si="0"/>
        <v>1st Quarter</v>
      </c>
      <c r="E55" s="20" t="str">
        <f>TEXT(Table13[[#This Row],[Date]],"DDDD")</f>
        <v>Friday</v>
      </c>
      <c r="F55" s="20" t="str">
        <f>TEXT(Table13[[#This Row],[Date]],"MMMM")</f>
        <v>March</v>
      </c>
      <c r="G55" s="21" t="s">
        <v>13</v>
      </c>
      <c r="H55" s="22">
        <v>-12000</v>
      </c>
      <c r="I55" s="21" t="s">
        <v>31</v>
      </c>
      <c r="J55" s="21" t="s">
        <v>31</v>
      </c>
      <c r="K55" s="23" t="s">
        <v>20</v>
      </c>
    </row>
    <row r="56" spans="1:11" x14ac:dyDescent="0.3">
      <c r="A56" s="19">
        <v>2023</v>
      </c>
      <c r="B56" s="20">
        <v>45169</v>
      </c>
      <c r="C56" s="21" t="str">
        <f>TEXT(Table13[[#This Row],[Date]],"DD")</f>
        <v>31</v>
      </c>
      <c r="D56" s="21" t="str">
        <f t="shared" si="0"/>
        <v>3rd Quarter</v>
      </c>
      <c r="E56" s="20" t="str">
        <f>TEXT(Table13[[#This Row],[Date]],"DDDD")</f>
        <v>Thursday</v>
      </c>
      <c r="F56" s="20" t="str">
        <f>TEXT(Table13[[#This Row],[Date]],"MMMM")</f>
        <v>August</v>
      </c>
      <c r="G56" s="21" t="s">
        <v>13</v>
      </c>
      <c r="H56" s="22">
        <v>90000</v>
      </c>
      <c r="I56" s="21" t="s">
        <v>16</v>
      </c>
      <c r="J56" s="21"/>
      <c r="K56" s="23" t="s">
        <v>15</v>
      </c>
    </row>
    <row r="57" spans="1:11" x14ac:dyDescent="0.3">
      <c r="A57" s="19">
        <v>2023</v>
      </c>
      <c r="B57" s="20">
        <v>45199</v>
      </c>
      <c r="C57" s="21" t="str">
        <f>TEXT(Table13[[#This Row],[Date]],"DD")</f>
        <v>30</v>
      </c>
      <c r="D57" s="21" t="str">
        <f t="shared" si="0"/>
        <v>3rd Quarter</v>
      </c>
      <c r="E57" s="20" t="str">
        <f>TEXT(Table13[[#This Row],[Date]],"DDDD")</f>
        <v>Saturday</v>
      </c>
      <c r="F57" s="20" t="str">
        <f>TEXT(Table13[[#This Row],[Date]],"MMMM")</f>
        <v>September</v>
      </c>
      <c r="G57" s="21" t="s">
        <v>13</v>
      </c>
      <c r="H57" s="22">
        <v>9000</v>
      </c>
      <c r="I57" s="21" t="s">
        <v>16</v>
      </c>
      <c r="J57" s="21"/>
      <c r="K57" s="23" t="s">
        <v>15</v>
      </c>
    </row>
    <row r="58" spans="1:11" x14ac:dyDescent="0.3">
      <c r="A58" s="19">
        <v>2023</v>
      </c>
      <c r="B58" s="20">
        <v>45046</v>
      </c>
      <c r="C58" s="21" t="str">
        <f>TEXT(Table13[[#This Row],[Date]],"DD")</f>
        <v>30</v>
      </c>
      <c r="D58" s="21" t="str">
        <f t="shared" si="0"/>
        <v>2nd Quarter</v>
      </c>
      <c r="E58" s="20" t="str">
        <f>TEXT(Table13[[#This Row],[Date]],"DDDD")</f>
        <v>Sunday</v>
      </c>
      <c r="F58" s="20" t="str">
        <f>TEXT(Table13[[#This Row],[Date]],"MMMM")</f>
        <v>April</v>
      </c>
      <c r="G58" s="21" t="s">
        <v>13</v>
      </c>
      <c r="H58" s="22">
        <v>91800</v>
      </c>
      <c r="I58" s="21" t="s">
        <v>14</v>
      </c>
      <c r="J58" s="21"/>
      <c r="K58" s="23" t="s">
        <v>15</v>
      </c>
    </row>
    <row r="59" spans="1:11" x14ac:dyDescent="0.3">
      <c r="A59" s="19">
        <v>2023</v>
      </c>
      <c r="B59" s="20">
        <v>45230</v>
      </c>
      <c r="C59" s="21" t="str">
        <f>TEXT(Table13[[#This Row],[Date]],"DD")</f>
        <v>31</v>
      </c>
      <c r="D59" s="21" t="str">
        <f t="shared" si="0"/>
        <v>4th Quarter</v>
      </c>
      <c r="E59" s="20" t="str">
        <f>TEXT(Table13[[#This Row],[Date]],"DDDD")</f>
        <v>Tuesday</v>
      </c>
      <c r="F59" s="20" t="str">
        <f>TEXT(Table13[[#This Row],[Date]],"MMMM")</f>
        <v>October</v>
      </c>
      <c r="G59" s="21" t="s">
        <v>13</v>
      </c>
      <c r="H59" s="22">
        <v>10800</v>
      </c>
      <c r="I59" s="21" t="s">
        <v>16</v>
      </c>
      <c r="J59" s="21"/>
      <c r="K59" s="23" t="s">
        <v>15</v>
      </c>
    </row>
    <row r="60" spans="1:11" x14ac:dyDescent="0.3">
      <c r="A60" s="19">
        <v>2023</v>
      </c>
      <c r="B60" s="20">
        <v>45046</v>
      </c>
      <c r="C60" s="21" t="str">
        <f>TEXT(Table13[[#This Row],[Date]],"DD")</f>
        <v>30</v>
      </c>
      <c r="D60" s="21" t="str">
        <f t="shared" si="0"/>
        <v>2nd Quarter</v>
      </c>
      <c r="E60" s="20" t="str">
        <f>TEXT(Table13[[#This Row],[Date]],"DDDD")</f>
        <v>Sunday</v>
      </c>
      <c r="F60" s="20" t="str">
        <f>TEXT(Table13[[#This Row],[Date]],"MMMM")</f>
        <v>April</v>
      </c>
      <c r="G60" s="21" t="s">
        <v>13</v>
      </c>
      <c r="H60" s="22">
        <v>3300</v>
      </c>
      <c r="I60" s="21" t="s">
        <v>17</v>
      </c>
      <c r="J60" s="21"/>
      <c r="K60" s="23" t="s">
        <v>15</v>
      </c>
    </row>
    <row r="61" spans="1:11" x14ac:dyDescent="0.3">
      <c r="A61" s="19">
        <v>2023</v>
      </c>
      <c r="B61" s="20">
        <v>45046</v>
      </c>
      <c r="C61" s="21" t="str">
        <f>TEXT(Table13[[#This Row],[Date]],"DD")</f>
        <v>30</v>
      </c>
      <c r="D61" s="21" t="str">
        <f t="shared" si="0"/>
        <v>2nd Quarter</v>
      </c>
      <c r="E61" s="20" t="str">
        <f>TEXT(Table13[[#This Row],[Date]],"DDDD")</f>
        <v>Sunday</v>
      </c>
      <c r="F61" s="20" t="str">
        <f>TEXT(Table13[[#This Row],[Date]],"MMMM")</f>
        <v>April</v>
      </c>
      <c r="G61" s="21" t="s">
        <v>13</v>
      </c>
      <c r="H61" s="22">
        <v>-15000</v>
      </c>
      <c r="I61" s="21" t="s">
        <v>19</v>
      </c>
      <c r="J61" s="21" t="s">
        <v>18</v>
      </c>
      <c r="K61" s="23" t="s">
        <v>20</v>
      </c>
    </row>
    <row r="62" spans="1:11" x14ac:dyDescent="0.3">
      <c r="A62" s="19">
        <v>2023</v>
      </c>
      <c r="B62" s="20">
        <v>45046</v>
      </c>
      <c r="C62" s="21" t="str">
        <f>TEXT(Table13[[#This Row],[Date]],"DD")</f>
        <v>30</v>
      </c>
      <c r="D62" s="21" t="str">
        <f t="shared" si="0"/>
        <v>2nd Quarter</v>
      </c>
      <c r="E62" s="20" t="str">
        <f>TEXT(Table13[[#This Row],[Date]],"DDDD")</f>
        <v>Sunday</v>
      </c>
      <c r="F62" s="20" t="str">
        <f>TEXT(Table13[[#This Row],[Date]],"MMMM")</f>
        <v>April</v>
      </c>
      <c r="G62" s="21" t="s">
        <v>13</v>
      </c>
      <c r="H62" s="22">
        <v>-9000</v>
      </c>
      <c r="I62" s="21" t="s">
        <v>19</v>
      </c>
      <c r="J62" s="21" t="s">
        <v>21</v>
      </c>
      <c r="K62" s="23" t="s">
        <v>20</v>
      </c>
    </row>
    <row r="63" spans="1:11" x14ac:dyDescent="0.3">
      <c r="A63" s="19">
        <v>2023</v>
      </c>
      <c r="B63" s="20">
        <v>45046</v>
      </c>
      <c r="C63" s="21" t="str">
        <f>TEXT(Table13[[#This Row],[Date]],"DD")</f>
        <v>30</v>
      </c>
      <c r="D63" s="21" t="str">
        <f t="shared" si="0"/>
        <v>2nd Quarter</v>
      </c>
      <c r="E63" s="20" t="str">
        <f>TEXT(Table13[[#This Row],[Date]],"DDDD")</f>
        <v>Sunday</v>
      </c>
      <c r="F63" s="20" t="str">
        <f>TEXT(Table13[[#This Row],[Date]],"MMMM")</f>
        <v>April</v>
      </c>
      <c r="G63" s="21" t="s">
        <v>13</v>
      </c>
      <c r="H63" s="22">
        <v>-15000</v>
      </c>
      <c r="I63" s="21" t="s">
        <v>19</v>
      </c>
      <c r="J63" s="21" t="s">
        <v>22</v>
      </c>
      <c r="K63" s="23" t="s">
        <v>20</v>
      </c>
    </row>
    <row r="64" spans="1:11" x14ac:dyDescent="0.3">
      <c r="A64" s="19">
        <v>2023</v>
      </c>
      <c r="B64" s="20">
        <v>45046</v>
      </c>
      <c r="C64" s="21" t="str">
        <f>TEXT(Table13[[#This Row],[Date]],"DD")</f>
        <v>30</v>
      </c>
      <c r="D64" s="21" t="str">
        <f t="shared" si="0"/>
        <v>2nd Quarter</v>
      </c>
      <c r="E64" s="20" t="str">
        <f>TEXT(Table13[[#This Row],[Date]],"DDDD")</f>
        <v>Sunday</v>
      </c>
      <c r="F64" s="20" t="str">
        <f>TEXT(Table13[[#This Row],[Date]],"MMMM")</f>
        <v>April</v>
      </c>
      <c r="G64" s="21" t="s">
        <v>13</v>
      </c>
      <c r="H64" s="22">
        <v>-40000</v>
      </c>
      <c r="I64" s="21" t="s">
        <v>19</v>
      </c>
      <c r="J64" s="21" t="s">
        <v>23</v>
      </c>
      <c r="K64" s="23" t="s">
        <v>20</v>
      </c>
    </row>
    <row r="65" spans="1:11" x14ac:dyDescent="0.3">
      <c r="A65" s="19">
        <v>2023</v>
      </c>
      <c r="B65" s="20">
        <v>45046</v>
      </c>
      <c r="C65" s="21" t="str">
        <f>TEXT(Table13[[#This Row],[Date]],"DD")</f>
        <v>30</v>
      </c>
      <c r="D65" s="21" t="str">
        <f t="shared" si="0"/>
        <v>2nd Quarter</v>
      </c>
      <c r="E65" s="20" t="str">
        <f>TEXT(Table13[[#This Row],[Date]],"DDDD")</f>
        <v>Sunday</v>
      </c>
      <c r="F65" s="20" t="str">
        <f>TEXT(Table13[[#This Row],[Date]],"MMMM")</f>
        <v>April</v>
      </c>
      <c r="G65" s="21" t="s">
        <v>13</v>
      </c>
      <c r="H65" s="22">
        <v>-30000</v>
      </c>
      <c r="I65" s="21" t="s">
        <v>19</v>
      </c>
      <c r="J65" s="21" t="s">
        <v>24</v>
      </c>
      <c r="K65" s="23" t="s">
        <v>20</v>
      </c>
    </row>
    <row r="66" spans="1:11" x14ac:dyDescent="0.3">
      <c r="A66" s="19">
        <v>2023</v>
      </c>
      <c r="B66" s="20">
        <v>45046</v>
      </c>
      <c r="C66" s="21" t="str">
        <f>TEXT(Table13[[#This Row],[Date]],"DD")</f>
        <v>30</v>
      </c>
      <c r="D66" s="21" t="str">
        <f t="shared" si="0"/>
        <v>2nd Quarter</v>
      </c>
      <c r="E66" s="20" t="str">
        <f>TEXT(Table13[[#This Row],[Date]],"DDDD")</f>
        <v>Sunday</v>
      </c>
      <c r="F66" s="20" t="str">
        <f>TEXT(Table13[[#This Row],[Date]],"MMMM")</f>
        <v>April</v>
      </c>
      <c r="G66" s="21" t="s">
        <v>13</v>
      </c>
      <c r="H66" s="22">
        <v>-900</v>
      </c>
      <c r="I66" s="21" t="s">
        <v>19</v>
      </c>
      <c r="J66" s="21" t="s">
        <v>25</v>
      </c>
      <c r="K66" s="23" t="s">
        <v>20</v>
      </c>
    </row>
    <row r="67" spans="1:11" x14ac:dyDescent="0.3">
      <c r="A67" s="19">
        <v>2023</v>
      </c>
      <c r="B67" s="20">
        <v>45046</v>
      </c>
      <c r="C67" s="21" t="str">
        <f>TEXT(Table13[[#This Row],[Date]],"DD")</f>
        <v>30</v>
      </c>
      <c r="D67" s="21" t="str">
        <f t="shared" si="0"/>
        <v>2nd Quarter</v>
      </c>
      <c r="E67" s="20" t="str">
        <f>TEXT(Table13[[#This Row],[Date]],"DDDD")</f>
        <v>Sunday</v>
      </c>
      <c r="F67" s="20" t="str">
        <f>TEXT(Table13[[#This Row],[Date]],"MMMM")</f>
        <v>April</v>
      </c>
      <c r="G67" s="21" t="s">
        <v>13</v>
      </c>
      <c r="H67" s="22">
        <v>-20000</v>
      </c>
      <c r="I67" s="21" t="s">
        <v>27</v>
      </c>
      <c r="J67" s="21" t="s">
        <v>26</v>
      </c>
      <c r="K67" s="23" t="s">
        <v>20</v>
      </c>
    </row>
    <row r="68" spans="1:11" x14ac:dyDescent="0.3">
      <c r="A68" s="19">
        <v>2023</v>
      </c>
      <c r="B68" s="20">
        <v>45046</v>
      </c>
      <c r="C68" s="21" t="str">
        <f>TEXT(Table13[[#This Row],[Date]],"DD")</f>
        <v>30</v>
      </c>
      <c r="D68" s="21" t="str">
        <f t="shared" si="0"/>
        <v>2nd Quarter</v>
      </c>
      <c r="E68" s="20" t="str">
        <f>TEXT(Table13[[#This Row],[Date]],"DDDD")</f>
        <v>Sunday</v>
      </c>
      <c r="F68" s="20" t="str">
        <f>TEXT(Table13[[#This Row],[Date]],"MMMM")</f>
        <v>April</v>
      </c>
      <c r="G68" s="21" t="s">
        <v>13</v>
      </c>
      <c r="H68" s="22">
        <v>-600</v>
      </c>
      <c r="I68" s="21" t="s">
        <v>27</v>
      </c>
      <c r="J68" s="21" t="s">
        <v>28</v>
      </c>
      <c r="K68" s="23" t="s">
        <v>20</v>
      </c>
    </row>
    <row r="69" spans="1:11" x14ac:dyDescent="0.3">
      <c r="A69" s="19">
        <v>2023</v>
      </c>
      <c r="B69" s="20">
        <v>45046</v>
      </c>
      <c r="C69" s="21" t="str">
        <f>TEXT(Table13[[#This Row],[Date]],"DD")</f>
        <v>30</v>
      </c>
      <c r="D69" s="21" t="str">
        <f t="shared" ref="D69:D132" si="1">IF(F69="January","1st Quarter",IF(F69="February","1st Quarter",IF(F69="March","1st Quarter",IF(F69="April","2nd Quarter",IF(F69="May","2nd Quarter",IF(F69="June","2nd Quarter",IF(F69="July","3rd Quarter",IF(F69= "August","3rd Quarter",IF(F69="September","3rd Quarter", IF(F69="October","4th Quarter",IF(F69="November","4th Quarter",IF(F69="December","4th Quarter"))))))))))))</f>
        <v>2nd Quarter</v>
      </c>
      <c r="E69" s="20" t="str">
        <f>TEXT(Table13[[#This Row],[Date]],"DDDD")</f>
        <v>Sunday</v>
      </c>
      <c r="F69" s="20" t="str">
        <f>TEXT(Table13[[#This Row],[Date]],"MMMM")</f>
        <v>April</v>
      </c>
      <c r="G69" s="21" t="s">
        <v>13</v>
      </c>
      <c r="H69" s="22">
        <v>-1500</v>
      </c>
      <c r="I69" s="21" t="s">
        <v>27</v>
      </c>
      <c r="J69" s="21" t="s">
        <v>29</v>
      </c>
      <c r="K69" s="23" t="s">
        <v>20</v>
      </c>
    </row>
    <row r="70" spans="1:11" x14ac:dyDescent="0.3">
      <c r="A70" s="19">
        <v>2023</v>
      </c>
      <c r="B70" s="20">
        <v>45046</v>
      </c>
      <c r="C70" s="21" t="str">
        <f>TEXT(Table13[[#This Row],[Date]],"DD")</f>
        <v>30</v>
      </c>
      <c r="D70" s="21" t="str">
        <f t="shared" si="1"/>
        <v>2nd Quarter</v>
      </c>
      <c r="E70" s="20" t="str">
        <f>TEXT(Table13[[#This Row],[Date]],"DDDD")</f>
        <v>Sunday</v>
      </c>
      <c r="F70" s="20" t="str">
        <f>TEXT(Table13[[#This Row],[Date]],"MMMM")</f>
        <v>April</v>
      </c>
      <c r="G70" s="21" t="s">
        <v>13</v>
      </c>
      <c r="H70" s="22">
        <v>-1800</v>
      </c>
      <c r="I70" s="21" t="s">
        <v>27</v>
      </c>
      <c r="J70" s="21" t="s">
        <v>14</v>
      </c>
      <c r="K70" s="23" t="s">
        <v>20</v>
      </c>
    </row>
    <row r="71" spans="1:11" x14ac:dyDescent="0.3">
      <c r="A71" s="19">
        <v>2023</v>
      </c>
      <c r="B71" s="20">
        <v>45046</v>
      </c>
      <c r="C71" s="21" t="str">
        <f>TEXT(Table13[[#This Row],[Date]],"DD")</f>
        <v>30</v>
      </c>
      <c r="D71" s="21" t="str">
        <f t="shared" si="1"/>
        <v>2nd Quarter</v>
      </c>
      <c r="E71" s="20" t="str">
        <f>TEXT(Table13[[#This Row],[Date]],"DDDD")</f>
        <v>Sunday</v>
      </c>
      <c r="F71" s="20" t="str">
        <f>TEXT(Table13[[#This Row],[Date]],"MMMM")</f>
        <v>April</v>
      </c>
      <c r="G71" s="21" t="s">
        <v>13</v>
      </c>
      <c r="H71" s="22">
        <v>-65000</v>
      </c>
      <c r="I71" s="21" t="s">
        <v>27</v>
      </c>
      <c r="J71" s="21" t="s">
        <v>30</v>
      </c>
      <c r="K71" s="23" t="s">
        <v>20</v>
      </c>
    </row>
    <row r="72" spans="1:11" x14ac:dyDescent="0.3">
      <c r="A72" s="19">
        <v>2023</v>
      </c>
      <c r="B72" s="20">
        <v>45046</v>
      </c>
      <c r="C72" s="21" t="str">
        <f>TEXT(Table13[[#This Row],[Date]],"DD")</f>
        <v>30</v>
      </c>
      <c r="D72" s="21" t="str">
        <f t="shared" si="1"/>
        <v>2nd Quarter</v>
      </c>
      <c r="E72" s="20" t="str">
        <f>TEXT(Table13[[#This Row],[Date]],"DDDD")</f>
        <v>Sunday</v>
      </c>
      <c r="F72" s="20" t="str">
        <f>TEXT(Table13[[#This Row],[Date]],"MMMM")</f>
        <v>April</v>
      </c>
      <c r="G72" s="21" t="s">
        <v>13</v>
      </c>
      <c r="H72" s="22">
        <v>-3000</v>
      </c>
      <c r="I72" s="21" t="s">
        <v>27</v>
      </c>
      <c r="J72" s="21" t="s">
        <v>25</v>
      </c>
      <c r="K72" s="23" t="s">
        <v>20</v>
      </c>
    </row>
    <row r="73" spans="1:11" x14ac:dyDescent="0.3">
      <c r="A73" s="19">
        <v>2023</v>
      </c>
      <c r="B73" s="20">
        <v>45046</v>
      </c>
      <c r="C73" s="21" t="str">
        <f>TEXT(Table13[[#This Row],[Date]],"DD")</f>
        <v>30</v>
      </c>
      <c r="D73" s="21" t="str">
        <f t="shared" si="1"/>
        <v>2nd Quarter</v>
      </c>
      <c r="E73" s="20" t="str">
        <f>TEXT(Table13[[#This Row],[Date]],"DDDD")</f>
        <v>Sunday</v>
      </c>
      <c r="F73" s="20" t="str">
        <f>TEXT(Table13[[#This Row],[Date]],"MMMM")</f>
        <v>April</v>
      </c>
      <c r="G73" s="21" t="s">
        <v>13</v>
      </c>
      <c r="H73" s="22">
        <v>-12000</v>
      </c>
      <c r="I73" s="21" t="s">
        <v>31</v>
      </c>
      <c r="J73" s="21" t="s">
        <v>31</v>
      </c>
      <c r="K73" s="23" t="s">
        <v>20</v>
      </c>
    </row>
    <row r="74" spans="1:11" x14ac:dyDescent="0.3">
      <c r="A74" s="19">
        <v>2023</v>
      </c>
      <c r="B74" s="20">
        <v>45260</v>
      </c>
      <c r="C74" s="21" t="str">
        <f>TEXT(Table13[[#This Row],[Date]],"DD")</f>
        <v>30</v>
      </c>
      <c r="D74" s="21" t="str">
        <f t="shared" si="1"/>
        <v>4th Quarter</v>
      </c>
      <c r="E74" s="20" t="str">
        <f>TEXT(Table13[[#This Row],[Date]],"DDDD")</f>
        <v>Thursday</v>
      </c>
      <c r="F74" s="20" t="str">
        <f>TEXT(Table13[[#This Row],[Date]],"MMMM")</f>
        <v>November</v>
      </c>
      <c r="G74" s="21" t="s">
        <v>13</v>
      </c>
      <c r="H74" s="22">
        <v>10800</v>
      </c>
      <c r="I74" s="21" t="s">
        <v>16</v>
      </c>
      <c r="J74" s="21"/>
      <c r="K74" s="23" t="s">
        <v>15</v>
      </c>
    </row>
    <row r="75" spans="1:11" x14ac:dyDescent="0.3">
      <c r="A75" s="19">
        <v>2023</v>
      </c>
      <c r="B75" s="20">
        <v>45291</v>
      </c>
      <c r="C75" s="21" t="str">
        <f>TEXT(Table13[[#This Row],[Date]],"DD")</f>
        <v>31</v>
      </c>
      <c r="D75" s="21" t="str">
        <f t="shared" si="1"/>
        <v>4th Quarter</v>
      </c>
      <c r="E75" s="20" t="str">
        <f>TEXT(Table13[[#This Row],[Date]],"DDDD")</f>
        <v>Sunday</v>
      </c>
      <c r="F75" s="20" t="str">
        <f>TEXT(Table13[[#This Row],[Date]],"MMMM")</f>
        <v>December</v>
      </c>
      <c r="G75" s="21" t="s">
        <v>13</v>
      </c>
      <c r="H75" s="22">
        <v>18900</v>
      </c>
      <c r="I75" s="21" t="s">
        <v>16</v>
      </c>
      <c r="J75" s="21"/>
      <c r="K75" s="23" t="s">
        <v>15</v>
      </c>
    </row>
    <row r="76" spans="1:11" x14ac:dyDescent="0.3">
      <c r="A76" s="19">
        <v>2023</v>
      </c>
      <c r="B76" s="20">
        <v>45077</v>
      </c>
      <c r="C76" s="21" t="str">
        <f>TEXT(Table13[[#This Row],[Date]],"DD")</f>
        <v>31</v>
      </c>
      <c r="D76" s="21" t="str">
        <f t="shared" si="1"/>
        <v>2nd Quarter</v>
      </c>
      <c r="E76" s="20" t="str">
        <f>TEXT(Table13[[#This Row],[Date]],"DDDD")</f>
        <v>Wednesday</v>
      </c>
      <c r="F76" s="20" t="str">
        <f>TEXT(Table13[[#This Row],[Date]],"MMMM")</f>
        <v>May</v>
      </c>
      <c r="G76" s="21" t="s">
        <v>13</v>
      </c>
      <c r="H76" s="22">
        <v>-12000</v>
      </c>
      <c r="I76" s="21" t="s">
        <v>31</v>
      </c>
      <c r="J76" s="21" t="s">
        <v>31</v>
      </c>
      <c r="K76" s="23" t="s">
        <v>20</v>
      </c>
    </row>
    <row r="77" spans="1:11" x14ac:dyDescent="0.3">
      <c r="A77" s="19">
        <v>2023</v>
      </c>
      <c r="B77" s="20">
        <v>45077</v>
      </c>
      <c r="C77" s="21" t="str">
        <f>TEXT(Table13[[#This Row],[Date]],"DD")</f>
        <v>31</v>
      </c>
      <c r="D77" s="21" t="str">
        <f t="shared" si="1"/>
        <v>2nd Quarter</v>
      </c>
      <c r="E77" s="20" t="str">
        <f>TEXT(Table13[[#This Row],[Date]],"DDDD")</f>
        <v>Wednesday</v>
      </c>
      <c r="F77" s="20" t="str">
        <f>TEXT(Table13[[#This Row],[Date]],"MMMM")</f>
        <v>May</v>
      </c>
      <c r="G77" s="21" t="s">
        <v>13</v>
      </c>
      <c r="H77" s="22">
        <v>137700</v>
      </c>
      <c r="I77" s="21" t="s">
        <v>14</v>
      </c>
      <c r="J77" s="21"/>
      <c r="K77" s="23" t="s">
        <v>15</v>
      </c>
    </row>
    <row r="78" spans="1:11" x14ac:dyDescent="0.3">
      <c r="A78" s="19">
        <v>2023</v>
      </c>
      <c r="B78" s="20">
        <v>45077</v>
      </c>
      <c r="C78" s="21" t="str">
        <f>TEXT(Table13[[#This Row],[Date]],"DD")</f>
        <v>31</v>
      </c>
      <c r="D78" s="21" t="str">
        <f t="shared" si="1"/>
        <v>2nd Quarter</v>
      </c>
      <c r="E78" s="20" t="str">
        <f>TEXT(Table13[[#This Row],[Date]],"DDDD")</f>
        <v>Wednesday</v>
      </c>
      <c r="F78" s="20" t="str">
        <f>TEXT(Table13[[#This Row],[Date]],"MMMM")</f>
        <v>May</v>
      </c>
      <c r="G78" s="21" t="s">
        <v>13</v>
      </c>
      <c r="H78" s="22">
        <v>1500</v>
      </c>
      <c r="I78" s="21" t="s">
        <v>17</v>
      </c>
      <c r="J78" s="21"/>
      <c r="K78" s="23" t="s">
        <v>15</v>
      </c>
    </row>
    <row r="79" spans="1:11" x14ac:dyDescent="0.3">
      <c r="A79" s="19">
        <v>2023</v>
      </c>
      <c r="B79" s="20">
        <v>45077</v>
      </c>
      <c r="C79" s="21" t="str">
        <f>TEXT(Table13[[#This Row],[Date]],"DD")</f>
        <v>31</v>
      </c>
      <c r="D79" s="21" t="str">
        <f t="shared" si="1"/>
        <v>2nd Quarter</v>
      </c>
      <c r="E79" s="20" t="str">
        <f>TEXT(Table13[[#This Row],[Date]],"DDDD")</f>
        <v>Wednesday</v>
      </c>
      <c r="F79" s="20" t="str">
        <f>TEXT(Table13[[#This Row],[Date]],"MMMM")</f>
        <v>May</v>
      </c>
      <c r="G79" s="21" t="s">
        <v>13</v>
      </c>
      <c r="H79" s="22">
        <v>-15000</v>
      </c>
      <c r="I79" s="21" t="s">
        <v>19</v>
      </c>
      <c r="J79" s="21" t="s">
        <v>18</v>
      </c>
      <c r="K79" s="23" t="s">
        <v>20</v>
      </c>
    </row>
    <row r="80" spans="1:11" x14ac:dyDescent="0.3">
      <c r="A80" s="19">
        <v>2023</v>
      </c>
      <c r="B80" s="20">
        <v>45077</v>
      </c>
      <c r="C80" s="21" t="str">
        <f>TEXT(Table13[[#This Row],[Date]],"DD")</f>
        <v>31</v>
      </c>
      <c r="D80" s="21" t="str">
        <f t="shared" si="1"/>
        <v>2nd Quarter</v>
      </c>
      <c r="E80" s="20" t="str">
        <f>TEXT(Table13[[#This Row],[Date]],"DDDD")</f>
        <v>Wednesday</v>
      </c>
      <c r="F80" s="20" t="str">
        <f>TEXT(Table13[[#This Row],[Date]],"MMMM")</f>
        <v>May</v>
      </c>
      <c r="G80" s="21" t="s">
        <v>13</v>
      </c>
      <c r="H80" s="22">
        <v>-11400</v>
      </c>
      <c r="I80" s="21" t="s">
        <v>19</v>
      </c>
      <c r="J80" s="21" t="s">
        <v>21</v>
      </c>
      <c r="K80" s="23" t="s">
        <v>20</v>
      </c>
    </row>
    <row r="81" spans="1:11" x14ac:dyDescent="0.3">
      <c r="A81" s="19">
        <v>2023</v>
      </c>
      <c r="B81" s="20">
        <v>45077</v>
      </c>
      <c r="C81" s="21" t="str">
        <f>TEXT(Table13[[#This Row],[Date]],"DD")</f>
        <v>31</v>
      </c>
      <c r="D81" s="21" t="str">
        <f t="shared" si="1"/>
        <v>2nd Quarter</v>
      </c>
      <c r="E81" s="20" t="str">
        <f>TEXT(Table13[[#This Row],[Date]],"DDDD")</f>
        <v>Wednesday</v>
      </c>
      <c r="F81" s="20" t="str">
        <f>TEXT(Table13[[#This Row],[Date]],"MMMM")</f>
        <v>May</v>
      </c>
      <c r="G81" s="21" t="s">
        <v>13</v>
      </c>
      <c r="H81" s="22">
        <v>-30000</v>
      </c>
      <c r="I81" s="21" t="s">
        <v>19</v>
      </c>
      <c r="J81" s="21" t="s">
        <v>22</v>
      </c>
      <c r="K81" s="23" t="s">
        <v>20</v>
      </c>
    </row>
    <row r="82" spans="1:11" x14ac:dyDescent="0.3">
      <c r="A82" s="19">
        <v>2023</v>
      </c>
      <c r="B82" s="20">
        <v>45077</v>
      </c>
      <c r="C82" s="21" t="str">
        <f>TEXT(Table13[[#This Row],[Date]],"DD")</f>
        <v>31</v>
      </c>
      <c r="D82" s="21" t="str">
        <f t="shared" si="1"/>
        <v>2nd Quarter</v>
      </c>
      <c r="E82" s="20" t="str">
        <f>TEXT(Table13[[#This Row],[Date]],"DDDD")</f>
        <v>Wednesday</v>
      </c>
      <c r="F82" s="20" t="str">
        <f>TEXT(Table13[[#This Row],[Date]],"MMMM")</f>
        <v>May</v>
      </c>
      <c r="G82" s="21" t="s">
        <v>13</v>
      </c>
      <c r="H82" s="22">
        <v>-40000</v>
      </c>
      <c r="I82" s="21" t="s">
        <v>19</v>
      </c>
      <c r="J82" s="21" t="s">
        <v>23</v>
      </c>
      <c r="K82" s="23" t="s">
        <v>20</v>
      </c>
    </row>
    <row r="83" spans="1:11" x14ac:dyDescent="0.3">
      <c r="A83" s="19">
        <v>2023</v>
      </c>
      <c r="B83" s="20">
        <v>45077</v>
      </c>
      <c r="C83" s="21" t="str">
        <f>TEXT(Table13[[#This Row],[Date]],"DD")</f>
        <v>31</v>
      </c>
      <c r="D83" s="21" t="str">
        <f t="shared" si="1"/>
        <v>2nd Quarter</v>
      </c>
      <c r="E83" s="20" t="str">
        <f>TEXT(Table13[[#This Row],[Date]],"DDDD")</f>
        <v>Wednesday</v>
      </c>
      <c r="F83" s="20" t="str">
        <f>TEXT(Table13[[#This Row],[Date]],"MMMM")</f>
        <v>May</v>
      </c>
      <c r="G83" s="21" t="s">
        <v>13</v>
      </c>
      <c r="H83" s="22">
        <v>-30000</v>
      </c>
      <c r="I83" s="21" t="s">
        <v>19</v>
      </c>
      <c r="J83" s="21" t="s">
        <v>24</v>
      </c>
      <c r="K83" s="23" t="s">
        <v>20</v>
      </c>
    </row>
    <row r="84" spans="1:11" x14ac:dyDescent="0.3">
      <c r="A84" s="19">
        <v>2023</v>
      </c>
      <c r="B84" s="20">
        <v>45077</v>
      </c>
      <c r="C84" s="21" t="str">
        <f>TEXT(Table13[[#This Row],[Date]],"DD")</f>
        <v>31</v>
      </c>
      <c r="D84" s="21" t="str">
        <f t="shared" si="1"/>
        <v>2nd Quarter</v>
      </c>
      <c r="E84" s="20" t="str">
        <f>TEXT(Table13[[#This Row],[Date]],"DDDD")</f>
        <v>Wednesday</v>
      </c>
      <c r="F84" s="20" t="str">
        <f>TEXT(Table13[[#This Row],[Date]],"MMMM")</f>
        <v>May</v>
      </c>
      <c r="G84" s="21" t="s">
        <v>13</v>
      </c>
      <c r="H84" s="22">
        <v>-1200</v>
      </c>
      <c r="I84" s="21" t="s">
        <v>19</v>
      </c>
      <c r="J84" s="21" t="s">
        <v>25</v>
      </c>
      <c r="K84" s="23" t="s">
        <v>20</v>
      </c>
    </row>
    <row r="85" spans="1:11" x14ac:dyDescent="0.3">
      <c r="A85" s="19">
        <v>2023</v>
      </c>
      <c r="B85" s="20">
        <v>45077</v>
      </c>
      <c r="C85" s="21" t="str">
        <f>TEXT(Table13[[#This Row],[Date]],"DD")</f>
        <v>31</v>
      </c>
      <c r="D85" s="21" t="str">
        <f t="shared" si="1"/>
        <v>2nd Quarter</v>
      </c>
      <c r="E85" s="20" t="str">
        <f>TEXT(Table13[[#This Row],[Date]],"DDDD")</f>
        <v>Wednesday</v>
      </c>
      <c r="F85" s="20" t="str">
        <f>TEXT(Table13[[#This Row],[Date]],"MMMM")</f>
        <v>May</v>
      </c>
      <c r="G85" s="21" t="s">
        <v>13</v>
      </c>
      <c r="H85" s="22">
        <v>-20000</v>
      </c>
      <c r="I85" s="21" t="s">
        <v>27</v>
      </c>
      <c r="J85" s="21" t="s">
        <v>26</v>
      </c>
      <c r="K85" s="23" t="s">
        <v>20</v>
      </c>
    </row>
    <row r="86" spans="1:11" x14ac:dyDescent="0.3">
      <c r="A86" s="19">
        <v>2023</v>
      </c>
      <c r="B86" s="20">
        <v>45077</v>
      </c>
      <c r="C86" s="21" t="str">
        <f>TEXT(Table13[[#This Row],[Date]],"DD")</f>
        <v>31</v>
      </c>
      <c r="D86" s="21" t="str">
        <f t="shared" si="1"/>
        <v>2nd Quarter</v>
      </c>
      <c r="E86" s="20" t="str">
        <f>TEXT(Table13[[#This Row],[Date]],"DDDD")</f>
        <v>Wednesday</v>
      </c>
      <c r="F86" s="20" t="str">
        <f>TEXT(Table13[[#This Row],[Date]],"MMMM")</f>
        <v>May</v>
      </c>
      <c r="G86" s="21" t="s">
        <v>13</v>
      </c>
      <c r="H86" s="22">
        <v>-1200</v>
      </c>
      <c r="I86" s="21" t="s">
        <v>27</v>
      </c>
      <c r="J86" s="21" t="s">
        <v>28</v>
      </c>
      <c r="K86" s="23" t="s">
        <v>20</v>
      </c>
    </row>
    <row r="87" spans="1:11" x14ac:dyDescent="0.3">
      <c r="A87" s="19">
        <v>2023</v>
      </c>
      <c r="B87" s="20">
        <v>45077</v>
      </c>
      <c r="C87" s="21" t="str">
        <f>TEXT(Table13[[#This Row],[Date]],"DD")</f>
        <v>31</v>
      </c>
      <c r="D87" s="21" t="str">
        <f t="shared" si="1"/>
        <v>2nd Quarter</v>
      </c>
      <c r="E87" s="20" t="str">
        <f>TEXT(Table13[[#This Row],[Date]],"DDDD")</f>
        <v>Wednesday</v>
      </c>
      <c r="F87" s="20" t="str">
        <f>TEXT(Table13[[#This Row],[Date]],"MMMM")</f>
        <v>May</v>
      </c>
      <c r="G87" s="21" t="s">
        <v>13</v>
      </c>
      <c r="H87" s="22">
        <v>-2400</v>
      </c>
      <c r="I87" s="21" t="s">
        <v>27</v>
      </c>
      <c r="J87" s="21" t="s">
        <v>29</v>
      </c>
      <c r="K87" s="23" t="s">
        <v>20</v>
      </c>
    </row>
    <row r="88" spans="1:11" x14ac:dyDescent="0.3">
      <c r="A88" s="19">
        <v>2023</v>
      </c>
      <c r="B88" s="20">
        <v>45077</v>
      </c>
      <c r="C88" s="21" t="str">
        <f>TEXT(Table13[[#This Row],[Date]],"DD")</f>
        <v>31</v>
      </c>
      <c r="D88" s="21" t="str">
        <f t="shared" si="1"/>
        <v>2nd Quarter</v>
      </c>
      <c r="E88" s="20" t="str">
        <f>TEXT(Table13[[#This Row],[Date]],"DDDD")</f>
        <v>Wednesday</v>
      </c>
      <c r="F88" s="20" t="str">
        <f>TEXT(Table13[[#This Row],[Date]],"MMMM")</f>
        <v>May</v>
      </c>
      <c r="G88" s="21" t="s">
        <v>13</v>
      </c>
      <c r="H88" s="22">
        <v>-2700</v>
      </c>
      <c r="I88" s="21" t="s">
        <v>27</v>
      </c>
      <c r="J88" s="21" t="s">
        <v>14</v>
      </c>
      <c r="K88" s="23" t="s">
        <v>20</v>
      </c>
    </row>
    <row r="89" spans="1:11" x14ac:dyDescent="0.3">
      <c r="A89" s="19">
        <v>2023</v>
      </c>
      <c r="B89" s="20">
        <v>45077</v>
      </c>
      <c r="C89" s="21" t="str">
        <f>TEXT(Table13[[#This Row],[Date]],"DD")</f>
        <v>31</v>
      </c>
      <c r="D89" s="21" t="str">
        <f t="shared" si="1"/>
        <v>2nd Quarter</v>
      </c>
      <c r="E89" s="20" t="str">
        <f>TEXT(Table13[[#This Row],[Date]],"DDDD")</f>
        <v>Wednesday</v>
      </c>
      <c r="F89" s="20" t="str">
        <f>TEXT(Table13[[#This Row],[Date]],"MMMM")</f>
        <v>May</v>
      </c>
      <c r="G89" s="21" t="s">
        <v>13</v>
      </c>
      <c r="H89" s="22">
        <v>-65000</v>
      </c>
      <c r="I89" s="21" t="s">
        <v>27</v>
      </c>
      <c r="J89" s="21" t="s">
        <v>30</v>
      </c>
      <c r="K89" s="23" t="s">
        <v>20</v>
      </c>
    </row>
    <row r="90" spans="1:11" x14ac:dyDescent="0.3">
      <c r="A90" s="19">
        <v>2023</v>
      </c>
      <c r="B90" s="20">
        <v>45077</v>
      </c>
      <c r="C90" s="21" t="str">
        <f>TEXT(Table13[[#This Row],[Date]],"DD")</f>
        <v>31</v>
      </c>
      <c r="D90" s="21" t="str">
        <f t="shared" si="1"/>
        <v>2nd Quarter</v>
      </c>
      <c r="E90" s="20" t="str">
        <f>TEXT(Table13[[#This Row],[Date]],"DDDD")</f>
        <v>Wednesday</v>
      </c>
      <c r="F90" s="20" t="str">
        <f>TEXT(Table13[[#This Row],[Date]],"MMMM")</f>
        <v>May</v>
      </c>
      <c r="G90" s="21" t="s">
        <v>13</v>
      </c>
      <c r="H90" s="22">
        <v>-3000</v>
      </c>
      <c r="I90" s="21" t="s">
        <v>27</v>
      </c>
      <c r="J90" s="21" t="s">
        <v>25</v>
      </c>
      <c r="K90" s="23" t="s">
        <v>20</v>
      </c>
    </row>
    <row r="91" spans="1:11" x14ac:dyDescent="0.3">
      <c r="A91" s="19">
        <v>2023</v>
      </c>
      <c r="B91" s="20">
        <v>45107</v>
      </c>
      <c r="C91" s="21" t="str">
        <f>TEXT(Table13[[#This Row],[Date]],"DD")</f>
        <v>30</v>
      </c>
      <c r="D91" s="21" t="str">
        <f t="shared" si="1"/>
        <v>2nd Quarter</v>
      </c>
      <c r="E91" s="20" t="str">
        <f>TEXT(Table13[[#This Row],[Date]],"DDDD")</f>
        <v>Friday</v>
      </c>
      <c r="F91" s="20" t="str">
        <f>TEXT(Table13[[#This Row],[Date]],"MMMM")</f>
        <v>June</v>
      </c>
      <c r="G91" s="21" t="s">
        <v>13</v>
      </c>
      <c r="H91" s="22">
        <v>-12000</v>
      </c>
      <c r="I91" s="21" t="s">
        <v>31</v>
      </c>
      <c r="J91" s="21" t="s">
        <v>31</v>
      </c>
      <c r="K91" s="23" t="s">
        <v>20</v>
      </c>
    </row>
    <row r="92" spans="1:11" x14ac:dyDescent="0.3">
      <c r="A92" s="19">
        <v>2023</v>
      </c>
      <c r="B92" s="20">
        <v>45107</v>
      </c>
      <c r="C92" s="21" t="str">
        <f>TEXT(Table13[[#This Row],[Date]],"DD")</f>
        <v>30</v>
      </c>
      <c r="D92" s="21" t="str">
        <f t="shared" si="1"/>
        <v>2nd Quarter</v>
      </c>
      <c r="E92" s="20" t="str">
        <f>TEXT(Table13[[#This Row],[Date]],"DDDD")</f>
        <v>Friday</v>
      </c>
      <c r="F92" s="20" t="str">
        <f>TEXT(Table13[[#This Row],[Date]],"MMMM")</f>
        <v>June</v>
      </c>
      <c r="G92" s="21" t="s">
        <v>13</v>
      </c>
      <c r="H92" s="22">
        <v>168300</v>
      </c>
      <c r="I92" s="21" t="s">
        <v>14</v>
      </c>
      <c r="J92" s="21"/>
      <c r="K92" s="23" t="s">
        <v>15</v>
      </c>
    </row>
    <row r="93" spans="1:11" x14ac:dyDescent="0.3">
      <c r="A93" s="19">
        <v>2023</v>
      </c>
      <c r="B93" s="20">
        <v>45107</v>
      </c>
      <c r="C93" s="21" t="str">
        <f>TEXT(Table13[[#This Row],[Date]],"DD")</f>
        <v>30</v>
      </c>
      <c r="D93" s="21" t="str">
        <f t="shared" si="1"/>
        <v>2nd Quarter</v>
      </c>
      <c r="E93" s="20" t="str">
        <f>TEXT(Table13[[#This Row],[Date]],"DDDD")</f>
        <v>Friday</v>
      </c>
      <c r="F93" s="20" t="str">
        <f>TEXT(Table13[[#This Row],[Date]],"MMMM")</f>
        <v>June</v>
      </c>
      <c r="G93" s="21" t="s">
        <v>13</v>
      </c>
      <c r="H93" s="22">
        <v>1200</v>
      </c>
      <c r="I93" s="21" t="s">
        <v>17</v>
      </c>
      <c r="J93" s="21"/>
      <c r="K93" s="23" t="s">
        <v>15</v>
      </c>
    </row>
    <row r="94" spans="1:11" x14ac:dyDescent="0.3">
      <c r="A94" s="19">
        <v>2023</v>
      </c>
      <c r="B94" s="20">
        <v>45107</v>
      </c>
      <c r="C94" s="21" t="str">
        <f>TEXT(Table13[[#This Row],[Date]],"DD")</f>
        <v>30</v>
      </c>
      <c r="D94" s="21" t="str">
        <f t="shared" si="1"/>
        <v>2nd Quarter</v>
      </c>
      <c r="E94" s="20" t="str">
        <f>TEXT(Table13[[#This Row],[Date]],"DDDD")</f>
        <v>Friday</v>
      </c>
      <c r="F94" s="20" t="str">
        <f>TEXT(Table13[[#This Row],[Date]],"MMMM")</f>
        <v>June</v>
      </c>
      <c r="G94" s="21" t="s">
        <v>13</v>
      </c>
      <c r="H94" s="22">
        <v>-15000</v>
      </c>
      <c r="I94" s="21" t="s">
        <v>19</v>
      </c>
      <c r="J94" s="21" t="s">
        <v>18</v>
      </c>
      <c r="K94" s="23" t="s">
        <v>20</v>
      </c>
    </row>
    <row r="95" spans="1:11" x14ac:dyDescent="0.3">
      <c r="A95" s="19">
        <v>2023</v>
      </c>
      <c r="B95" s="20">
        <v>45107</v>
      </c>
      <c r="C95" s="21" t="str">
        <f>TEXT(Table13[[#This Row],[Date]],"DD")</f>
        <v>30</v>
      </c>
      <c r="D95" s="21" t="str">
        <f t="shared" si="1"/>
        <v>2nd Quarter</v>
      </c>
      <c r="E95" s="20" t="str">
        <f>TEXT(Table13[[#This Row],[Date]],"DDDD")</f>
        <v>Friday</v>
      </c>
      <c r="F95" s="20" t="str">
        <f>TEXT(Table13[[#This Row],[Date]],"MMMM")</f>
        <v>June</v>
      </c>
      <c r="G95" s="21" t="s">
        <v>13</v>
      </c>
      <c r="H95" s="22">
        <v>-11400</v>
      </c>
      <c r="I95" s="21" t="s">
        <v>19</v>
      </c>
      <c r="J95" s="21" t="s">
        <v>21</v>
      </c>
      <c r="K95" s="23" t="s">
        <v>20</v>
      </c>
    </row>
    <row r="96" spans="1:11" x14ac:dyDescent="0.3">
      <c r="A96" s="19">
        <v>2023</v>
      </c>
      <c r="B96" s="20">
        <v>45107</v>
      </c>
      <c r="C96" s="21" t="str">
        <f>TEXT(Table13[[#This Row],[Date]],"DD")</f>
        <v>30</v>
      </c>
      <c r="D96" s="21" t="str">
        <f t="shared" si="1"/>
        <v>2nd Quarter</v>
      </c>
      <c r="E96" s="20" t="str">
        <f>TEXT(Table13[[#This Row],[Date]],"DDDD")</f>
        <v>Friday</v>
      </c>
      <c r="F96" s="20" t="str">
        <f>TEXT(Table13[[#This Row],[Date]],"MMMM")</f>
        <v>June</v>
      </c>
      <c r="G96" s="21" t="s">
        <v>13</v>
      </c>
      <c r="H96" s="22">
        <v>-30000</v>
      </c>
      <c r="I96" s="21" t="s">
        <v>19</v>
      </c>
      <c r="J96" s="21" t="s">
        <v>22</v>
      </c>
      <c r="K96" s="23" t="s">
        <v>20</v>
      </c>
    </row>
    <row r="97" spans="1:11" x14ac:dyDescent="0.3">
      <c r="A97" s="19">
        <v>2023</v>
      </c>
      <c r="B97" s="20">
        <v>45107</v>
      </c>
      <c r="C97" s="21" t="str">
        <f>TEXT(Table13[[#This Row],[Date]],"DD")</f>
        <v>30</v>
      </c>
      <c r="D97" s="21" t="str">
        <f t="shared" si="1"/>
        <v>2nd Quarter</v>
      </c>
      <c r="E97" s="20" t="str">
        <f>TEXT(Table13[[#This Row],[Date]],"DDDD")</f>
        <v>Friday</v>
      </c>
      <c r="F97" s="20" t="str">
        <f>TEXT(Table13[[#This Row],[Date]],"MMMM")</f>
        <v>June</v>
      </c>
      <c r="G97" s="21" t="s">
        <v>13</v>
      </c>
      <c r="H97" s="22">
        <v>-40000</v>
      </c>
      <c r="I97" s="21" t="s">
        <v>19</v>
      </c>
      <c r="J97" s="21" t="s">
        <v>23</v>
      </c>
      <c r="K97" s="23" t="s">
        <v>20</v>
      </c>
    </row>
    <row r="98" spans="1:11" x14ac:dyDescent="0.3">
      <c r="A98" s="19">
        <v>2023</v>
      </c>
      <c r="B98" s="20">
        <v>45107</v>
      </c>
      <c r="C98" s="21" t="str">
        <f>TEXT(Table13[[#This Row],[Date]],"DD")</f>
        <v>30</v>
      </c>
      <c r="D98" s="21" t="str">
        <f t="shared" si="1"/>
        <v>2nd Quarter</v>
      </c>
      <c r="E98" s="20" t="str">
        <f>TEXT(Table13[[#This Row],[Date]],"DDDD")</f>
        <v>Friday</v>
      </c>
      <c r="F98" s="20" t="str">
        <f>TEXT(Table13[[#This Row],[Date]],"MMMM")</f>
        <v>June</v>
      </c>
      <c r="G98" s="21" t="s">
        <v>13</v>
      </c>
      <c r="H98" s="22">
        <v>-30000</v>
      </c>
      <c r="I98" s="21" t="s">
        <v>19</v>
      </c>
      <c r="J98" s="21" t="s">
        <v>24</v>
      </c>
      <c r="K98" s="23" t="s">
        <v>20</v>
      </c>
    </row>
    <row r="99" spans="1:11" x14ac:dyDescent="0.3">
      <c r="A99" s="19">
        <v>2023</v>
      </c>
      <c r="B99" s="20">
        <v>45107</v>
      </c>
      <c r="C99" s="21" t="str">
        <f>TEXT(Table13[[#This Row],[Date]],"DD")</f>
        <v>30</v>
      </c>
      <c r="D99" s="21" t="str">
        <f t="shared" si="1"/>
        <v>2nd Quarter</v>
      </c>
      <c r="E99" s="20" t="str">
        <f>TEXT(Table13[[#This Row],[Date]],"DDDD")</f>
        <v>Friday</v>
      </c>
      <c r="F99" s="20" t="str">
        <f>TEXT(Table13[[#This Row],[Date]],"MMMM")</f>
        <v>June</v>
      </c>
      <c r="G99" s="21" t="s">
        <v>13</v>
      </c>
      <c r="H99" s="22">
        <v>-900</v>
      </c>
      <c r="I99" s="21" t="s">
        <v>19</v>
      </c>
      <c r="J99" s="21" t="s">
        <v>25</v>
      </c>
      <c r="K99" s="23" t="s">
        <v>20</v>
      </c>
    </row>
    <row r="100" spans="1:11" x14ac:dyDescent="0.3">
      <c r="A100" s="19">
        <v>2023</v>
      </c>
      <c r="B100" s="20">
        <v>45107</v>
      </c>
      <c r="C100" s="21" t="str">
        <f>TEXT(Table13[[#This Row],[Date]],"DD")</f>
        <v>30</v>
      </c>
      <c r="D100" s="21" t="str">
        <f t="shared" si="1"/>
        <v>2nd Quarter</v>
      </c>
      <c r="E100" s="20" t="str">
        <f>TEXT(Table13[[#This Row],[Date]],"DDDD")</f>
        <v>Friday</v>
      </c>
      <c r="F100" s="20" t="str">
        <f>TEXT(Table13[[#This Row],[Date]],"MMMM")</f>
        <v>June</v>
      </c>
      <c r="G100" s="21" t="s">
        <v>13</v>
      </c>
      <c r="H100" s="22">
        <v>-20000</v>
      </c>
      <c r="I100" s="21" t="s">
        <v>27</v>
      </c>
      <c r="J100" s="21" t="s">
        <v>26</v>
      </c>
      <c r="K100" s="23" t="s">
        <v>20</v>
      </c>
    </row>
    <row r="101" spans="1:11" x14ac:dyDescent="0.3">
      <c r="A101" s="19">
        <v>2023</v>
      </c>
      <c r="B101" s="20">
        <v>45107</v>
      </c>
      <c r="C101" s="21" t="str">
        <f>TEXT(Table13[[#This Row],[Date]],"DD")</f>
        <v>30</v>
      </c>
      <c r="D101" s="21" t="str">
        <f t="shared" si="1"/>
        <v>2nd Quarter</v>
      </c>
      <c r="E101" s="20" t="str">
        <f>TEXT(Table13[[#This Row],[Date]],"DDDD")</f>
        <v>Friday</v>
      </c>
      <c r="F101" s="20" t="str">
        <f>TEXT(Table13[[#This Row],[Date]],"MMMM")</f>
        <v>June</v>
      </c>
      <c r="G101" s="21" t="s">
        <v>13</v>
      </c>
      <c r="H101" s="22">
        <v>-900</v>
      </c>
      <c r="I101" s="21" t="s">
        <v>27</v>
      </c>
      <c r="J101" s="21" t="s">
        <v>28</v>
      </c>
      <c r="K101" s="23" t="s">
        <v>20</v>
      </c>
    </row>
    <row r="102" spans="1:11" x14ac:dyDescent="0.3">
      <c r="A102" s="19">
        <v>2023</v>
      </c>
      <c r="B102" s="20">
        <v>45107</v>
      </c>
      <c r="C102" s="21" t="str">
        <f>TEXT(Table13[[#This Row],[Date]],"DD")</f>
        <v>30</v>
      </c>
      <c r="D102" s="21" t="str">
        <f t="shared" si="1"/>
        <v>2nd Quarter</v>
      </c>
      <c r="E102" s="20" t="str">
        <f>TEXT(Table13[[#This Row],[Date]],"DDDD")</f>
        <v>Friday</v>
      </c>
      <c r="F102" s="20" t="str">
        <f>TEXT(Table13[[#This Row],[Date]],"MMMM")</f>
        <v>June</v>
      </c>
      <c r="G102" s="21" t="s">
        <v>13</v>
      </c>
      <c r="H102" s="22">
        <v>-2700</v>
      </c>
      <c r="I102" s="21" t="s">
        <v>27</v>
      </c>
      <c r="J102" s="21" t="s">
        <v>29</v>
      </c>
      <c r="K102" s="23" t="s">
        <v>20</v>
      </c>
    </row>
    <row r="103" spans="1:11" x14ac:dyDescent="0.3">
      <c r="A103" s="19">
        <v>2023</v>
      </c>
      <c r="B103" s="20">
        <v>45107</v>
      </c>
      <c r="C103" s="21" t="str">
        <f>TEXT(Table13[[#This Row],[Date]],"DD")</f>
        <v>30</v>
      </c>
      <c r="D103" s="21" t="str">
        <f t="shared" si="1"/>
        <v>2nd Quarter</v>
      </c>
      <c r="E103" s="20" t="str">
        <f>TEXT(Table13[[#This Row],[Date]],"DDDD")</f>
        <v>Friday</v>
      </c>
      <c r="F103" s="20" t="str">
        <f>TEXT(Table13[[#This Row],[Date]],"MMMM")</f>
        <v>June</v>
      </c>
      <c r="G103" s="21" t="s">
        <v>13</v>
      </c>
      <c r="H103" s="22">
        <v>-2400</v>
      </c>
      <c r="I103" s="21" t="s">
        <v>27</v>
      </c>
      <c r="J103" s="21" t="s">
        <v>14</v>
      </c>
      <c r="K103" s="23" t="s">
        <v>20</v>
      </c>
    </row>
    <row r="104" spans="1:11" x14ac:dyDescent="0.3">
      <c r="A104" s="19">
        <v>2023</v>
      </c>
      <c r="B104" s="20">
        <v>45107</v>
      </c>
      <c r="C104" s="21" t="str">
        <f>TEXT(Table13[[#This Row],[Date]],"DD")</f>
        <v>30</v>
      </c>
      <c r="D104" s="21" t="str">
        <f t="shared" si="1"/>
        <v>2nd Quarter</v>
      </c>
      <c r="E104" s="20" t="str">
        <f>TEXT(Table13[[#This Row],[Date]],"DDDD")</f>
        <v>Friday</v>
      </c>
      <c r="F104" s="20" t="str">
        <f>TEXT(Table13[[#This Row],[Date]],"MMMM")</f>
        <v>June</v>
      </c>
      <c r="G104" s="21" t="s">
        <v>13</v>
      </c>
      <c r="H104" s="22">
        <v>-65000</v>
      </c>
      <c r="I104" s="21" t="s">
        <v>27</v>
      </c>
      <c r="J104" s="21" t="s">
        <v>30</v>
      </c>
      <c r="K104" s="23" t="s">
        <v>20</v>
      </c>
    </row>
    <row r="105" spans="1:11" x14ac:dyDescent="0.3">
      <c r="A105" s="19">
        <v>2023</v>
      </c>
      <c r="B105" s="20">
        <v>45107</v>
      </c>
      <c r="C105" s="21" t="str">
        <f>TEXT(Table13[[#This Row],[Date]],"DD")</f>
        <v>30</v>
      </c>
      <c r="D105" s="21" t="str">
        <f t="shared" si="1"/>
        <v>2nd Quarter</v>
      </c>
      <c r="E105" s="20" t="str">
        <f>TEXT(Table13[[#This Row],[Date]],"DDDD")</f>
        <v>Friday</v>
      </c>
      <c r="F105" s="20" t="str">
        <f>TEXT(Table13[[#This Row],[Date]],"MMMM")</f>
        <v>June</v>
      </c>
      <c r="G105" s="21" t="s">
        <v>13</v>
      </c>
      <c r="H105" s="22">
        <v>-3000</v>
      </c>
      <c r="I105" s="21" t="s">
        <v>27</v>
      </c>
      <c r="J105" s="21" t="s">
        <v>25</v>
      </c>
      <c r="K105" s="23" t="s">
        <v>20</v>
      </c>
    </row>
    <row r="106" spans="1:11" x14ac:dyDescent="0.3">
      <c r="A106" s="19">
        <v>2023</v>
      </c>
      <c r="B106" s="20">
        <v>45138</v>
      </c>
      <c r="C106" s="21" t="str">
        <f>TEXT(Table13[[#This Row],[Date]],"DD")</f>
        <v>31</v>
      </c>
      <c r="D106" s="21" t="str">
        <f t="shared" si="1"/>
        <v>3rd Quarter</v>
      </c>
      <c r="E106" s="20" t="str">
        <f>TEXT(Table13[[#This Row],[Date]],"DDDD")</f>
        <v>Monday</v>
      </c>
      <c r="F106" s="20" t="str">
        <f>TEXT(Table13[[#This Row],[Date]],"MMMM")</f>
        <v>July</v>
      </c>
      <c r="G106" s="21" t="s">
        <v>13</v>
      </c>
      <c r="H106" s="22">
        <v>-12000</v>
      </c>
      <c r="I106" s="21" t="s">
        <v>31</v>
      </c>
      <c r="J106" s="21" t="s">
        <v>31</v>
      </c>
      <c r="K106" s="23" t="s">
        <v>20</v>
      </c>
    </row>
    <row r="107" spans="1:11" x14ac:dyDescent="0.3">
      <c r="A107" s="19">
        <v>2023</v>
      </c>
      <c r="B107" s="20">
        <v>45138</v>
      </c>
      <c r="C107" s="21" t="str">
        <f>TEXT(Table13[[#This Row],[Date]],"DD")</f>
        <v>31</v>
      </c>
      <c r="D107" s="21" t="str">
        <f t="shared" si="1"/>
        <v>3rd Quarter</v>
      </c>
      <c r="E107" s="20" t="str">
        <f>TEXT(Table13[[#This Row],[Date]],"DDDD")</f>
        <v>Monday</v>
      </c>
      <c r="F107" s="20" t="str">
        <f>TEXT(Table13[[#This Row],[Date]],"MMMM")</f>
        <v>July</v>
      </c>
      <c r="G107" s="21" t="s">
        <v>13</v>
      </c>
      <c r="H107" s="22">
        <v>130050</v>
      </c>
      <c r="I107" s="21" t="s">
        <v>14</v>
      </c>
      <c r="J107" s="21"/>
      <c r="K107" s="23" t="s">
        <v>15</v>
      </c>
    </row>
    <row r="108" spans="1:11" x14ac:dyDescent="0.3">
      <c r="A108" s="19">
        <v>2023</v>
      </c>
      <c r="B108" s="20">
        <v>45138</v>
      </c>
      <c r="C108" s="21" t="str">
        <f>TEXT(Table13[[#This Row],[Date]],"DD")</f>
        <v>31</v>
      </c>
      <c r="D108" s="21" t="str">
        <f t="shared" si="1"/>
        <v>3rd Quarter</v>
      </c>
      <c r="E108" s="20" t="str">
        <f>TEXT(Table13[[#This Row],[Date]],"DDDD")</f>
        <v>Monday</v>
      </c>
      <c r="F108" s="20" t="str">
        <f>TEXT(Table13[[#This Row],[Date]],"MMMM")</f>
        <v>July</v>
      </c>
      <c r="G108" s="21" t="s">
        <v>13</v>
      </c>
      <c r="H108" s="22">
        <v>6000</v>
      </c>
      <c r="I108" s="21" t="s">
        <v>17</v>
      </c>
      <c r="J108" s="21"/>
      <c r="K108" s="23" t="s">
        <v>15</v>
      </c>
    </row>
    <row r="109" spans="1:11" x14ac:dyDescent="0.3">
      <c r="A109" s="19">
        <v>2023</v>
      </c>
      <c r="B109" s="20">
        <v>45138</v>
      </c>
      <c r="C109" s="21" t="str">
        <f>TEXT(Table13[[#This Row],[Date]],"DD")</f>
        <v>31</v>
      </c>
      <c r="D109" s="21" t="str">
        <f t="shared" si="1"/>
        <v>3rd Quarter</v>
      </c>
      <c r="E109" s="20" t="str">
        <f>TEXT(Table13[[#This Row],[Date]],"DDDD")</f>
        <v>Monday</v>
      </c>
      <c r="F109" s="20" t="str">
        <f>TEXT(Table13[[#This Row],[Date]],"MMMM")</f>
        <v>July</v>
      </c>
      <c r="G109" s="21" t="s">
        <v>13</v>
      </c>
      <c r="H109" s="22">
        <v>-15000</v>
      </c>
      <c r="I109" s="21" t="s">
        <v>19</v>
      </c>
      <c r="J109" s="21" t="s">
        <v>18</v>
      </c>
      <c r="K109" s="23" t="s">
        <v>20</v>
      </c>
    </row>
    <row r="110" spans="1:11" x14ac:dyDescent="0.3">
      <c r="A110" s="19">
        <v>2023</v>
      </c>
      <c r="B110" s="20">
        <v>45138</v>
      </c>
      <c r="C110" s="21" t="str">
        <f>TEXT(Table13[[#This Row],[Date]],"DD")</f>
        <v>31</v>
      </c>
      <c r="D110" s="21" t="str">
        <f t="shared" si="1"/>
        <v>3rd Quarter</v>
      </c>
      <c r="E110" s="20" t="str">
        <f>TEXT(Table13[[#This Row],[Date]],"DDDD")</f>
        <v>Monday</v>
      </c>
      <c r="F110" s="20" t="str">
        <f>TEXT(Table13[[#This Row],[Date]],"MMMM")</f>
        <v>July</v>
      </c>
      <c r="G110" s="21" t="s">
        <v>13</v>
      </c>
      <c r="H110" s="22">
        <v>-11400</v>
      </c>
      <c r="I110" s="21" t="s">
        <v>19</v>
      </c>
      <c r="J110" s="21" t="s">
        <v>21</v>
      </c>
      <c r="K110" s="23" t="s">
        <v>20</v>
      </c>
    </row>
    <row r="111" spans="1:11" x14ac:dyDescent="0.3">
      <c r="A111" s="19">
        <v>2023</v>
      </c>
      <c r="B111" s="20">
        <v>45138</v>
      </c>
      <c r="C111" s="21" t="str">
        <f>TEXT(Table13[[#This Row],[Date]],"DD")</f>
        <v>31</v>
      </c>
      <c r="D111" s="21" t="str">
        <f t="shared" si="1"/>
        <v>3rd Quarter</v>
      </c>
      <c r="E111" s="20" t="str">
        <f>TEXT(Table13[[#This Row],[Date]],"DDDD")</f>
        <v>Monday</v>
      </c>
      <c r="F111" s="20" t="str">
        <f>TEXT(Table13[[#This Row],[Date]],"MMMM")</f>
        <v>July</v>
      </c>
      <c r="G111" s="21" t="s">
        <v>13</v>
      </c>
      <c r="H111" s="22">
        <v>-20000</v>
      </c>
      <c r="I111" s="21" t="s">
        <v>19</v>
      </c>
      <c r="J111" s="21" t="s">
        <v>22</v>
      </c>
      <c r="K111" s="23" t="s">
        <v>20</v>
      </c>
    </row>
    <row r="112" spans="1:11" x14ac:dyDescent="0.3">
      <c r="A112" s="19">
        <v>2023</v>
      </c>
      <c r="B112" s="20">
        <v>45138</v>
      </c>
      <c r="C112" s="21" t="str">
        <f>TEXT(Table13[[#This Row],[Date]],"DD")</f>
        <v>31</v>
      </c>
      <c r="D112" s="21" t="str">
        <f t="shared" si="1"/>
        <v>3rd Quarter</v>
      </c>
      <c r="E112" s="20" t="str">
        <f>TEXT(Table13[[#This Row],[Date]],"DDDD")</f>
        <v>Monday</v>
      </c>
      <c r="F112" s="20" t="str">
        <f>TEXT(Table13[[#This Row],[Date]],"MMMM")</f>
        <v>July</v>
      </c>
      <c r="G112" s="21" t="s">
        <v>13</v>
      </c>
      <c r="H112" s="22">
        <v>-40000</v>
      </c>
      <c r="I112" s="21" t="s">
        <v>19</v>
      </c>
      <c r="J112" s="21" t="s">
        <v>23</v>
      </c>
      <c r="K112" s="23" t="s">
        <v>20</v>
      </c>
    </row>
    <row r="113" spans="1:11" x14ac:dyDescent="0.3">
      <c r="A113" s="19">
        <v>2023</v>
      </c>
      <c r="B113" s="20">
        <v>45138</v>
      </c>
      <c r="C113" s="21" t="str">
        <f>TEXT(Table13[[#This Row],[Date]],"DD")</f>
        <v>31</v>
      </c>
      <c r="D113" s="21" t="str">
        <f t="shared" si="1"/>
        <v>3rd Quarter</v>
      </c>
      <c r="E113" s="20" t="str">
        <f>TEXT(Table13[[#This Row],[Date]],"DDDD")</f>
        <v>Monday</v>
      </c>
      <c r="F113" s="20" t="str">
        <f>TEXT(Table13[[#This Row],[Date]],"MMMM")</f>
        <v>July</v>
      </c>
      <c r="G113" s="21" t="s">
        <v>13</v>
      </c>
      <c r="H113" s="22">
        <v>-30000</v>
      </c>
      <c r="I113" s="21" t="s">
        <v>19</v>
      </c>
      <c r="J113" s="21" t="s">
        <v>24</v>
      </c>
      <c r="K113" s="23" t="s">
        <v>20</v>
      </c>
    </row>
    <row r="114" spans="1:11" x14ac:dyDescent="0.3">
      <c r="A114" s="19">
        <v>2023</v>
      </c>
      <c r="B114" s="20">
        <v>45138</v>
      </c>
      <c r="C114" s="21" t="str">
        <f>TEXT(Table13[[#This Row],[Date]],"DD")</f>
        <v>31</v>
      </c>
      <c r="D114" s="21" t="str">
        <f t="shared" si="1"/>
        <v>3rd Quarter</v>
      </c>
      <c r="E114" s="20" t="str">
        <f>TEXT(Table13[[#This Row],[Date]],"DDDD")</f>
        <v>Monday</v>
      </c>
      <c r="F114" s="20" t="str">
        <f>TEXT(Table13[[#This Row],[Date]],"MMMM")</f>
        <v>July</v>
      </c>
      <c r="G114" s="21" t="s">
        <v>13</v>
      </c>
      <c r="H114" s="22">
        <v>-600</v>
      </c>
      <c r="I114" s="21" t="s">
        <v>19</v>
      </c>
      <c r="J114" s="21" t="s">
        <v>25</v>
      </c>
      <c r="K114" s="23" t="s">
        <v>20</v>
      </c>
    </row>
    <row r="115" spans="1:11" x14ac:dyDescent="0.3">
      <c r="A115" s="19">
        <v>2023</v>
      </c>
      <c r="B115" s="20">
        <v>45138</v>
      </c>
      <c r="C115" s="21" t="str">
        <f>TEXT(Table13[[#This Row],[Date]],"DD")</f>
        <v>31</v>
      </c>
      <c r="D115" s="21" t="str">
        <f t="shared" si="1"/>
        <v>3rd Quarter</v>
      </c>
      <c r="E115" s="20" t="str">
        <f>TEXT(Table13[[#This Row],[Date]],"DDDD")</f>
        <v>Monday</v>
      </c>
      <c r="F115" s="20" t="str">
        <f>TEXT(Table13[[#This Row],[Date]],"MMMM")</f>
        <v>July</v>
      </c>
      <c r="G115" s="21" t="s">
        <v>13</v>
      </c>
      <c r="H115" s="22">
        <v>-20000</v>
      </c>
      <c r="I115" s="21" t="s">
        <v>27</v>
      </c>
      <c r="J115" s="21" t="s">
        <v>26</v>
      </c>
      <c r="K115" s="23" t="s">
        <v>20</v>
      </c>
    </row>
    <row r="116" spans="1:11" x14ac:dyDescent="0.3">
      <c r="A116" s="19">
        <v>2023</v>
      </c>
      <c r="B116" s="20">
        <v>45138</v>
      </c>
      <c r="C116" s="21" t="str">
        <f>TEXT(Table13[[#This Row],[Date]],"DD")</f>
        <v>31</v>
      </c>
      <c r="D116" s="21" t="str">
        <f t="shared" si="1"/>
        <v>3rd Quarter</v>
      </c>
      <c r="E116" s="20" t="str">
        <f>TEXT(Table13[[#This Row],[Date]],"DDDD")</f>
        <v>Monday</v>
      </c>
      <c r="F116" s="20" t="str">
        <f>TEXT(Table13[[#This Row],[Date]],"MMMM")</f>
        <v>July</v>
      </c>
      <c r="G116" s="21" t="s">
        <v>13</v>
      </c>
      <c r="H116" s="22">
        <v>-600</v>
      </c>
      <c r="I116" s="21" t="s">
        <v>27</v>
      </c>
      <c r="J116" s="21" t="s">
        <v>28</v>
      </c>
      <c r="K116" s="23" t="s">
        <v>20</v>
      </c>
    </row>
    <row r="117" spans="1:11" x14ac:dyDescent="0.3">
      <c r="A117" s="19">
        <v>2023</v>
      </c>
      <c r="B117" s="20">
        <v>45138</v>
      </c>
      <c r="C117" s="21" t="str">
        <f>TEXT(Table13[[#This Row],[Date]],"DD")</f>
        <v>31</v>
      </c>
      <c r="D117" s="21" t="str">
        <f t="shared" si="1"/>
        <v>3rd Quarter</v>
      </c>
      <c r="E117" s="20" t="str">
        <f>TEXT(Table13[[#This Row],[Date]],"DDDD")</f>
        <v>Monday</v>
      </c>
      <c r="F117" s="20" t="str">
        <f>TEXT(Table13[[#This Row],[Date]],"MMMM")</f>
        <v>July</v>
      </c>
      <c r="G117" s="21" t="s">
        <v>13</v>
      </c>
      <c r="H117" s="22">
        <v>-1500</v>
      </c>
      <c r="I117" s="21" t="s">
        <v>27</v>
      </c>
      <c r="J117" s="21" t="s">
        <v>29</v>
      </c>
      <c r="K117" s="23" t="s">
        <v>20</v>
      </c>
    </row>
    <row r="118" spans="1:11" x14ac:dyDescent="0.3">
      <c r="A118" s="19">
        <v>2023</v>
      </c>
      <c r="B118" s="20">
        <v>45138</v>
      </c>
      <c r="C118" s="21" t="str">
        <f>TEXT(Table13[[#This Row],[Date]],"DD")</f>
        <v>31</v>
      </c>
      <c r="D118" s="21" t="str">
        <f t="shared" si="1"/>
        <v>3rd Quarter</v>
      </c>
      <c r="E118" s="20" t="str">
        <f>TEXT(Table13[[#This Row],[Date]],"DDDD")</f>
        <v>Monday</v>
      </c>
      <c r="F118" s="20" t="str">
        <f>TEXT(Table13[[#This Row],[Date]],"MMMM")</f>
        <v>July</v>
      </c>
      <c r="G118" s="21" t="s">
        <v>13</v>
      </c>
      <c r="H118" s="22">
        <v>-1800</v>
      </c>
      <c r="I118" s="21" t="s">
        <v>27</v>
      </c>
      <c r="J118" s="21" t="s">
        <v>14</v>
      </c>
      <c r="K118" s="23" t="s">
        <v>20</v>
      </c>
    </row>
    <row r="119" spans="1:11" x14ac:dyDescent="0.3">
      <c r="A119" s="19">
        <v>2023</v>
      </c>
      <c r="B119" s="20">
        <v>45138</v>
      </c>
      <c r="C119" s="21" t="str">
        <f>TEXT(Table13[[#This Row],[Date]],"DD")</f>
        <v>31</v>
      </c>
      <c r="D119" s="21" t="str">
        <f t="shared" si="1"/>
        <v>3rd Quarter</v>
      </c>
      <c r="E119" s="20" t="str">
        <f>TEXT(Table13[[#This Row],[Date]],"DDDD")</f>
        <v>Monday</v>
      </c>
      <c r="F119" s="20" t="str">
        <f>TEXT(Table13[[#This Row],[Date]],"MMMM")</f>
        <v>July</v>
      </c>
      <c r="G119" s="21" t="s">
        <v>13</v>
      </c>
      <c r="H119" s="22">
        <v>-50000</v>
      </c>
      <c r="I119" s="21" t="s">
        <v>27</v>
      </c>
      <c r="J119" s="21" t="s">
        <v>30</v>
      </c>
      <c r="K119" s="23" t="s">
        <v>20</v>
      </c>
    </row>
    <row r="120" spans="1:11" x14ac:dyDescent="0.3">
      <c r="A120" s="19">
        <v>2023</v>
      </c>
      <c r="B120" s="20">
        <v>45138</v>
      </c>
      <c r="C120" s="21" t="str">
        <f>TEXT(Table13[[#This Row],[Date]],"DD")</f>
        <v>31</v>
      </c>
      <c r="D120" s="21" t="str">
        <f t="shared" si="1"/>
        <v>3rd Quarter</v>
      </c>
      <c r="E120" s="20" t="str">
        <f>TEXT(Table13[[#This Row],[Date]],"DDDD")</f>
        <v>Monday</v>
      </c>
      <c r="F120" s="20" t="str">
        <f>TEXT(Table13[[#This Row],[Date]],"MMMM")</f>
        <v>July</v>
      </c>
      <c r="G120" s="21" t="s">
        <v>13</v>
      </c>
      <c r="H120" s="22">
        <v>-3000</v>
      </c>
      <c r="I120" s="21" t="s">
        <v>27</v>
      </c>
      <c r="J120" s="21" t="s">
        <v>25</v>
      </c>
      <c r="K120" s="23" t="s">
        <v>20</v>
      </c>
    </row>
    <row r="121" spans="1:11" x14ac:dyDescent="0.3">
      <c r="A121" s="19">
        <v>2023</v>
      </c>
      <c r="B121" s="20">
        <v>45169</v>
      </c>
      <c r="C121" s="21" t="str">
        <f>TEXT(Table13[[#This Row],[Date]],"DD")</f>
        <v>31</v>
      </c>
      <c r="D121" s="21" t="str">
        <f t="shared" si="1"/>
        <v>3rd Quarter</v>
      </c>
      <c r="E121" s="20" t="str">
        <f>TEXT(Table13[[#This Row],[Date]],"DDDD")</f>
        <v>Thursday</v>
      </c>
      <c r="F121" s="20" t="str">
        <f>TEXT(Table13[[#This Row],[Date]],"MMMM")</f>
        <v>August</v>
      </c>
      <c r="G121" s="21" t="s">
        <v>13</v>
      </c>
      <c r="H121" s="22">
        <v>-12000</v>
      </c>
      <c r="I121" s="21" t="s">
        <v>31</v>
      </c>
      <c r="J121" s="21" t="s">
        <v>31</v>
      </c>
      <c r="K121" s="23" t="s">
        <v>20</v>
      </c>
    </row>
    <row r="122" spans="1:11" x14ac:dyDescent="0.3">
      <c r="A122" s="19">
        <v>2023</v>
      </c>
      <c r="B122" s="20">
        <v>45169</v>
      </c>
      <c r="C122" s="21" t="str">
        <f>TEXT(Table13[[#This Row],[Date]],"DD")</f>
        <v>31</v>
      </c>
      <c r="D122" s="21" t="str">
        <f t="shared" si="1"/>
        <v>3rd Quarter</v>
      </c>
      <c r="E122" s="20" t="str">
        <f>TEXT(Table13[[#This Row],[Date]],"DDDD")</f>
        <v>Thursday</v>
      </c>
      <c r="F122" s="20" t="str">
        <f>TEXT(Table13[[#This Row],[Date]],"MMMM")</f>
        <v>August</v>
      </c>
      <c r="G122" s="21" t="s">
        <v>13</v>
      </c>
      <c r="H122" s="22">
        <v>114750</v>
      </c>
      <c r="I122" s="21" t="s">
        <v>14</v>
      </c>
      <c r="J122" s="21"/>
      <c r="K122" s="23" t="s">
        <v>15</v>
      </c>
    </row>
    <row r="123" spans="1:11" x14ac:dyDescent="0.3">
      <c r="A123" s="19">
        <v>2023</v>
      </c>
      <c r="B123" s="20">
        <v>45169</v>
      </c>
      <c r="C123" s="21" t="str">
        <f>TEXT(Table13[[#This Row],[Date]],"DD")</f>
        <v>31</v>
      </c>
      <c r="D123" s="21" t="str">
        <f t="shared" si="1"/>
        <v>3rd Quarter</v>
      </c>
      <c r="E123" s="20" t="str">
        <f>TEXT(Table13[[#This Row],[Date]],"DDDD")</f>
        <v>Thursday</v>
      </c>
      <c r="F123" s="20" t="str">
        <f>TEXT(Table13[[#This Row],[Date]],"MMMM")</f>
        <v>August</v>
      </c>
      <c r="G123" s="21" t="s">
        <v>13</v>
      </c>
      <c r="H123" s="22">
        <v>3000</v>
      </c>
      <c r="I123" s="21" t="s">
        <v>17</v>
      </c>
      <c r="J123" s="21"/>
      <c r="K123" s="23" t="s">
        <v>15</v>
      </c>
    </row>
    <row r="124" spans="1:11" x14ac:dyDescent="0.3">
      <c r="A124" s="19">
        <v>2023</v>
      </c>
      <c r="B124" s="20">
        <v>45169</v>
      </c>
      <c r="C124" s="21" t="str">
        <f>TEXT(Table13[[#This Row],[Date]],"DD")</f>
        <v>31</v>
      </c>
      <c r="D124" s="21" t="str">
        <f t="shared" si="1"/>
        <v>3rd Quarter</v>
      </c>
      <c r="E124" s="20" t="str">
        <f>TEXT(Table13[[#This Row],[Date]],"DDDD")</f>
        <v>Thursday</v>
      </c>
      <c r="F124" s="20" t="str">
        <f>TEXT(Table13[[#This Row],[Date]],"MMMM")</f>
        <v>August</v>
      </c>
      <c r="G124" s="21" t="s">
        <v>13</v>
      </c>
      <c r="H124" s="22">
        <v>-15000</v>
      </c>
      <c r="I124" s="21" t="s">
        <v>19</v>
      </c>
      <c r="J124" s="21" t="s">
        <v>18</v>
      </c>
      <c r="K124" s="23" t="s">
        <v>20</v>
      </c>
    </row>
    <row r="125" spans="1:11" x14ac:dyDescent="0.3">
      <c r="A125" s="19">
        <v>2023</v>
      </c>
      <c r="B125" s="20">
        <v>45169</v>
      </c>
      <c r="C125" s="21" t="str">
        <f>TEXT(Table13[[#This Row],[Date]],"DD")</f>
        <v>31</v>
      </c>
      <c r="D125" s="21" t="str">
        <f t="shared" si="1"/>
        <v>3rd Quarter</v>
      </c>
      <c r="E125" s="20" t="str">
        <f>TEXT(Table13[[#This Row],[Date]],"DDDD")</f>
        <v>Thursday</v>
      </c>
      <c r="F125" s="20" t="str">
        <f>TEXT(Table13[[#This Row],[Date]],"MMMM")</f>
        <v>August</v>
      </c>
      <c r="G125" s="21" t="s">
        <v>13</v>
      </c>
      <c r="H125" s="22">
        <v>-11400</v>
      </c>
      <c r="I125" s="21" t="s">
        <v>19</v>
      </c>
      <c r="J125" s="21" t="s">
        <v>21</v>
      </c>
      <c r="K125" s="23" t="s">
        <v>20</v>
      </c>
    </row>
    <row r="126" spans="1:11" x14ac:dyDescent="0.3">
      <c r="A126" s="19">
        <v>2023</v>
      </c>
      <c r="B126" s="20">
        <v>45169</v>
      </c>
      <c r="C126" s="21" t="str">
        <f>TEXT(Table13[[#This Row],[Date]],"DD")</f>
        <v>31</v>
      </c>
      <c r="D126" s="21" t="str">
        <f t="shared" si="1"/>
        <v>3rd Quarter</v>
      </c>
      <c r="E126" s="20" t="str">
        <f>TEXT(Table13[[#This Row],[Date]],"DDDD")</f>
        <v>Thursday</v>
      </c>
      <c r="F126" s="20" t="str">
        <f>TEXT(Table13[[#This Row],[Date]],"MMMM")</f>
        <v>August</v>
      </c>
      <c r="G126" s="21" t="s">
        <v>13</v>
      </c>
      <c r="H126" s="22">
        <v>-15000</v>
      </c>
      <c r="I126" s="21" t="s">
        <v>19</v>
      </c>
      <c r="J126" s="21" t="s">
        <v>22</v>
      </c>
      <c r="K126" s="23" t="s">
        <v>20</v>
      </c>
    </row>
    <row r="127" spans="1:11" x14ac:dyDescent="0.3">
      <c r="A127" s="19">
        <v>2023</v>
      </c>
      <c r="B127" s="20">
        <v>45169</v>
      </c>
      <c r="C127" s="21" t="str">
        <f>TEXT(Table13[[#This Row],[Date]],"DD")</f>
        <v>31</v>
      </c>
      <c r="D127" s="21" t="str">
        <f t="shared" si="1"/>
        <v>3rd Quarter</v>
      </c>
      <c r="E127" s="20" t="str">
        <f>TEXT(Table13[[#This Row],[Date]],"DDDD")</f>
        <v>Thursday</v>
      </c>
      <c r="F127" s="20" t="str">
        <f>TEXT(Table13[[#This Row],[Date]],"MMMM")</f>
        <v>August</v>
      </c>
      <c r="G127" s="21" t="s">
        <v>13</v>
      </c>
      <c r="H127" s="22">
        <v>-40000</v>
      </c>
      <c r="I127" s="21" t="s">
        <v>19</v>
      </c>
      <c r="J127" s="21" t="s">
        <v>23</v>
      </c>
      <c r="K127" s="23" t="s">
        <v>20</v>
      </c>
    </row>
    <row r="128" spans="1:11" x14ac:dyDescent="0.3">
      <c r="A128" s="19">
        <v>2023</v>
      </c>
      <c r="B128" s="20">
        <v>45169</v>
      </c>
      <c r="C128" s="21" t="str">
        <f>TEXT(Table13[[#This Row],[Date]],"DD")</f>
        <v>31</v>
      </c>
      <c r="D128" s="21" t="str">
        <f t="shared" si="1"/>
        <v>3rd Quarter</v>
      </c>
      <c r="E128" s="20" t="str">
        <f>TEXT(Table13[[#This Row],[Date]],"DDDD")</f>
        <v>Thursday</v>
      </c>
      <c r="F128" s="20" t="str">
        <f>TEXT(Table13[[#This Row],[Date]],"MMMM")</f>
        <v>August</v>
      </c>
      <c r="G128" s="21" t="s">
        <v>13</v>
      </c>
      <c r="H128" s="22">
        <v>-30000</v>
      </c>
      <c r="I128" s="21" t="s">
        <v>19</v>
      </c>
      <c r="J128" s="21" t="s">
        <v>24</v>
      </c>
      <c r="K128" s="23" t="s">
        <v>20</v>
      </c>
    </row>
    <row r="129" spans="1:11" x14ac:dyDescent="0.3">
      <c r="A129" s="19">
        <v>2023</v>
      </c>
      <c r="B129" s="20">
        <v>45169</v>
      </c>
      <c r="C129" s="21" t="str">
        <f>TEXT(Table13[[#This Row],[Date]],"DD")</f>
        <v>31</v>
      </c>
      <c r="D129" s="21" t="str">
        <f t="shared" si="1"/>
        <v>3rd Quarter</v>
      </c>
      <c r="E129" s="20" t="str">
        <f>TEXT(Table13[[#This Row],[Date]],"DDDD")</f>
        <v>Thursday</v>
      </c>
      <c r="F129" s="20" t="str">
        <f>TEXT(Table13[[#This Row],[Date]],"MMMM")</f>
        <v>August</v>
      </c>
      <c r="G129" s="21" t="s">
        <v>13</v>
      </c>
      <c r="H129" s="22">
        <v>-600</v>
      </c>
      <c r="I129" s="21" t="s">
        <v>19</v>
      </c>
      <c r="J129" s="21" t="s">
        <v>25</v>
      </c>
      <c r="K129" s="23" t="s">
        <v>20</v>
      </c>
    </row>
    <row r="130" spans="1:11" x14ac:dyDescent="0.3">
      <c r="A130" s="19">
        <v>2023</v>
      </c>
      <c r="B130" s="20">
        <v>45169</v>
      </c>
      <c r="C130" s="21" t="str">
        <f>TEXT(Table13[[#This Row],[Date]],"DD")</f>
        <v>31</v>
      </c>
      <c r="D130" s="21" t="str">
        <f t="shared" si="1"/>
        <v>3rd Quarter</v>
      </c>
      <c r="E130" s="20" t="str">
        <f>TEXT(Table13[[#This Row],[Date]],"DDDD")</f>
        <v>Thursday</v>
      </c>
      <c r="F130" s="20" t="str">
        <f>TEXT(Table13[[#This Row],[Date]],"MMMM")</f>
        <v>August</v>
      </c>
      <c r="G130" s="21" t="s">
        <v>13</v>
      </c>
      <c r="H130" s="22">
        <v>-20000</v>
      </c>
      <c r="I130" s="21" t="s">
        <v>27</v>
      </c>
      <c r="J130" s="21" t="s">
        <v>26</v>
      </c>
      <c r="K130" s="23" t="s">
        <v>20</v>
      </c>
    </row>
    <row r="131" spans="1:11" x14ac:dyDescent="0.3">
      <c r="A131" s="19">
        <v>2023</v>
      </c>
      <c r="B131" s="20">
        <v>45169</v>
      </c>
      <c r="C131" s="21" t="str">
        <f>TEXT(Table13[[#This Row],[Date]],"DD")</f>
        <v>31</v>
      </c>
      <c r="D131" s="21" t="str">
        <f t="shared" si="1"/>
        <v>3rd Quarter</v>
      </c>
      <c r="E131" s="20" t="str">
        <f>TEXT(Table13[[#This Row],[Date]],"DDDD")</f>
        <v>Thursday</v>
      </c>
      <c r="F131" s="20" t="str">
        <f>TEXT(Table13[[#This Row],[Date]],"MMMM")</f>
        <v>August</v>
      </c>
      <c r="G131" s="21" t="s">
        <v>13</v>
      </c>
      <c r="H131" s="22">
        <v>-600</v>
      </c>
      <c r="I131" s="21" t="s">
        <v>27</v>
      </c>
      <c r="J131" s="21" t="s">
        <v>28</v>
      </c>
      <c r="K131" s="23" t="s">
        <v>20</v>
      </c>
    </row>
    <row r="132" spans="1:11" x14ac:dyDescent="0.3">
      <c r="A132" s="19">
        <v>2023</v>
      </c>
      <c r="B132" s="20">
        <v>45169</v>
      </c>
      <c r="C132" s="21" t="str">
        <f>TEXT(Table13[[#This Row],[Date]],"DD")</f>
        <v>31</v>
      </c>
      <c r="D132" s="21" t="str">
        <f t="shared" si="1"/>
        <v>3rd Quarter</v>
      </c>
      <c r="E132" s="20" t="str">
        <f>TEXT(Table13[[#This Row],[Date]],"DDDD")</f>
        <v>Thursday</v>
      </c>
      <c r="F132" s="20" t="str">
        <f>TEXT(Table13[[#This Row],[Date]],"MMMM")</f>
        <v>August</v>
      </c>
      <c r="G132" s="21" t="s">
        <v>13</v>
      </c>
      <c r="H132" s="22">
        <v>-1500</v>
      </c>
      <c r="I132" s="21" t="s">
        <v>27</v>
      </c>
      <c r="J132" s="21" t="s">
        <v>29</v>
      </c>
      <c r="K132" s="23" t="s">
        <v>20</v>
      </c>
    </row>
    <row r="133" spans="1:11" x14ac:dyDescent="0.3">
      <c r="A133" s="19">
        <v>2023</v>
      </c>
      <c r="B133" s="20">
        <v>45169</v>
      </c>
      <c r="C133" s="21" t="str">
        <f>TEXT(Table13[[#This Row],[Date]],"DD")</f>
        <v>31</v>
      </c>
      <c r="D133" s="21" t="str">
        <f t="shared" ref="D133:D196" si="2">IF(F133="January","1st Quarter",IF(F133="February","1st Quarter",IF(F133="March","1st Quarter",IF(F133="April","2nd Quarter",IF(F133="May","2nd Quarter",IF(F133="June","2nd Quarter",IF(F133="July","3rd Quarter",IF(F133= "August","3rd Quarter",IF(F133="September","3rd Quarter", IF(F133="October","4th Quarter",IF(F133="November","4th Quarter",IF(F133="December","4th Quarter"))))))))))))</f>
        <v>3rd Quarter</v>
      </c>
      <c r="E133" s="20" t="str">
        <f>TEXT(Table13[[#This Row],[Date]],"DDDD")</f>
        <v>Thursday</v>
      </c>
      <c r="F133" s="20" t="str">
        <f>TEXT(Table13[[#This Row],[Date]],"MMMM")</f>
        <v>August</v>
      </c>
      <c r="G133" s="21" t="s">
        <v>13</v>
      </c>
      <c r="H133" s="22">
        <v>-1800</v>
      </c>
      <c r="I133" s="21" t="s">
        <v>27</v>
      </c>
      <c r="J133" s="21" t="s">
        <v>14</v>
      </c>
      <c r="K133" s="23" t="s">
        <v>20</v>
      </c>
    </row>
    <row r="134" spans="1:11" x14ac:dyDescent="0.3">
      <c r="A134" s="19">
        <v>2023</v>
      </c>
      <c r="B134" s="20">
        <v>45169</v>
      </c>
      <c r="C134" s="21" t="str">
        <f>TEXT(Table13[[#This Row],[Date]],"DD")</f>
        <v>31</v>
      </c>
      <c r="D134" s="21" t="str">
        <f t="shared" si="2"/>
        <v>3rd Quarter</v>
      </c>
      <c r="E134" s="20" t="str">
        <f>TEXT(Table13[[#This Row],[Date]],"DDDD")</f>
        <v>Thursday</v>
      </c>
      <c r="F134" s="20" t="str">
        <f>TEXT(Table13[[#This Row],[Date]],"MMMM")</f>
        <v>August</v>
      </c>
      <c r="G134" s="21" t="s">
        <v>13</v>
      </c>
      <c r="H134" s="22">
        <v>-50000</v>
      </c>
      <c r="I134" s="21" t="s">
        <v>27</v>
      </c>
      <c r="J134" s="21" t="s">
        <v>30</v>
      </c>
      <c r="K134" s="23" t="s">
        <v>20</v>
      </c>
    </row>
    <row r="135" spans="1:11" x14ac:dyDescent="0.3">
      <c r="A135" s="19">
        <v>2023</v>
      </c>
      <c r="B135" s="20">
        <v>45169</v>
      </c>
      <c r="C135" s="21" t="str">
        <f>TEXT(Table13[[#This Row],[Date]],"DD")</f>
        <v>31</v>
      </c>
      <c r="D135" s="21" t="str">
        <f t="shared" si="2"/>
        <v>3rd Quarter</v>
      </c>
      <c r="E135" s="20" t="str">
        <f>TEXT(Table13[[#This Row],[Date]],"DDDD")</f>
        <v>Thursday</v>
      </c>
      <c r="F135" s="20" t="str">
        <f>TEXT(Table13[[#This Row],[Date]],"MMMM")</f>
        <v>August</v>
      </c>
      <c r="G135" s="21" t="s">
        <v>13</v>
      </c>
      <c r="H135" s="22">
        <v>-3000</v>
      </c>
      <c r="I135" s="21" t="s">
        <v>27</v>
      </c>
      <c r="J135" s="21" t="s">
        <v>25</v>
      </c>
      <c r="K135" s="23" t="s">
        <v>20</v>
      </c>
    </row>
    <row r="136" spans="1:11" x14ac:dyDescent="0.3">
      <c r="A136" s="19">
        <v>2023</v>
      </c>
      <c r="B136" s="20">
        <v>45199</v>
      </c>
      <c r="C136" s="21" t="str">
        <f>TEXT(Table13[[#This Row],[Date]],"DD")</f>
        <v>30</v>
      </c>
      <c r="D136" s="21" t="str">
        <f t="shared" si="2"/>
        <v>3rd Quarter</v>
      </c>
      <c r="E136" s="20" t="str">
        <f>TEXT(Table13[[#This Row],[Date]],"DDDD")</f>
        <v>Saturday</v>
      </c>
      <c r="F136" s="20" t="str">
        <f>TEXT(Table13[[#This Row],[Date]],"MMMM")</f>
        <v>September</v>
      </c>
      <c r="G136" s="21" t="s">
        <v>13</v>
      </c>
      <c r="H136" s="22">
        <v>-12000</v>
      </c>
      <c r="I136" s="21" t="s">
        <v>31</v>
      </c>
      <c r="J136" s="21" t="s">
        <v>31</v>
      </c>
      <c r="K136" s="23" t="s">
        <v>20</v>
      </c>
    </row>
    <row r="137" spans="1:11" x14ac:dyDescent="0.3">
      <c r="A137" s="19">
        <v>2023</v>
      </c>
      <c r="B137" s="20">
        <v>45199</v>
      </c>
      <c r="C137" s="21" t="str">
        <f>TEXT(Table13[[#This Row],[Date]],"DD")</f>
        <v>30</v>
      </c>
      <c r="D137" s="21" t="str">
        <f t="shared" si="2"/>
        <v>3rd Quarter</v>
      </c>
      <c r="E137" s="20" t="str">
        <f>TEXT(Table13[[#This Row],[Date]],"DDDD")</f>
        <v>Saturday</v>
      </c>
      <c r="F137" s="20" t="str">
        <f>TEXT(Table13[[#This Row],[Date]],"MMMM")</f>
        <v>September</v>
      </c>
      <c r="G137" s="21" t="s">
        <v>13</v>
      </c>
      <c r="H137" s="22">
        <v>122400</v>
      </c>
      <c r="I137" s="21" t="s">
        <v>14</v>
      </c>
      <c r="J137" s="21"/>
      <c r="K137" s="23" t="s">
        <v>15</v>
      </c>
    </row>
    <row r="138" spans="1:11" x14ac:dyDescent="0.3">
      <c r="A138" s="19">
        <v>2023</v>
      </c>
      <c r="B138" s="20">
        <v>45199</v>
      </c>
      <c r="C138" s="21" t="str">
        <f>TEXT(Table13[[#This Row],[Date]],"DD")</f>
        <v>30</v>
      </c>
      <c r="D138" s="21" t="str">
        <f t="shared" si="2"/>
        <v>3rd Quarter</v>
      </c>
      <c r="E138" s="20" t="str">
        <f>TEXT(Table13[[#This Row],[Date]],"DDDD")</f>
        <v>Saturday</v>
      </c>
      <c r="F138" s="20" t="str">
        <f>TEXT(Table13[[#This Row],[Date]],"MMMM")</f>
        <v>September</v>
      </c>
      <c r="G138" s="21" t="s">
        <v>13</v>
      </c>
      <c r="H138" s="22">
        <v>3990</v>
      </c>
      <c r="I138" s="21" t="s">
        <v>17</v>
      </c>
      <c r="J138" s="21"/>
      <c r="K138" s="23" t="s">
        <v>15</v>
      </c>
    </row>
    <row r="139" spans="1:11" x14ac:dyDescent="0.3">
      <c r="A139" s="19">
        <v>2023</v>
      </c>
      <c r="B139" s="20">
        <v>45199</v>
      </c>
      <c r="C139" s="21" t="str">
        <f>TEXT(Table13[[#This Row],[Date]],"DD")</f>
        <v>30</v>
      </c>
      <c r="D139" s="21" t="str">
        <f t="shared" si="2"/>
        <v>3rd Quarter</v>
      </c>
      <c r="E139" s="20" t="str">
        <f>TEXT(Table13[[#This Row],[Date]],"DDDD")</f>
        <v>Saturday</v>
      </c>
      <c r="F139" s="20" t="str">
        <f>TEXT(Table13[[#This Row],[Date]],"MMMM")</f>
        <v>September</v>
      </c>
      <c r="G139" s="21" t="s">
        <v>13</v>
      </c>
      <c r="H139" s="22">
        <v>-15000</v>
      </c>
      <c r="I139" s="21" t="s">
        <v>19</v>
      </c>
      <c r="J139" s="21" t="s">
        <v>18</v>
      </c>
      <c r="K139" s="23" t="s">
        <v>20</v>
      </c>
    </row>
    <row r="140" spans="1:11" x14ac:dyDescent="0.3">
      <c r="A140" s="19">
        <v>2023</v>
      </c>
      <c r="B140" s="20">
        <v>45199</v>
      </c>
      <c r="C140" s="21" t="str">
        <f>TEXT(Table13[[#This Row],[Date]],"DD")</f>
        <v>30</v>
      </c>
      <c r="D140" s="21" t="str">
        <f t="shared" si="2"/>
        <v>3rd Quarter</v>
      </c>
      <c r="E140" s="20" t="str">
        <f>TEXT(Table13[[#This Row],[Date]],"DDDD")</f>
        <v>Saturday</v>
      </c>
      <c r="F140" s="20" t="str">
        <f>TEXT(Table13[[#This Row],[Date]],"MMMM")</f>
        <v>September</v>
      </c>
      <c r="G140" s="21" t="s">
        <v>13</v>
      </c>
      <c r="H140" s="22">
        <v>-11400</v>
      </c>
      <c r="I140" s="21" t="s">
        <v>19</v>
      </c>
      <c r="J140" s="21" t="s">
        <v>21</v>
      </c>
      <c r="K140" s="23" t="s">
        <v>20</v>
      </c>
    </row>
    <row r="141" spans="1:11" x14ac:dyDescent="0.3">
      <c r="A141" s="19">
        <v>2023</v>
      </c>
      <c r="B141" s="20">
        <v>45199</v>
      </c>
      <c r="C141" s="21" t="str">
        <f>TEXT(Table13[[#This Row],[Date]],"DD")</f>
        <v>30</v>
      </c>
      <c r="D141" s="21" t="str">
        <f t="shared" si="2"/>
        <v>3rd Quarter</v>
      </c>
      <c r="E141" s="20" t="str">
        <f>TEXT(Table13[[#This Row],[Date]],"DDDD")</f>
        <v>Saturday</v>
      </c>
      <c r="F141" s="20" t="str">
        <f>TEXT(Table13[[#This Row],[Date]],"MMMM")</f>
        <v>September</v>
      </c>
      <c r="G141" s="21" t="s">
        <v>13</v>
      </c>
      <c r="H141" s="22">
        <v>-15000</v>
      </c>
      <c r="I141" s="21" t="s">
        <v>19</v>
      </c>
      <c r="J141" s="21" t="s">
        <v>22</v>
      </c>
      <c r="K141" s="23" t="s">
        <v>20</v>
      </c>
    </row>
    <row r="142" spans="1:11" x14ac:dyDescent="0.3">
      <c r="A142" s="19">
        <v>2023</v>
      </c>
      <c r="B142" s="20">
        <v>45199</v>
      </c>
      <c r="C142" s="21" t="str">
        <f>TEXT(Table13[[#This Row],[Date]],"DD")</f>
        <v>30</v>
      </c>
      <c r="D142" s="21" t="str">
        <f t="shared" si="2"/>
        <v>3rd Quarter</v>
      </c>
      <c r="E142" s="20" t="str">
        <f>TEXT(Table13[[#This Row],[Date]],"DDDD")</f>
        <v>Saturday</v>
      </c>
      <c r="F142" s="20" t="str">
        <f>TEXT(Table13[[#This Row],[Date]],"MMMM")</f>
        <v>September</v>
      </c>
      <c r="G142" s="21" t="s">
        <v>13</v>
      </c>
      <c r="H142" s="22">
        <v>-32000</v>
      </c>
      <c r="I142" s="21" t="s">
        <v>19</v>
      </c>
      <c r="J142" s="21" t="s">
        <v>23</v>
      </c>
      <c r="K142" s="23" t="s">
        <v>20</v>
      </c>
    </row>
    <row r="143" spans="1:11" x14ac:dyDescent="0.3">
      <c r="A143" s="19">
        <v>2023</v>
      </c>
      <c r="B143" s="20">
        <v>45199</v>
      </c>
      <c r="C143" s="21" t="str">
        <f>TEXT(Table13[[#This Row],[Date]],"DD")</f>
        <v>30</v>
      </c>
      <c r="D143" s="21" t="str">
        <f t="shared" si="2"/>
        <v>3rd Quarter</v>
      </c>
      <c r="E143" s="20" t="str">
        <f>TEXT(Table13[[#This Row],[Date]],"DDDD")</f>
        <v>Saturday</v>
      </c>
      <c r="F143" s="20" t="str">
        <f>TEXT(Table13[[#This Row],[Date]],"MMMM")</f>
        <v>September</v>
      </c>
      <c r="G143" s="21" t="s">
        <v>13</v>
      </c>
      <c r="H143" s="22">
        <v>-30000</v>
      </c>
      <c r="I143" s="21" t="s">
        <v>19</v>
      </c>
      <c r="J143" s="21" t="s">
        <v>24</v>
      </c>
      <c r="K143" s="23" t="s">
        <v>20</v>
      </c>
    </row>
    <row r="144" spans="1:11" x14ac:dyDescent="0.3">
      <c r="A144" s="19">
        <v>2023</v>
      </c>
      <c r="B144" s="20">
        <v>45199</v>
      </c>
      <c r="C144" s="21" t="str">
        <f>TEXT(Table13[[#This Row],[Date]],"DD")</f>
        <v>30</v>
      </c>
      <c r="D144" s="21" t="str">
        <f t="shared" si="2"/>
        <v>3rd Quarter</v>
      </c>
      <c r="E144" s="20" t="str">
        <f>TEXT(Table13[[#This Row],[Date]],"DDDD")</f>
        <v>Saturday</v>
      </c>
      <c r="F144" s="20" t="str">
        <f>TEXT(Table13[[#This Row],[Date]],"MMMM")</f>
        <v>September</v>
      </c>
      <c r="G144" s="21" t="s">
        <v>13</v>
      </c>
      <c r="H144" s="22">
        <v>-900</v>
      </c>
      <c r="I144" s="21" t="s">
        <v>19</v>
      </c>
      <c r="J144" s="21" t="s">
        <v>25</v>
      </c>
      <c r="K144" s="23" t="s">
        <v>20</v>
      </c>
    </row>
    <row r="145" spans="1:11" x14ac:dyDescent="0.3">
      <c r="A145" s="19">
        <v>2023</v>
      </c>
      <c r="B145" s="20">
        <v>45199</v>
      </c>
      <c r="C145" s="21" t="str">
        <f>TEXT(Table13[[#This Row],[Date]],"DD")</f>
        <v>30</v>
      </c>
      <c r="D145" s="21" t="str">
        <f t="shared" si="2"/>
        <v>3rd Quarter</v>
      </c>
      <c r="E145" s="20" t="str">
        <f>TEXT(Table13[[#This Row],[Date]],"DDDD")</f>
        <v>Saturday</v>
      </c>
      <c r="F145" s="20" t="str">
        <f>TEXT(Table13[[#This Row],[Date]],"MMMM")</f>
        <v>September</v>
      </c>
      <c r="G145" s="21" t="s">
        <v>13</v>
      </c>
      <c r="H145" s="22">
        <v>-20000</v>
      </c>
      <c r="I145" s="21" t="s">
        <v>27</v>
      </c>
      <c r="J145" s="21" t="s">
        <v>26</v>
      </c>
      <c r="K145" s="23" t="s">
        <v>20</v>
      </c>
    </row>
    <row r="146" spans="1:11" x14ac:dyDescent="0.3">
      <c r="A146" s="19">
        <v>2023</v>
      </c>
      <c r="B146" s="20">
        <v>45199</v>
      </c>
      <c r="C146" s="21" t="str">
        <f>TEXT(Table13[[#This Row],[Date]],"DD")</f>
        <v>30</v>
      </c>
      <c r="D146" s="21" t="str">
        <f t="shared" si="2"/>
        <v>3rd Quarter</v>
      </c>
      <c r="E146" s="20" t="str">
        <f>TEXT(Table13[[#This Row],[Date]],"DDDD")</f>
        <v>Saturday</v>
      </c>
      <c r="F146" s="20" t="str">
        <f>TEXT(Table13[[#This Row],[Date]],"MMMM")</f>
        <v>September</v>
      </c>
      <c r="G146" s="21" t="s">
        <v>13</v>
      </c>
      <c r="H146" s="22">
        <v>-600</v>
      </c>
      <c r="I146" s="21" t="s">
        <v>27</v>
      </c>
      <c r="J146" s="21" t="s">
        <v>28</v>
      </c>
      <c r="K146" s="23" t="s">
        <v>20</v>
      </c>
    </row>
    <row r="147" spans="1:11" x14ac:dyDescent="0.3">
      <c r="A147" s="19">
        <v>2023</v>
      </c>
      <c r="B147" s="20">
        <v>45199</v>
      </c>
      <c r="C147" s="21" t="str">
        <f>TEXT(Table13[[#This Row],[Date]],"DD")</f>
        <v>30</v>
      </c>
      <c r="D147" s="21" t="str">
        <f t="shared" si="2"/>
        <v>3rd Quarter</v>
      </c>
      <c r="E147" s="20" t="str">
        <f>TEXT(Table13[[#This Row],[Date]],"DDDD")</f>
        <v>Saturday</v>
      </c>
      <c r="F147" s="20" t="str">
        <f>TEXT(Table13[[#This Row],[Date]],"MMMM")</f>
        <v>September</v>
      </c>
      <c r="G147" s="21" t="s">
        <v>13</v>
      </c>
      <c r="H147" s="22">
        <v>-1200</v>
      </c>
      <c r="I147" s="21" t="s">
        <v>27</v>
      </c>
      <c r="J147" s="21" t="s">
        <v>29</v>
      </c>
      <c r="K147" s="23" t="s">
        <v>20</v>
      </c>
    </row>
    <row r="148" spans="1:11" x14ac:dyDescent="0.3">
      <c r="A148" s="19">
        <v>2023</v>
      </c>
      <c r="B148" s="20">
        <v>45199</v>
      </c>
      <c r="C148" s="21" t="str">
        <f>TEXT(Table13[[#This Row],[Date]],"DD")</f>
        <v>30</v>
      </c>
      <c r="D148" s="21" t="str">
        <f t="shared" si="2"/>
        <v>3rd Quarter</v>
      </c>
      <c r="E148" s="20" t="str">
        <f>TEXT(Table13[[#This Row],[Date]],"DDDD")</f>
        <v>Saturday</v>
      </c>
      <c r="F148" s="20" t="str">
        <f>TEXT(Table13[[#This Row],[Date]],"MMMM")</f>
        <v>September</v>
      </c>
      <c r="G148" s="21" t="s">
        <v>13</v>
      </c>
      <c r="H148" s="22">
        <v>-1800</v>
      </c>
      <c r="I148" s="21" t="s">
        <v>27</v>
      </c>
      <c r="J148" s="21" t="s">
        <v>14</v>
      </c>
      <c r="K148" s="23" t="s">
        <v>20</v>
      </c>
    </row>
    <row r="149" spans="1:11" x14ac:dyDescent="0.3">
      <c r="A149" s="19">
        <v>2023</v>
      </c>
      <c r="B149" s="20">
        <v>45199</v>
      </c>
      <c r="C149" s="21" t="str">
        <f>TEXT(Table13[[#This Row],[Date]],"DD")</f>
        <v>30</v>
      </c>
      <c r="D149" s="21" t="str">
        <f t="shared" si="2"/>
        <v>3rd Quarter</v>
      </c>
      <c r="E149" s="20" t="str">
        <f>TEXT(Table13[[#This Row],[Date]],"DDDD")</f>
        <v>Saturday</v>
      </c>
      <c r="F149" s="20" t="str">
        <f>TEXT(Table13[[#This Row],[Date]],"MMMM")</f>
        <v>September</v>
      </c>
      <c r="G149" s="21" t="s">
        <v>13</v>
      </c>
      <c r="H149" s="22">
        <v>-50000</v>
      </c>
      <c r="I149" s="21" t="s">
        <v>27</v>
      </c>
      <c r="J149" s="21" t="s">
        <v>30</v>
      </c>
      <c r="K149" s="23" t="s">
        <v>20</v>
      </c>
    </row>
    <row r="150" spans="1:11" x14ac:dyDescent="0.3">
      <c r="A150" s="19">
        <v>2023</v>
      </c>
      <c r="B150" s="20">
        <v>45199</v>
      </c>
      <c r="C150" s="21" t="str">
        <f>TEXT(Table13[[#This Row],[Date]],"DD")</f>
        <v>30</v>
      </c>
      <c r="D150" s="21" t="str">
        <f t="shared" si="2"/>
        <v>3rd Quarter</v>
      </c>
      <c r="E150" s="20" t="str">
        <f>TEXT(Table13[[#This Row],[Date]],"DDDD")</f>
        <v>Saturday</v>
      </c>
      <c r="F150" s="20" t="str">
        <f>TEXT(Table13[[#This Row],[Date]],"MMMM")</f>
        <v>September</v>
      </c>
      <c r="G150" s="21" t="s">
        <v>13</v>
      </c>
      <c r="H150" s="22">
        <v>-2100</v>
      </c>
      <c r="I150" s="21" t="s">
        <v>27</v>
      </c>
      <c r="J150" s="21" t="s">
        <v>25</v>
      </c>
      <c r="K150" s="23" t="s">
        <v>20</v>
      </c>
    </row>
    <row r="151" spans="1:11" x14ac:dyDescent="0.3">
      <c r="A151" s="19">
        <v>2023</v>
      </c>
      <c r="B151" s="20">
        <v>45230</v>
      </c>
      <c r="C151" s="21" t="str">
        <f>TEXT(Table13[[#This Row],[Date]],"DD")</f>
        <v>31</v>
      </c>
      <c r="D151" s="21" t="str">
        <f t="shared" si="2"/>
        <v>4th Quarter</v>
      </c>
      <c r="E151" s="20" t="str">
        <f>TEXT(Table13[[#This Row],[Date]],"DDDD")</f>
        <v>Tuesday</v>
      </c>
      <c r="F151" s="20" t="str">
        <f>TEXT(Table13[[#This Row],[Date]],"MMMM")</f>
        <v>October</v>
      </c>
      <c r="G151" s="21" t="s">
        <v>13</v>
      </c>
      <c r="H151" s="22">
        <v>-12000</v>
      </c>
      <c r="I151" s="21" t="s">
        <v>31</v>
      </c>
      <c r="J151" s="21" t="s">
        <v>31</v>
      </c>
      <c r="K151" s="23" t="s">
        <v>20</v>
      </c>
    </row>
    <row r="152" spans="1:11" x14ac:dyDescent="0.3">
      <c r="A152" s="19">
        <v>2023</v>
      </c>
      <c r="B152" s="20">
        <v>45230</v>
      </c>
      <c r="C152" s="21" t="str">
        <f>TEXT(Table13[[#This Row],[Date]],"DD")</f>
        <v>31</v>
      </c>
      <c r="D152" s="21" t="str">
        <f t="shared" si="2"/>
        <v>4th Quarter</v>
      </c>
      <c r="E152" s="20" t="str">
        <f>TEXT(Table13[[#This Row],[Date]],"DDDD")</f>
        <v>Tuesday</v>
      </c>
      <c r="F152" s="20" t="str">
        <f>TEXT(Table13[[#This Row],[Date]],"MMMM")</f>
        <v>October</v>
      </c>
      <c r="G152" s="21" t="s">
        <v>13</v>
      </c>
      <c r="H152" s="22">
        <v>110925</v>
      </c>
      <c r="I152" s="21" t="s">
        <v>14</v>
      </c>
      <c r="J152" s="21"/>
      <c r="K152" s="23" t="s">
        <v>15</v>
      </c>
    </row>
    <row r="153" spans="1:11" x14ac:dyDescent="0.3">
      <c r="A153" s="19">
        <v>2023</v>
      </c>
      <c r="B153" s="20">
        <v>45230</v>
      </c>
      <c r="C153" s="21" t="str">
        <f>TEXT(Table13[[#This Row],[Date]],"DD")</f>
        <v>31</v>
      </c>
      <c r="D153" s="21" t="str">
        <f t="shared" si="2"/>
        <v>4th Quarter</v>
      </c>
      <c r="E153" s="20" t="str">
        <f>TEXT(Table13[[#This Row],[Date]],"DDDD")</f>
        <v>Tuesday</v>
      </c>
      <c r="F153" s="20" t="str">
        <f>TEXT(Table13[[#This Row],[Date]],"MMMM")</f>
        <v>October</v>
      </c>
      <c r="G153" s="21" t="s">
        <v>13</v>
      </c>
      <c r="H153" s="22">
        <v>9000</v>
      </c>
      <c r="I153" s="21" t="s">
        <v>17</v>
      </c>
      <c r="J153" s="21"/>
      <c r="K153" s="23" t="s">
        <v>15</v>
      </c>
    </row>
    <row r="154" spans="1:11" x14ac:dyDescent="0.3">
      <c r="A154" s="19">
        <v>2023</v>
      </c>
      <c r="B154" s="20">
        <v>45230</v>
      </c>
      <c r="C154" s="21" t="str">
        <f>TEXT(Table13[[#This Row],[Date]],"DD")</f>
        <v>31</v>
      </c>
      <c r="D154" s="21" t="str">
        <f t="shared" si="2"/>
        <v>4th Quarter</v>
      </c>
      <c r="E154" s="20" t="str">
        <f>TEXT(Table13[[#This Row],[Date]],"DDDD")</f>
        <v>Tuesday</v>
      </c>
      <c r="F154" s="20" t="str">
        <f>TEXT(Table13[[#This Row],[Date]],"MMMM")</f>
        <v>October</v>
      </c>
      <c r="G154" s="21" t="s">
        <v>13</v>
      </c>
      <c r="H154" s="22">
        <v>-15000</v>
      </c>
      <c r="I154" s="21" t="s">
        <v>19</v>
      </c>
      <c r="J154" s="21" t="s">
        <v>18</v>
      </c>
      <c r="K154" s="23" t="s">
        <v>20</v>
      </c>
    </row>
    <row r="155" spans="1:11" x14ac:dyDescent="0.3">
      <c r="A155" s="19">
        <v>2023</v>
      </c>
      <c r="B155" s="20">
        <v>45230</v>
      </c>
      <c r="C155" s="21" t="str">
        <f>TEXT(Table13[[#This Row],[Date]],"DD")</f>
        <v>31</v>
      </c>
      <c r="D155" s="21" t="str">
        <f t="shared" si="2"/>
        <v>4th Quarter</v>
      </c>
      <c r="E155" s="20" t="str">
        <f>TEXT(Table13[[#This Row],[Date]],"DDDD")</f>
        <v>Tuesday</v>
      </c>
      <c r="F155" s="20" t="str">
        <f>TEXT(Table13[[#This Row],[Date]],"MMMM")</f>
        <v>October</v>
      </c>
      <c r="G155" s="21" t="s">
        <v>13</v>
      </c>
      <c r="H155" s="22">
        <v>-12000</v>
      </c>
      <c r="I155" s="21" t="s">
        <v>19</v>
      </c>
      <c r="J155" s="21" t="s">
        <v>21</v>
      </c>
      <c r="K155" s="23" t="s">
        <v>20</v>
      </c>
    </row>
    <row r="156" spans="1:11" x14ac:dyDescent="0.3">
      <c r="A156" s="19">
        <v>2023</v>
      </c>
      <c r="B156" s="20">
        <v>45230</v>
      </c>
      <c r="C156" s="21" t="str">
        <f>TEXT(Table13[[#This Row],[Date]],"DD")</f>
        <v>31</v>
      </c>
      <c r="D156" s="21" t="str">
        <f t="shared" si="2"/>
        <v>4th Quarter</v>
      </c>
      <c r="E156" s="20" t="str">
        <f>TEXT(Table13[[#This Row],[Date]],"DDDD")</f>
        <v>Tuesday</v>
      </c>
      <c r="F156" s="20" t="str">
        <f>TEXT(Table13[[#This Row],[Date]],"MMMM")</f>
        <v>October</v>
      </c>
      <c r="G156" s="21" t="s">
        <v>13</v>
      </c>
      <c r="H156" s="22">
        <v>-15000</v>
      </c>
      <c r="I156" s="21" t="s">
        <v>19</v>
      </c>
      <c r="J156" s="21" t="s">
        <v>22</v>
      </c>
      <c r="K156" s="23" t="s">
        <v>20</v>
      </c>
    </row>
    <row r="157" spans="1:11" x14ac:dyDescent="0.3">
      <c r="A157" s="19">
        <v>2023</v>
      </c>
      <c r="B157" s="20">
        <v>45230</v>
      </c>
      <c r="C157" s="21" t="str">
        <f>TEXT(Table13[[#This Row],[Date]],"DD")</f>
        <v>31</v>
      </c>
      <c r="D157" s="21" t="str">
        <f t="shared" si="2"/>
        <v>4th Quarter</v>
      </c>
      <c r="E157" s="20" t="str">
        <f>TEXT(Table13[[#This Row],[Date]],"DDDD")</f>
        <v>Tuesday</v>
      </c>
      <c r="F157" s="20" t="str">
        <f>TEXT(Table13[[#This Row],[Date]],"MMMM")</f>
        <v>October</v>
      </c>
      <c r="G157" s="21" t="s">
        <v>13</v>
      </c>
      <c r="H157" s="22">
        <v>-32000</v>
      </c>
      <c r="I157" s="21" t="s">
        <v>19</v>
      </c>
      <c r="J157" s="21" t="s">
        <v>23</v>
      </c>
      <c r="K157" s="23" t="s">
        <v>20</v>
      </c>
    </row>
    <row r="158" spans="1:11" x14ac:dyDescent="0.3">
      <c r="A158" s="19">
        <v>2023</v>
      </c>
      <c r="B158" s="20">
        <v>45230</v>
      </c>
      <c r="C158" s="21" t="str">
        <f>TEXT(Table13[[#This Row],[Date]],"DD")</f>
        <v>31</v>
      </c>
      <c r="D158" s="21" t="str">
        <f t="shared" si="2"/>
        <v>4th Quarter</v>
      </c>
      <c r="E158" s="20" t="str">
        <f>TEXT(Table13[[#This Row],[Date]],"DDDD")</f>
        <v>Tuesday</v>
      </c>
      <c r="F158" s="20" t="str">
        <f>TEXT(Table13[[#This Row],[Date]],"MMMM")</f>
        <v>October</v>
      </c>
      <c r="G158" s="21" t="s">
        <v>13</v>
      </c>
      <c r="H158" s="22">
        <v>-30000</v>
      </c>
      <c r="I158" s="21" t="s">
        <v>19</v>
      </c>
      <c r="J158" s="21" t="s">
        <v>24</v>
      </c>
      <c r="K158" s="23" t="s">
        <v>20</v>
      </c>
    </row>
    <row r="159" spans="1:11" x14ac:dyDescent="0.3">
      <c r="A159" s="19">
        <v>2023</v>
      </c>
      <c r="B159" s="20">
        <v>45230</v>
      </c>
      <c r="C159" s="21" t="str">
        <f>TEXT(Table13[[#This Row],[Date]],"DD")</f>
        <v>31</v>
      </c>
      <c r="D159" s="21" t="str">
        <f t="shared" si="2"/>
        <v>4th Quarter</v>
      </c>
      <c r="E159" s="20" t="str">
        <f>TEXT(Table13[[#This Row],[Date]],"DDDD")</f>
        <v>Tuesday</v>
      </c>
      <c r="F159" s="20" t="str">
        <f>TEXT(Table13[[#This Row],[Date]],"MMMM")</f>
        <v>October</v>
      </c>
      <c r="G159" s="21" t="s">
        <v>13</v>
      </c>
      <c r="H159" s="22">
        <v>-600</v>
      </c>
      <c r="I159" s="21" t="s">
        <v>19</v>
      </c>
      <c r="J159" s="21" t="s">
        <v>25</v>
      </c>
      <c r="K159" s="23" t="s">
        <v>20</v>
      </c>
    </row>
    <row r="160" spans="1:11" x14ac:dyDescent="0.3">
      <c r="A160" s="19">
        <v>2023</v>
      </c>
      <c r="B160" s="20">
        <v>45230</v>
      </c>
      <c r="C160" s="21" t="str">
        <f>TEXT(Table13[[#This Row],[Date]],"DD")</f>
        <v>31</v>
      </c>
      <c r="D160" s="21" t="str">
        <f t="shared" si="2"/>
        <v>4th Quarter</v>
      </c>
      <c r="E160" s="20" t="str">
        <f>TEXT(Table13[[#This Row],[Date]],"DDDD")</f>
        <v>Tuesday</v>
      </c>
      <c r="F160" s="20" t="str">
        <f>TEXT(Table13[[#This Row],[Date]],"MMMM")</f>
        <v>October</v>
      </c>
      <c r="G160" s="21" t="s">
        <v>13</v>
      </c>
      <c r="H160" s="22">
        <v>-20000</v>
      </c>
      <c r="I160" s="21" t="s">
        <v>27</v>
      </c>
      <c r="J160" s="21" t="s">
        <v>26</v>
      </c>
      <c r="K160" s="23" t="s">
        <v>20</v>
      </c>
    </row>
    <row r="161" spans="1:11" x14ac:dyDescent="0.3">
      <c r="A161" s="19">
        <v>2023</v>
      </c>
      <c r="B161" s="20">
        <v>45230</v>
      </c>
      <c r="C161" s="21" t="str">
        <f>TEXT(Table13[[#This Row],[Date]],"DD")</f>
        <v>31</v>
      </c>
      <c r="D161" s="21" t="str">
        <f t="shared" si="2"/>
        <v>4th Quarter</v>
      </c>
      <c r="E161" s="20" t="str">
        <f>TEXT(Table13[[#This Row],[Date]],"DDDD")</f>
        <v>Tuesday</v>
      </c>
      <c r="F161" s="20" t="str">
        <f>TEXT(Table13[[#This Row],[Date]],"MMMM")</f>
        <v>October</v>
      </c>
      <c r="G161" s="21" t="s">
        <v>13</v>
      </c>
      <c r="H161" s="22">
        <v>-600</v>
      </c>
      <c r="I161" s="21" t="s">
        <v>27</v>
      </c>
      <c r="J161" s="21" t="s">
        <v>28</v>
      </c>
      <c r="K161" s="23" t="s">
        <v>20</v>
      </c>
    </row>
    <row r="162" spans="1:11" x14ac:dyDescent="0.3">
      <c r="A162" s="19">
        <v>2023</v>
      </c>
      <c r="B162" s="20">
        <v>45230</v>
      </c>
      <c r="C162" s="21" t="str">
        <f>TEXT(Table13[[#This Row],[Date]],"DD")</f>
        <v>31</v>
      </c>
      <c r="D162" s="21" t="str">
        <f t="shared" si="2"/>
        <v>4th Quarter</v>
      </c>
      <c r="E162" s="20" t="str">
        <f>TEXT(Table13[[#This Row],[Date]],"DDDD")</f>
        <v>Tuesday</v>
      </c>
      <c r="F162" s="20" t="str">
        <f>TEXT(Table13[[#This Row],[Date]],"MMMM")</f>
        <v>October</v>
      </c>
      <c r="G162" s="21" t="s">
        <v>13</v>
      </c>
      <c r="H162" s="22">
        <v>-1200</v>
      </c>
      <c r="I162" s="21" t="s">
        <v>27</v>
      </c>
      <c r="J162" s="21" t="s">
        <v>29</v>
      </c>
      <c r="K162" s="23" t="s">
        <v>20</v>
      </c>
    </row>
    <row r="163" spans="1:11" x14ac:dyDescent="0.3">
      <c r="A163" s="19">
        <v>2023</v>
      </c>
      <c r="B163" s="20">
        <v>45230</v>
      </c>
      <c r="C163" s="21" t="str">
        <f>TEXT(Table13[[#This Row],[Date]],"DD")</f>
        <v>31</v>
      </c>
      <c r="D163" s="21" t="str">
        <f t="shared" si="2"/>
        <v>4th Quarter</v>
      </c>
      <c r="E163" s="20" t="str">
        <f>TEXT(Table13[[#This Row],[Date]],"DDDD")</f>
        <v>Tuesday</v>
      </c>
      <c r="F163" s="20" t="str">
        <f>TEXT(Table13[[#This Row],[Date]],"MMMM")</f>
        <v>October</v>
      </c>
      <c r="G163" s="21" t="s">
        <v>13</v>
      </c>
      <c r="H163" s="22">
        <v>-1800</v>
      </c>
      <c r="I163" s="21" t="s">
        <v>27</v>
      </c>
      <c r="J163" s="21" t="s">
        <v>14</v>
      </c>
      <c r="K163" s="23" t="s">
        <v>20</v>
      </c>
    </row>
    <row r="164" spans="1:11" x14ac:dyDescent="0.3">
      <c r="A164" s="19">
        <v>2023</v>
      </c>
      <c r="B164" s="20">
        <v>45230</v>
      </c>
      <c r="C164" s="21" t="str">
        <f>TEXT(Table13[[#This Row],[Date]],"DD")</f>
        <v>31</v>
      </c>
      <c r="D164" s="21" t="str">
        <f t="shared" si="2"/>
        <v>4th Quarter</v>
      </c>
      <c r="E164" s="20" t="str">
        <f>TEXT(Table13[[#This Row],[Date]],"DDDD")</f>
        <v>Tuesday</v>
      </c>
      <c r="F164" s="20" t="str">
        <f>TEXT(Table13[[#This Row],[Date]],"MMMM")</f>
        <v>October</v>
      </c>
      <c r="G164" s="21" t="s">
        <v>13</v>
      </c>
      <c r="H164" s="22">
        <v>-50000</v>
      </c>
      <c r="I164" s="21" t="s">
        <v>27</v>
      </c>
      <c r="J164" s="21" t="s">
        <v>30</v>
      </c>
      <c r="K164" s="23" t="s">
        <v>20</v>
      </c>
    </row>
    <row r="165" spans="1:11" x14ac:dyDescent="0.3">
      <c r="A165" s="19">
        <v>2023</v>
      </c>
      <c r="B165" s="20">
        <v>45230</v>
      </c>
      <c r="C165" s="21" t="str">
        <f>TEXT(Table13[[#This Row],[Date]],"DD")</f>
        <v>31</v>
      </c>
      <c r="D165" s="21" t="str">
        <f t="shared" si="2"/>
        <v>4th Quarter</v>
      </c>
      <c r="E165" s="20" t="str">
        <f>TEXT(Table13[[#This Row],[Date]],"DDDD")</f>
        <v>Tuesday</v>
      </c>
      <c r="F165" s="20" t="str">
        <f>TEXT(Table13[[#This Row],[Date]],"MMMM")</f>
        <v>October</v>
      </c>
      <c r="G165" s="21" t="s">
        <v>13</v>
      </c>
      <c r="H165" s="22">
        <v>-2100</v>
      </c>
      <c r="I165" s="21" t="s">
        <v>27</v>
      </c>
      <c r="J165" s="21" t="s">
        <v>25</v>
      </c>
      <c r="K165" s="23" t="s">
        <v>20</v>
      </c>
    </row>
    <row r="166" spans="1:11" x14ac:dyDescent="0.3">
      <c r="A166" s="19">
        <v>2023</v>
      </c>
      <c r="B166" s="20">
        <v>45260</v>
      </c>
      <c r="C166" s="21" t="str">
        <f>TEXT(Table13[[#This Row],[Date]],"DD")</f>
        <v>30</v>
      </c>
      <c r="D166" s="21" t="str">
        <f t="shared" si="2"/>
        <v>4th Quarter</v>
      </c>
      <c r="E166" s="20" t="str">
        <f>TEXT(Table13[[#This Row],[Date]],"DDDD")</f>
        <v>Thursday</v>
      </c>
      <c r="F166" s="20" t="str">
        <f>TEXT(Table13[[#This Row],[Date]],"MMMM")</f>
        <v>November</v>
      </c>
      <c r="G166" s="21" t="s">
        <v>13</v>
      </c>
      <c r="H166" s="22">
        <v>-12000</v>
      </c>
      <c r="I166" s="21" t="s">
        <v>31</v>
      </c>
      <c r="J166" s="21" t="s">
        <v>31</v>
      </c>
      <c r="K166" s="23" t="s">
        <v>20</v>
      </c>
    </row>
    <row r="167" spans="1:11" x14ac:dyDescent="0.3">
      <c r="A167" s="19">
        <v>2023</v>
      </c>
      <c r="B167" s="20">
        <v>45260</v>
      </c>
      <c r="C167" s="21" t="str">
        <f>TEXT(Table13[[#This Row],[Date]],"DD")</f>
        <v>30</v>
      </c>
      <c r="D167" s="21" t="str">
        <f t="shared" si="2"/>
        <v>4th Quarter</v>
      </c>
      <c r="E167" s="20" t="str">
        <f>TEXT(Table13[[#This Row],[Date]],"DDDD")</f>
        <v>Thursday</v>
      </c>
      <c r="F167" s="20" t="str">
        <f>TEXT(Table13[[#This Row],[Date]],"MMMM")</f>
        <v>November</v>
      </c>
      <c r="G167" s="21" t="s">
        <v>13</v>
      </c>
      <c r="H167" s="22">
        <v>108630</v>
      </c>
      <c r="I167" s="21" t="s">
        <v>14</v>
      </c>
      <c r="J167" s="21"/>
      <c r="K167" s="23" t="s">
        <v>15</v>
      </c>
    </row>
    <row r="168" spans="1:11" x14ac:dyDescent="0.3">
      <c r="A168" s="19">
        <v>2023</v>
      </c>
      <c r="B168" s="20">
        <v>45260</v>
      </c>
      <c r="C168" s="21" t="str">
        <f>TEXT(Table13[[#This Row],[Date]],"DD")</f>
        <v>30</v>
      </c>
      <c r="D168" s="21" t="str">
        <f t="shared" si="2"/>
        <v>4th Quarter</v>
      </c>
      <c r="E168" s="20" t="str">
        <f>TEXT(Table13[[#This Row],[Date]],"DDDD")</f>
        <v>Thursday</v>
      </c>
      <c r="F168" s="20" t="str">
        <f>TEXT(Table13[[#This Row],[Date]],"MMMM")</f>
        <v>November</v>
      </c>
      <c r="G168" s="21" t="s">
        <v>13</v>
      </c>
      <c r="H168" s="22">
        <v>6000</v>
      </c>
      <c r="I168" s="21" t="s">
        <v>17</v>
      </c>
      <c r="J168" s="21"/>
      <c r="K168" s="23" t="s">
        <v>15</v>
      </c>
    </row>
    <row r="169" spans="1:11" x14ac:dyDescent="0.3">
      <c r="A169" s="19">
        <v>2023</v>
      </c>
      <c r="B169" s="20">
        <v>45260</v>
      </c>
      <c r="C169" s="21" t="str">
        <f>TEXT(Table13[[#This Row],[Date]],"DD")</f>
        <v>30</v>
      </c>
      <c r="D169" s="21" t="str">
        <f t="shared" si="2"/>
        <v>4th Quarter</v>
      </c>
      <c r="E169" s="20" t="str">
        <f>TEXT(Table13[[#This Row],[Date]],"DDDD")</f>
        <v>Thursday</v>
      </c>
      <c r="F169" s="20" t="str">
        <f>TEXT(Table13[[#This Row],[Date]],"MMMM")</f>
        <v>November</v>
      </c>
      <c r="G169" s="21" t="s">
        <v>13</v>
      </c>
      <c r="H169" s="22">
        <v>-15000</v>
      </c>
      <c r="I169" s="21" t="s">
        <v>19</v>
      </c>
      <c r="J169" s="21" t="s">
        <v>18</v>
      </c>
      <c r="K169" s="23" t="s">
        <v>20</v>
      </c>
    </row>
    <row r="170" spans="1:11" x14ac:dyDescent="0.3">
      <c r="A170" s="19">
        <v>2023</v>
      </c>
      <c r="B170" s="20">
        <v>45260</v>
      </c>
      <c r="C170" s="21" t="str">
        <f>TEXT(Table13[[#This Row],[Date]],"DD")</f>
        <v>30</v>
      </c>
      <c r="D170" s="21" t="str">
        <f t="shared" si="2"/>
        <v>4th Quarter</v>
      </c>
      <c r="E170" s="20" t="str">
        <f>TEXT(Table13[[#This Row],[Date]],"DDDD")</f>
        <v>Thursday</v>
      </c>
      <c r="F170" s="20" t="str">
        <f>TEXT(Table13[[#This Row],[Date]],"MMMM")</f>
        <v>November</v>
      </c>
      <c r="G170" s="21" t="s">
        <v>13</v>
      </c>
      <c r="H170" s="22">
        <v>-12000</v>
      </c>
      <c r="I170" s="21" t="s">
        <v>19</v>
      </c>
      <c r="J170" s="21" t="s">
        <v>21</v>
      </c>
      <c r="K170" s="23" t="s">
        <v>20</v>
      </c>
    </row>
    <row r="171" spans="1:11" x14ac:dyDescent="0.3">
      <c r="A171" s="19">
        <v>2023</v>
      </c>
      <c r="B171" s="20">
        <v>45260</v>
      </c>
      <c r="C171" s="21" t="str">
        <f>TEXT(Table13[[#This Row],[Date]],"DD")</f>
        <v>30</v>
      </c>
      <c r="D171" s="21" t="str">
        <f t="shared" si="2"/>
        <v>4th Quarter</v>
      </c>
      <c r="E171" s="20" t="str">
        <f>TEXT(Table13[[#This Row],[Date]],"DDDD")</f>
        <v>Thursday</v>
      </c>
      <c r="F171" s="20" t="str">
        <f>TEXT(Table13[[#This Row],[Date]],"MMMM")</f>
        <v>November</v>
      </c>
      <c r="G171" s="21" t="s">
        <v>13</v>
      </c>
      <c r="H171" s="22">
        <v>-20000</v>
      </c>
      <c r="I171" s="21" t="s">
        <v>19</v>
      </c>
      <c r="J171" s="21" t="s">
        <v>22</v>
      </c>
      <c r="K171" s="23" t="s">
        <v>20</v>
      </c>
    </row>
    <row r="172" spans="1:11" x14ac:dyDescent="0.3">
      <c r="A172" s="19">
        <v>2023</v>
      </c>
      <c r="B172" s="20">
        <v>45260</v>
      </c>
      <c r="C172" s="21" t="str">
        <f>TEXT(Table13[[#This Row],[Date]],"DD")</f>
        <v>30</v>
      </c>
      <c r="D172" s="21" t="str">
        <f t="shared" si="2"/>
        <v>4th Quarter</v>
      </c>
      <c r="E172" s="20" t="str">
        <f>TEXT(Table13[[#This Row],[Date]],"DDDD")</f>
        <v>Thursday</v>
      </c>
      <c r="F172" s="20" t="str">
        <f>TEXT(Table13[[#This Row],[Date]],"MMMM")</f>
        <v>November</v>
      </c>
      <c r="G172" s="21" t="s">
        <v>13</v>
      </c>
      <c r="H172" s="22">
        <v>-32000</v>
      </c>
      <c r="I172" s="21" t="s">
        <v>19</v>
      </c>
      <c r="J172" s="21" t="s">
        <v>23</v>
      </c>
      <c r="K172" s="23" t="s">
        <v>20</v>
      </c>
    </row>
    <row r="173" spans="1:11" x14ac:dyDescent="0.3">
      <c r="A173" s="19">
        <v>2023</v>
      </c>
      <c r="B173" s="20">
        <v>45260</v>
      </c>
      <c r="C173" s="21" t="str">
        <f>TEXT(Table13[[#This Row],[Date]],"DD")</f>
        <v>30</v>
      </c>
      <c r="D173" s="21" t="str">
        <f t="shared" si="2"/>
        <v>4th Quarter</v>
      </c>
      <c r="E173" s="20" t="str">
        <f>TEXT(Table13[[#This Row],[Date]],"DDDD")</f>
        <v>Thursday</v>
      </c>
      <c r="F173" s="20" t="str">
        <f>TEXT(Table13[[#This Row],[Date]],"MMMM")</f>
        <v>November</v>
      </c>
      <c r="G173" s="21" t="s">
        <v>13</v>
      </c>
      <c r="H173" s="22">
        <v>-30000</v>
      </c>
      <c r="I173" s="21" t="s">
        <v>19</v>
      </c>
      <c r="J173" s="21" t="s">
        <v>24</v>
      </c>
      <c r="K173" s="23" t="s">
        <v>20</v>
      </c>
    </row>
    <row r="174" spans="1:11" x14ac:dyDescent="0.3">
      <c r="A174" s="19">
        <v>2023</v>
      </c>
      <c r="B174" s="20">
        <v>45260</v>
      </c>
      <c r="C174" s="21" t="str">
        <f>TEXT(Table13[[#This Row],[Date]],"DD")</f>
        <v>30</v>
      </c>
      <c r="D174" s="21" t="str">
        <f t="shared" si="2"/>
        <v>4th Quarter</v>
      </c>
      <c r="E174" s="20" t="str">
        <f>TEXT(Table13[[#This Row],[Date]],"DDDD")</f>
        <v>Thursday</v>
      </c>
      <c r="F174" s="20" t="str">
        <f>TEXT(Table13[[#This Row],[Date]],"MMMM")</f>
        <v>November</v>
      </c>
      <c r="G174" s="21" t="s">
        <v>13</v>
      </c>
      <c r="H174" s="22">
        <v>-1200</v>
      </c>
      <c r="I174" s="21" t="s">
        <v>19</v>
      </c>
      <c r="J174" s="21" t="s">
        <v>25</v>
      </c>
      <c r="K174" s="23" t="s">
        <v>20</v>
      </c>
    </row>
    <row r="175" spans="1:11" x14ac:dyDescent="0.3">
      <c r="A175" s="19">
        <v>2023</v>
      </c>
      <c r="B175" s="20">
        <v>45260</v>
      </c>
      <c r="C175" s="21" t="str">
        <f>TEXT(Table13[[#This Row],[Date]],"DD")</f>
        <v>30</v>
      </c>
      <c r="D175" s="21" t="str">
        <f t="shared" si="2"/>
        <v>4th Quarter</v>
      </c>
      <c r="E175" s="20" t="str">
        <f>TEXT(Table13[[#This Row],[Date]],"DDDD")</f>
        <v>Thursday</v>
      </c>
      <c r="F175" s="20" t="str">
        <f>TEXT(Table13[[#This Row],[Date]],"MMMM")</f>
        <v>November</v>
      </c>
      <c r="G175" s="21" t="s">
        <v>13</v>
      </c>
      <c r="H175" s="22">
        <v>-20000</v>
      </c>
      <c r="I175" s="21" t="s">
        <v>27</v>
      </c>
      <c r="J175" s="21" t="s">
        <v>26</v>
      </c>
      <c r="K175" s="23" t="s">
        <v>20</v>
      </c>
    </row>
    <row r="176" spans="1:11" x14ac:dyDescent="0.3">
      <c r="A176" s="19">
        <v>2023</v>
      </c>
      <c r="B176" s="20">
        <v>45260</v>
      </c>
      <c r="C176" s="21" t="str">
        <f>TEXT(Table13[[#This Row],[Date]],"DD")</f>
        <v>30</v>
      </c>
      <c r="D176" s="21" t="str">
        <f t="shared" si="2"/>
        <v>4th Quarter</v>
      </c>
      <c r="E176" s="20" t="str">
        <f>TEXT(Table13[[#This Row],[Date]],"DDDD")</f>
        <v>Thursday</v>
      </c>
      <c r="F176" s="20" t="str">
        <f>TEXT(Table13[[#This Row],[Date]],"MMMM")</f>
        <v>November</v>
      </c>
      <c r="G176" s="21" t="s">
        <v>13</v>
      </c>
      <c r="H176" s="22">
        <v>-900</v>
      </c>
      <c r="I176" s="21" t="s">
        <v>27</v>
      </c>
      <c r="J176" s="21" t="s">
        <v>28</v>
      </c>
      <c r="K176" s="23" t="s">
        <v>20</v>
      </c>
    </row>
    <row r="177" spans="1:11" x14ac:dyDescent="0.3">
      <c r="A177" s="19">
        <v>2023</v>
      </c>
      <c r="B177" s="20">
        <v>45260</v>
      </c>
      <c r="C177" s="21" t="str">
        <f>TEXT(Table13[[#This Row],[Date]],"DD")</f>
        <v>30</v>
      </c>
      <c r="D177" s="21" t="str">
        <f t="shared" si="2"/>
        <v>4th Quarter</v>
      </c>
      <c r="E177" s="20" t="str">
        <f>TEXT(Table13[[#This Row],[Date]],"DDDD")</f>
        <v>Thursday</v>
      </c>
      <c r="F177" s="20" t="str">
        <f>TEXT(Table13[[#This Row],[Date]],"MMMM")</f>
        <v>November</v>
      </c>
      <c r="G177" s="21" t="s">
        <v>13</v>
      </c>
      <c r="H177" s="22">
        <v>-900</v>
      </c>
      <c r="I177" s="21" t="s">
        <v>27</v>
      </c>
      <c r="J177" s="21" t="s">
        <v>29</v>
      </c>
      <c r="K177" s="23" t="s">
        <v>20</v>
      </c>
    </row>
    <row r="178" spans="1:11" x14ac:dyDescent="0.3">
      <c r="A178" s="19">
        <v>2023</v>
      </c>
      <c r="B178" s="20">
        <v>45260</v>
      </c>
      <c r="C178" s="21" t="str">
        <f>TEXT(Table13[[#This Row],[Date]],"DD")</f>
        <v>30</v>
      </c>
      <c r="D178" s="21" t="str">
        <f t="shared" si="2"/>
        <v>4th Quarter</v>
      </c>
      <c r="E178" s="20" t="str">
        <f>TEXT(Table13[[#This Row],[Date]],"DDDD")</f>
        <v>Thursday</v>
      </c>
      <c r="F178" s="20" t="str">
        <f>TEXT(Table13[[#This Row],[Date]],"MMMM")</f>
        <v>November</v>
      </c>
      <c r="G178" s="21" t="s">
        <v>13</v>
      </c>
      <c r="H178" s="22">
        <v>-2100</v>
      </c>
      <c r="I178" s="21" t="s">
        <v>27</v>
      </c>
      <c r="J178" s="21" t="s">
        <v>14</v>
      </c>
      <c r="K178" s="23" t="s">
        <v>20</v>
      </c>
    </row>
    <row r="179" spans="1:11" x14ac:dyDescent="0.3">
      <c r="A179" s="19">
        <v>2023</v>
      </c>
      <c r="B179" s="20">
        <v>45260</v>
      </c>
      <c r="C179" s="21" t="str">
        <f>TEXT(Table13[[#This Row],[Date]],"DD")</f>
        <v>30</v>
      </c>
      <c r="D179" s="21" t="str">
        <f t="shared" si="2"/>
        <v>4th Quarter</v>
      </c>
      <c r="E179" s="20" t="str">
        <f>TEXT(Table13[[#This Row],[Date]],"DDDD")</f>
        <v>Thursday</v>
      </c>
      <c r="F179" s="20" t="str">
        <f>TEXT(Table13[[#This Row],[Date]],"MMMM")</f>
        <v>November</v>
      </c>
      <c r="G179" s="21" t="s">
        <v>13</v>
      </c>
      <c r="H179" s="22">
        <v>-50000</v>
      </c>
      <c r="I179" s="21" t="s">
        <v>27</v>
      </c>
      <c r="J179" s="21" t="s">
        <v>30</v>
      </c>
      <c r="K179" s="23" t="s">
        <v>20</v>
      </c>
    </row>
    <row r="180" spans="1:11" x14ac:dyDescent="0.3">
      <c r="A180" s="19">
        <v>2023</v>
      </c>
      <c r="B180" s="20">
        <v>45260</v>
      </c>
      <c r="C180" s="21" t="str">
        <f>TEXT(Table13[[#This Row],[Date]],"DD")</f>
        <v>30</v>
      </c>
      <c r="D180" s="21" t="str">
        <f t="shared" si="2"/>
        <v>4th Quarter</v>
      </c>
      <c r="E180" s="20" t="str">
        <f>TEXT(Table13[[#This Row],[Date]],"DDDD")</f>
        <v>Thursday</v>
      </c>
      <c r="F180" s="20" t="str">
        <f>TEXT(Table13[[#This Row],[Date]],"MMMM")</f>
        <v>November</v>
      </c>
      <c r="G180" s="21" t="s">
        <v>13</v>
      </c>
      <c r="H180" s="22">
        <v>-1800</v>
      </c>
      <c r="I180" s="21" t="s">
        <v>27</v>
      </c>
      <c r="J180" s="21" t="s">
        <v>25</v>
      </c>
      <c r="K180" s="23" t="s">
        <v>20</v>
      </c>
    </row>
    <row r="181" spans="1:11" x14ac:dyDescent="0.3">
      <c r="A181" s="19">
        <v>2023</v>
      </c>
      <c r="B181" s="20">
        <v>45291</v>
      </c>
      <c r="C181" s="21" t="str">
        <f>TEXT(Table13[[#This Row],[Date]],"DD")</f>
        <v>31</v>
      </c>
      <c r="D181" s="21" t="str">
        <f t="shared" si="2"/>
        <v>4th Quarter</v>
      </c>
      <c r="E181" s="20" t="str">
        <f>TEXT(Table13[[#This Row],[Date]],"DDDD")</f>
        <v>Sunday</v>
      </c>
      <c r="F181" s="20" t="str">
        <f>TEXT(Table13[[#This Row],[Date]],"MMMM")</f>
        <v>December</v>
      </c>
      <c r="G181" s="21" t="s">
        <v>13</v>
      </c>
      <c r="H181" s="22">
        <v>-12000</v>
      </c>
      <c r="I181" s="21" t="s">
        <v>31</v>
      </c>
      <c r="J181" s="21" t="s">
        <v>31</v>
      </c>
      <c r="K181" s="23" t="s">
        <v>20</v>
      </c>
    </row>
    <row r="182" spans="1:11" x14ac:dyDescent="0.3">
      <c r="A182" s="19">
        <v>2023</v>
      </c>
      <c r="B182" s="20">
        <v>45291</v>
      </c>
      <c r="C182" s="21" t="str">
        <f>TEXT(Table13[[#This Row],[Date]],"DD")</f>
        <v>31</v>
      </c>
      <c r="D182" s="21" t="str">
        <f t="shared" si="2"/>
        <v>4th Quarter</v>
      </c>
      <c r="E182" s="20" t="str">
        <f>TEXT(Table13[[#This Row],[Date]],"DDDD")</f>
        <v>Sunday</v>
      </c>
      <c r="F182" s="20" t="str">
        <f>TEXT(Table13[[#This Row],[Date]],"MMMM")</f>
        <v>December</v>
      </c>
      <c r="G182" s="21" t="s">
        <v>13</v>
      </c>
      <c r="H182" s="22">
        <v>141525</v>
      </c>
      <c r="I182" s="21" t="s">
        <v>14</v>
      </c>
      <c r="J182" s="21"/>
      <c r="K182" s="23" t="s">
        <v>15</v>
      </c>
    </row>
    <row r="183" spans="1:11" x14ac:dyDescent="0.3">
      <c r="A183" s="19">
        <v>2023</v>
      </c>
      <c r="B183" s="20">
        <v>45291</v>
      </c>
      <c r="C183" s="21" t="str">
        <f>TEXT(Table13[[#This Row],[Date]],"DD")</f>
        <v>31</v>
      </c>
      <c r="D183" s="21" t="str">
        <f t="shared" si="2"/>
        <v>4th Quarter</v>
      </c>
      <c r="E183" s="20" t="str">
        <f>TEXT(Table13[[#This Row],[Date]],"DDDD")</f>
        <v>Sunday</v>
      </c>
      <c r="F183" s="20" t="str">
        <f>TEXT(Table13[[#This Row],[Date]],"MMMM")</f>
        <v>December</v>
      </c>
      <c r="G183" s="21" t="s">
        <v>13</v>
      </c>
      <c r="H183" s="22">
        <v>9000</v>
      </c>
      <c r="I183" s="21" t="s">
        <v>17</v>
      </c>
      <c r="J183" s="21"/>
      <c r="K183" s="23" t="s">
        <v>15</v>
      </c>
    </row>
    <row r="184" spans="1:11" x14ac:dyDescent="0.3">
      <c r="A184" s="19">
        <v>2023</v>
      </c>
      <c r="B184" s="20">
        <v>45291</v>
      </c>
      <c r="C184" s="21" t="str">
        <f>TEXT(Table13[[#This Row],[Date]],"DD")</f>
        <v>31</v>
      </c>
      <c r="D184" s="21" t="str">
        <f t="shared" si="2"/>
        <v>4th Quarter</v>
      </c>
      <c r="E184" s="20" t="str">
        <f>TEXT(Table13[[#This Row],[Date]],"DDDD")</f>
        <v>Sunday</v>
      </c>
      <c r="F184" s="20" t="str">
        <f>TEXT(Table13[[#This Row],[Date]],"MMMM")</f>
        <v>December</v>
      </c>
      <c r="G184" s="21" t="s">
        <v>13</v>
      </c>
      <c r="H184" s="22">
        <v>-15000</v>
      </c>
      <c r="I184" s="21" t="s">
        <v>19</v>
      </c>
      <c r="J184" s="21" t="s">
        <v>18</v>
      </c>
      <c r="K184" s="23" t="s">
        <v>20</v>
      </c>
    </row>
    <row r="185" spans="1:11" x14ac:dyDescent="0.3">
      <c r="A185" s="19">
        <v>2023</v>
      </c>
      <c r="B185" s="20">
        <v>45291</v>
      </c>
      <c r="C185" s="21" t="str">
        <f>TEXT(Table13[[#This Row],[Date]],"DD")</f>
        <v>31</v>
      </c>
      <c r="D185" s="21" t="str">
        <f t="shared" si="2"/>
        <v>4th Quarter</v>
      </c>
      <c r="E185" s="20" t="str">
        <f>TEXT(Table13[[#This Row],[Date]],"DDDD")</f>
        <v>Sunday</v>
      </c>
      <c r="F185" s="20" t="str">
        <f>TEXT(Table13[[#This Row],[Date]],"MMMM")</f>
        <v>December</v>
      </c>
      <c r="G185" s="21" t="s">
        <v>13</v>
      </c>
      <c r="H185" s="22">
        <v>-12000</v>
      </c>
      <c r="I185" s="21" t="s">
        <v>19</v>
      </c>
      <c r="J185" s="21" t="s">
        <v>21</v>
      </c>
      <c r="K185" s="23" t="s">
        <v>20</v>
      </c>
    </row>
    <row r="186" spans="1:11" x14ac:dyDescent="0.3">
      <c r="A186" s="19">
        <v>2023</v>
      </c>
      <c r="B186" s="20">
        <v>45291</v>
      </c>
      <c r="C186" s="21" t="str">
        <f>TEXT(Table13[[#This Row],[Date]],"DD")</f>
        <v>31</v>
      </c>
      <c r="D186" s="21" t="str">
        <f t="shared" si="2"/>
        <v>4th Quarter</v>
      </c>
      <c r="E186" s="20" t="str">
        <f>TEXT(Table13[[#This Row],[Date]],"DDDD")</f>
        <v>Sunday</v>
      </c>
      <c r="F186" s="20" t="str">
        <f>TEXT(Table13[[#This Row],[Date]],"MMMM")</f>
        <v>December</v>
      </c>
      <c r="G186" s="21" t="s">
        <v>13</v>
      </c>
      <c r="H186" s="22">
        <v>-30000</v>
      </c>
      <c r="I186" s="21" t="s">
        <v>19</v>
      </c>
      <c r="J186" s="21" t="s">
        <v>22</v>
      </c>
      <c r="K186" s="23" t="s">
        <v>20</v>
      </c>
    </row>
    <row r="187" spans="1:11" x14ac:dyDescent="0.3">
      <c r="A187" s="19">
        <v>2023</v>
      </c>
      <c r="B187" s="20">
        <v>45291</v>
      </c>
      <c r="C187" s="21" t="str">
        <f>TEXT(Table13[[#This Row],[Date]],"DD")</f>
        <v>31</v>
      </c>
      <c r="D187" s="21" t="str">
        <f t="shared" si="2"/>
        <v>4th Quarter</v>
      </c>
      <c r="E187" s="20" t="str">
        <f>TEXT(Table13[[#This Row],[Date]],"DDDD")</f>
        <v>Sunday</v>
      </c>
      <c r="F187" s="20" t="str">
        <f>TEXT(Table13[[#This Row],[Date]],"MMMM")</f>
        <v>December</v>
      </c>
      <c r="G187" s="21" t="s">
        <v>13</v>
      </c>
      <c r="H187" s="22">
        <v>-32000</v>
      </c>
      <c r="I187" s="21" t="s">
        <v>19</v>
      </c>
      <c r="J187" s="21" t="s">
        <v>23</v>
      </c>
      <c r="K187" s="23" t="s">
        <v>20</v>
      </c>
    </row>
    <row r="188" spans="1:11" x14ac:dyDescent="0.3">
      <c r="A188" s="19">
        <v>2023</v>
      </c>
      <c r="B188" s="20">
        <v>45291</v>
      </c>
      <c r="C188" s="21" t="str">
        <f>TEXT(Table13[[#This Row],[Date]],"DD")</f>
        <v>31</v>
      </c>
      <c r="D188" s="21" t="str">
        <f t="shared" si="2"/>
        <v>4th Quarter</v>
      </c>
      <c r="E188" s="20" t="str">
        <f>TEXT(Table13[[#This Row],[Date]],"DDDD")</f>
        <v>Sunday</v>
      </c>
      <c r="F188" s="20" t="str">
        <f>TEXT(Table13[[#This Row],[Date]],"MMMM")</f>
        <v>December</v>
      </c>
      <c r="G188" s="21" t="s">
        <v>13</v>
      </c>
      <c r="H188" s="22">
        <v>-30000</v>
      </c>
      <c r="I188" s="21" t="s">
        <v>19</v>
      </c>
      <c r="J188" s="21" t="s">
        <v>24</v>
      </c>
      <c r="K188" s="23" t="s">
        <v>20</v>
      </c>
    </row>
    <row r="189" spans="1:11" x14ac:dyDescent="0.3">
      <c r="A189" s="19">
        <v>2023</v>
      </c>
      <c r="B189" s="20">
        <v>45291</v>
      </c>
      <c r="C189" s="21" t="str">
        <f>TEXT(Table13[[#This Row],[Date]],"DD")</f>
        <v>31</v>
      </c>
      <c r="D189" s="21" t="str">
        <f t="shared" si="2"/>
        <v>4th Quarter</v>
      </c>
      <c r="E189" s="20" t="str">
        <f>TEXT(Table13[[#This Row],[Date]],"DDDD")</f>
        <v>Sunday</v>
      </c>
      <c r="F189" s="20" t="str">
        <f>TEXT(Table13[[#This Row],[Date]],"MMMM")</f>
        <v>December</v>
      </c>
      <c r="G189" s="21" t="s">
        <v>13</v>
      </c>
      <c r="H189" s="22">
        <v>-2400</v>
      </c>
      <c r="I189" s="21" t="s">
        <v>19</v>
      </c>
      <c r="J189" s="21" t="s">
        <v>25</v>
      </c>
      <c r="K189" s="23" t="s">
        <v>20</v>
      </c>
    </row>
    <row r="190" spans="1:11" x14ac:dyDescent="0.3">
      <c r="A190" s="19">
        <v>2023</v>
      </c>
      <c r="B190" s="20">
        <v>45291</v>
      </c>
      <c r="C190" s="21" t="str">
        <f>TEXT(Table13[[#This Row],[Date]],"DD")</f>
        <v>31</v>
      </c>
      <c r="D190" s="21" t="str">
        <f t="shared" si="2"/>
        <v>4th Quarter</v>
      </c>
      <c r="E190" s="20" t="str">
        <f>TEXT(Table13[[#This Row],[Date]],"DDDD")</f>
        <v>Sunday</v>
      </c>
      <c r="F190" s="20" t="str">
        <f>TEXT(Table13[[#This Row],[Date]],"MMMM")</f>
        <v>December</v>
      </c>
      <c r="G190" s="21" t="s">
        <v>13</v>
      </c>
      <c r="H190" s="22">
        <v>-20000</v>
      </c>
      <c r="I190" s="21" t="s">
        <v>27</v>
      </c>
      <c r="J190" s="21" t="s">
        <v>26</v>
      </c>
      <c r="K190" s="23" t="s">
        <v>20</v>
      </c>
    </row>
    <row r="191" spans="1:11" x14ac:dyDescent="0.3">
      <c r="A191" s="19">
        <v>2023</v>
      </c>
      <c r="B191" s="20">
        <v>45291</v>
      </c>
      <c r="C191" s="21" t="str">
        <f>TEXT(Table13[[#This Row],[Date]],"DD")</f>
        <v>31</v>
      </c>
      <c r="D191" s="21" t="str">
        <f t="shared" si="2"/>
        <v>4th Quarter</v>
      </c>
      <c r="E191" s="20" t="str">
        <f>TEXT(Table13[[#This Row],[Date]],"DDDD")</f>
        <v>Sunday</v>
      </c>
      <c r="F191" s="20" t="str">
        <f>TEXT(Table13[[#This Row],[Date]],"MMMM")</f>
        <v>December</v>
      </c>
      <c r="G191" s="21" t="s">
        <v>13</v>
      </c>
      <c r="H191" s="22">
        <v>-1200</v>
      </c>
      <c r="I191" s="21" t="s">
        <v>27</v>
      </c>
      <c r="J191" s="21" t="s">
        <v>28</v>
      </c>
      <c r="K191" s="23" t="s">
        <v>20</v>
      </c>
    </row>
    <row r="192" spans="1:11" x14ac:dyDescent="0.3">
      <c r="A192" s="19">
        <v>2023</v>
      </c>
      <c r="B192" s="20">
        <v>45291</v>
      </c>
      <c r="C192" s="21" t="str">
        <f>TEXT(Table13[[#This Row],[Date]],"DD")</f>
        <v>31</v>
      </c>
      <c r="D192" s="21" t="str">
        <f t="shared" si="2"/>
        <v>4th Quarter</v>
      </c>
      <c r="E192" s="20" t="str">
        <f>TEXT(Table13[[#This Row],[Date]],"DDDD")</f>
        <v>Sunday</v>
      </c>
      <c r="F192" s="20" t="str">
        <f>TEXT(Table13[[#This Row],[Date]],"MMMM")</f>
        <v>December</v>
      </c>
      <c r="G192" s="21" t="s">
        <v>13</v>
      </c>
      <c r="H192" s="22">
        <v>-2100</v>
      </c>
      <c r="I192" s="21" t="s">
        <v>27</v>
      </c>
      <c r="J192" s="21" t="s">
        <v>29</v>
      </c>
      <c r="K192" s="23" t="s">
        <v>20</v>
      </c>
    </row>
    <row r="193" spans="1:11" x14ac:dyDescent="0.3">
      <c r="A193" s="19">
        <v>2023</v>
      </c>
      <c r="B193" s="20">
        <v>45291</v>
      </c>
      <c r="C193" s="21" t="str">
        <f>TEXT(Table13[[#This Row],[Date]],"DD")</f>
        <v>31</v>
      </c>
      <c r="D193" s="21" t="str">
        <f t="shared" si="2"/>
        <v>4th Quarter</v>
      </c>
      <c r="E193" s="20" t="str">
        <f>TEXT(Table13[[#This Row],[Date]],"DDDD")</f>
        <v>Sunday</v>
      </c>
      <c r="F193" s="20" t="str">
        <f>TEXT(Table13[[#This Row],[Date]],"MMMM")</f>
        <v>December</v>
      </c>
      <c r="G193" s="21" t="s">
        <v>13</v>
      </c>
      <c r="H193" s="22">
        <v>-2700</v>
      </c>
      <c r="I193" s="21" t="s">
        <v>27</v>
      </c>
      <c r="J193" s="21" t="s">
        <v>14</v>
      </c>
      <c r="K193" s="23" t="s">
        <v>20</v>
      </c>
    </row>
    <row r="194" spans="1:11" x14ac:dyDescent="0.3">
      <c r="A194" s="19">
        <v>2023</v>
      </c>
      <c r="B194" s="20">
        <v>45291</v>
      </c>
      <c r="C194" s="21" t="str">
        <f>TEXT(Table13[[#This Row],[Date]],"DD")</f>
        <v>31</v>
      </c>
      <c r="D194" s="21" t="str">
        <f t="shared" si="2"/>
        <v>4th Quarter</v>
      </c>
      <c r="E194" s="20" t="str">
        <f>TEXT(Table13[[#This Row],[Date]],"DDDD")</f>
        <v>Sunday</v>
      </c>
      <c r="F194" s="20" t="str">
        <f>TEXT(Table13[[#This Row],[Date]],"MMMM")</f>
        <v>December</v>
      </c>
      <c r="G194" s="21" t="s">
        <v>13</v>
      </c>
      <c r="H194" s="22">
        <v>-50000</v>
      </c>
      <c r="I194" s="21" t="s">
        <v>27</v>
      </c>
      <c r="J194" s="21" t="s">
        <v>30</v>
      </c>
      <c r="K194" s="23" t="s">
        <v>20</v>
      </c>
    </row>
    <row r="195" spans="1:11" x14ac:dyDescent="0.3">
      <c r="A195" s="19">
        <v>2023</v>
      </c>
      <c r="B195" s="20">
        <v>45291</v>
      </c>
      <c r="C195" s="21" t="str">
        <f>TEXT(Table13[[#This Row],[Date]],"DD")</f>
        <v>31</v>
      </c>
      <c r="D195" s="21" t="str">
        <f t="shared" si="2"/>
        <v>4th Quarter</v>
      </c>
      <c r="E195" s="20" t="str">
        <f>TEXT(Table13[[#This Row],[Date]],"DDDD")</f>
        <v>Sunday</v>
      </c>
      <c r="F195" s="20" t="str">
        <f>TEXT(Table13[[#This Row],[Date]],"MMMM")</f>
        <v>December</v>
      </c>
      <c r="G195" s="21" t="s">
        <v>13</v>
      </c>
      <c r="H195" s="22">
        <v>-2100</v>
      </c>
      <c r="I195" s="21" t="s">
        <v>27</v>
      </c>
      <c r="J195" s="21" t="s">
        <v>25</v>
      </c>
      <c r="K195" s="23" t="s">
        <v>20</v>
      </c>
    </row>
    <row r="196" spans="1:11" x14ac:dyDescent="0.3">
      <c r="A196" s="19">
        <v>2023</v>
      </c>
      <c r="B196" s="20">
        <v>44957</v>
      </c>
      <c r="C196" s="21" t="str">
        <f>TEXT(Table13[[#This Row],[Date]],"DD")</f>
        <v>31</v>
      </c>
      <c r="D196" s="21" t="str">
        <f t="shared" si="2"/>
        <v>1st Quarter</v>
      </c>
      <c r="E196" s="20" t="str">
        <f>TEXT(Table13[[#This Row],[Date]],"DDDD")</f>
        <v>Tuesday</v>
      </c>
      <c r="F196" s="20" t="str">
        <f>TEXT(Table13[[#This Row],[Date]],"MMMM")</f>
        <v>January</v>
      </c>
      <c r="G196" s="21" t="s">
        <v>43</v>
      </c>
      <c r="H196" s="22">
        <v>700000</v>
      </c>
      <c r="I196" s="21" t="s">
        <v>14</v>
      </c>
      <c r="J196" s="21"/>
      <c r="K196" s="23" t="s">
        <v>15</v>
      </c>
    </row>
    <row r="197" spans="1:11" x14ac:dyDescent="0.3">
      <c r="A197" s="19">
        <v>2023</v>
      </c>
      <c r="B197" s="20">
        <v>44957</v>
      </c>
      <c r="C197" s="21" t="str">
        <f>TEXT(Table13[[#This Row],[Date]],"DD")</f>
        <v>31</v>
      </c>
      <c r="D197" s="21" t="str">
        <f t="shared" ref="D197:D260" si="3">IF(F197="January","1st Quarter",IF(F197="February","1st Quarter",IF(F197="March","1st Quarter",IF(F197="April","2nd Quarter",IF(F197="May","2nd Quarter",IF(F197="June","2nd Quarter",IF(F197="July","3rd Quarter",IF(F197= "August","3rd Quarter",IF(F197="September","3rd Quarter", IF(F197="October","4th Quarter",IF(F197="November","4th Quarter",IF(F197="December","4th Quarter"))))))))))))</f>
        <v>1st Quarter</v>
      </c>
      <c r="E197" s="20" t="str">
        <f>TEXT(Table13[[#This Row],[Date]],"DDDD")</f>
        <v>Tuesday</v>
      </c>
      <c r="F197" s="20" t="str">
        <f>TEXT(Table13[[#This Row],[Date]],"MMMM")</f>
        <v>January</v>
      </c>
      <c r="G197" s="21" t="s">
        <v>43</v>
      </c>
      <c r="H197" s="22">
        <v>24000</v>
      </c>
      <c r="I197" s="21" t="s">
        <v>17</v>
      </c>
      <c r="J197" s="21"/>
      <c r="K197" s="23" t="s">
        <v>15</v>
      </c>
    </row>
    <row r="198" spans="1:11" x14ac:dyDescent="0.3">
      <c r="A198" s="19">
        <v>2023</v>
      </c>
      <c r="B198" s="20">
        <v>44957</v>
      </c>
      <c r="C198" s="21" t="str">
        <f>TEXT(Table13[[#This Row],[Date]],"DD")</f>
        <v>31</v>
      </c>
      <c r="D198" s="21" t="str">
        <f t="shared" si="3"/>
        <v>1st Quarter</v>
      </c>
      <c r="E198" s="20" t="str">
        <f>TEXT(Table13[[#This Row],[Date]],"DDDD")</f>
        <v>Tuesday</v>
      </c>
      <c r="F198" s="20" t="str">
        <f>TEXT(Table13[[#This Row],[Date]],"MMMM")</f>
        <v>January</v>
      </c>
      <c r="G198" s="21" t="s">
        <v>43</v>
      </c>
      <c r="H198" s="22">
        <v>-18000</v>
      </c>
      <c r="I198" s="21" t="s">
        <v>19</v>
      </c>
      <c r="J198" s="21" t="s">
        <v>18</v>
      </c>
      <c r="K198" s="23" t="s">
        <v>20</v>
      </c>
    </row>
    <row r="199" spans="1:11" x14ac:dyDescent="0.3">
      <c r="A199" s="19">
        <v>2023</v>
      </c>
      <c r="B199" s="20">
        <v>44957</v>
      </c>
      <c r="C199" s="21" t="str">
        <f>TEXT(Table13[[#This Row],[Date]],"DD")</f>
        <v>31</v>
      </c>
      <c r="D199" s="21" t="str">
        <f t="shared" si="3"/>
        <v>1st Quarter</v>
      </c>
      <c r="E199" s="20" t="str">
        <f>TEXT(Table13[[#This Row],[Date]],"DDDD")</f>
        <v>Tuesday</v>
      </c>
      <c r="F199" s="20" t="str">
        <f>TEXT(Table13[[#This Row],[Date]],"MMMM")</f>
        <v>January</v>
      </c>
      <c r="G199" s="21" t="s">
        <v>43</v>
      </c>
      <c r="H199" s="22">
        <v>-54000</v>
      </c>
      <c r="I199" s="21" t="s">
        <v>19</v>
      </c>
      <c r="J199" s="21" t="s">
        <v>21</v>
      </c>
      <c r="K199" s="23" t="s">
        <v>20</v>
      </c>
    </row>
    <row r="200" spans="1:11" x14ac:dyDescent="0.3">
      <c r="A200" s="19">
        <v>2023</v>
      </c>
      <c r="B200" s="20">
        <v>44957</v>
      </c>
      <c r="C200" s="21" t="str">
        <f>TEXT(Table13[[#This Row],[Date]],"DD")</f>
        <v>31</v>
      </c>
      <c r="D200" s="21" t="str">
        <f t="shared" si="3"/>
        <v>1st Quarter</v>
      </c>
      <c r="E200" s="20" t="str">
        <f>TEXT(Table13[[#This Row],[Date]],"DDDD")</f>
        <v>Tuesday</v>
      </c>
      <c r="F200" s="20" t="str">
        <f>TEXT(Table13[[#This Row],[Date]],"MMMM")</f>
        <v>January</v>
      </c>
      <c r="G200" s="21" t="s">
        <v>43</v>
      </c>
      <c r="H200" s="22">
        <v>-50000</v>
      </c>
      <c r="I200" s="21" t="s">
        <v>19</v>
      </c>
      <c r="J200" s="21" t="s">
        <v>22</v>
      </c>
      <c r="K200" s="23" t="s">
        <v>20</v>
      </c>
    </row>
    <row r="201" spans="1:11" x14ac:dyDescent="0.3">
      <c r="A201" s="19">
        <v>2023</v>
      </c>
      <c r="B201" s="20">
        <v>44957</v>
      </c>
      <c r="C201" s="21" t="str">
        <f>TEXT(Table13[[#This Row],[Date]],"DD")</f>
        <v>31</v>
      </c>
      <c r="D201" s="21" t="str">
        <f t="shared" si="3"/>
        <v>1st Quarter</v>
      </c>
      <c r="E201" s="20" t="str">
        <f>TEXT(Table13[[#This Row],[Date]],"DDDD")</f>
        <v>Tuesday</v>
      </c>
      <c r="F201" s="20" t="str">
        <f>TEXT(Table13[[#This Row],[Date]],"MMMM")</f>
        <v>January</v>
      </c>
      <c r="G201" s="21" t="s">
        <v>43</v>
      </c>
      <c r="H201" s="22">
        <v>-60000</v>
      </c>
      <c r="I201" s="21" t="s">
        <v>19</v>
      </c>
      <c r="J201" s="21" t="s">
        <v>23</v>
      </c>
      <c r="K201" s="23" t="s">
        <v>20</v>
      </c>
    </row>
    <row r="202" spans="1:11" x14ac:dyDescent="0.3">
      <c r="A202" s="19">
        <v>2023</v>
      </c>
      <c r="B202" s="20">
        <v>44957</v>
      </c>
      <c r="C202" s="21" t="str">
        <f>TEXT(Table13[[#This Row],[Date]],"DD")</f>
        <v>31</v>
      </c>
      <c r="D202" s="21" t="str">
        <f t="shared" si="3"/>
        <v>1st Quarter</v>
      </c>
      <c r="E202" s="20" t="str">
        <f>TEXT(Table13[[#This Row],[Date]],"DDDD")</f>
        <v>Tuesday</v>
      </c>
      <c r="F202" s="20" t="str">
        <f>TEXT(Table13[[#This Row],[Date]],"MMMM")</f>
        <v>January</v>
      </c>
      <c r="G202" s="21" t="s">
        <v>43</v>
      </c>
      <c r="H202" s="22">
        <v>-10000</v>
      </c>
      <c r="I202" s="21" t="s">
        <v>19</v>
      </c>
      <c r="J202" s="21" t="s">
        <v>24</v>
      </c>
      <c r="K202" s="23" t="s">
        <v>20</v>
      </c>
    </row>
    <row r="203" spans="1:11" x14ac:dyDescent="0.3">
      <c r="A203" s="19">
        <v>2023</v>
      </c>
      <c r="B203" s="20">
        <v>44957</v>
      </c>
      <c r="C203" s="21" t="str">
        <f>TEXT(Table13[[#This Row],[Date]],"DD")</f>
        <v>31</v>
      </c>
      <c r="D203" s="21" t="str">
        <f t="shared" si="3"/>
        <v>1st Quarter</v>
      </c>
      <c r="E203" s="20" t="str">
        <f>TEXT(Table13[[#This Row],[Date]],"DDDD")</f>
        <v>Tuesday</v>
      </c>
      <c r="F203" s="20" t="str">
        <f>TEXT(Table13[[#This Row],[Date]],"MMMM")</f>
        <v>January</v>
      </c>
      <c r="G203" s="21" t="s">
        <v>43</v>
      </c>
      <c r="H203" s="22">
        <v>-14400</v>
      </c>
      <c r="I203" s="21" t="s">
        <v>19</v>
      </c>
      <c r="J203" s="21" t="s">
        <v>25</v>
      </c>
      <c r="K203" s="23" t="s">
        <v>20</v>
      </c>
    </row>
    <row r="204" spans="1:11" x14ac:dyDescent="0.3">
      <c r="A204" s="19">
        <v>2023</v>
      </c>
      <c r="B204" s="20">
        <v>44957</v>
      </c>
      <c r="C204" s="21" t="str">
        <f>TEXT(Table13[[#This Row],[Date]],"DD")</f>
        <v>31</v>
      </c>
      <c r="D204" s="21" t="str">
        <f t="shared" si="3"/>
        <v>1st Quarter</v>
      </c>
      <c r="E204" s="20" t="str">
        <f>TEXT(Table13[[#This Row],[Date]],"DDDD")</f>
        <v>Tuesday</v>
      </c>
      <c r="F204" s="20" t="str">
        <f>TEXT(Table13[[#This Row],[Date]],"MMMM")</f>
        <v>January</v>
      </c>
      <c r="G204" s="21" t="s">
        <v>43</v>
      </c>
      <c r="H204" s="22">
        <v>-50000</v>
      </c>
      <c r="I204" s="21" t="s">
        <v>27</v>
      </c>
      <c r="J204" s="21" t="s">
        <v>26</v>
      </c>
      <c r="K204" s="23" t="s">
        <v>20</v>
      </c>
    </row>
    <row r="205" spans="1:11" x14ac:dyDescent="0.3">
      <c r="A205" s="19">
        <v>2023</v>
      </c>
      <c r="B205" s="20">
        <v>44957</v>
      </c>
      <c r="C205" s="21" t="str">
        <f>TEXT(Table13[[#This Row],[Date]],"DD")</f>
        <v>31</v>
      </c>
      <c r="D205" s="21" t="str">
        <f t="shared" si="3"/>
        <v>1st Quarter</v>
      </c>
      <c r="E205" s="20" t="str">
        <f>TEXT(Table13[[#This Row],[Date]],"DDDD")</f>
        <v>Tuesday</v>
      </c>
      <c r="F205" s="20" t="str">
        <f>TEXT(Table13[[#This Row],[Date]],"MMMM")</f>
        <v>January</v>
      </c>
      <c r="G205" s="21" t="s">
        <v>43</v>
      </c>
      <c r="H205" s="22">
        <v>-6000</v>
      </c>
      <c r="I205" s="21" t="s">
        <v>27</v>
      </c>
      <c r="J205" s="21" t="s">
        <v>28</v>
      </c>
      <c r="K205" s="23" t="s">
        <v>20</v>
      </c>
    </row>
    <row r="206" spans="1:11" x14ac:dyDescent="0.3">
      <c r="A206" s="19">
        <v>2023</v>
      </c>
      <c r="B206" s="20">
        <v>44957</v>
      </c>
      <c r="C206" s="21" t="str">
        <f>TEXT(Table13[[#This Row],[Date]],"DD")</f>
        <v>31</v>
      </c>
      <c r="D206" s="21" t="str">
        <f t="shared" si="3"/>
        <v>1st Quarter</v>
      </c>
      <c r="E206" s="20" t="str">
        <f>TEXT(Table13[[#This Row],[Date]],"DDDD")</f>
        <v>Tuesday</v>
      </c>
      <c r="F206" s="20" t="str">
        <f>TEXT(Table13[[#This Row],[Date]],"MMMM")</f>
        <v>January</v>
      </c>
      <c r="G206" s="21" t="s">
        <v>43</v>
      </c>
      <c r="H206" s="22">
        <v>-130000</v>
      </c>
      <c r="I206" s="21" t="s">
        <v>27</v>
      </c>
      <c r="J206" s="21" t="s">
        <v>29</v>
      </c>
      <c r="K206" s="23" t="s">
        <v>20</v>
      </c>
    </row>
    <row r="207" spans="1:11" x14ac:dyDescent="0.3">
      <c r="A207" s="19">
        <v>2023</v>
      </c>
      <c r="B207" s="20">
        <v>44957</v>
      </c>
      <c r="C207" s="21" t="str">
        <f>TEXT(Table13[[#This Row],[Date]],"DD")</f>
        <v>31</v>
      </c>
      <c r="D207" s="21" t="str">
        <f t="shared" si="3"/>
        <v>1st Quarter</v>
      </c>
      <c r="E207" s="20" t="str">
        <f>TEXT(Table13[[#This Row],[Date]],"DDDD")</f>
        <v>Tuesday</v>
      </c>
      <c r="F207" s="20" t="str">
        <f>TEXT(Table13[[#This Row],[Date]],"MMMM")</f>
        <v>January</v>
      </c>
      <c r="G207" s="21" t="s">
        <v>43</v>
      </c>
      <c r="H207" s="22">
        <v>-30000</v>
      </c>
      <c r="I207" s="21" t="s">
        <v>27</v>
      </c>
      <c r="J207" s="21" t="s">
        <v>14</v>
      </c>
      <c r="K207" s="23" t="s">
        <v>20</v>
      </c>
    </row>
    <row r="208" spans="1:11" x14ac:dyDescent="0.3">
      <c r="A208" s="19">
        <v>2023</v>
      </c>
      <c r="B208" s="20">
        <v>44957</v>
      </c>
      <c r="C208" s="21" t="str">
        <f>TEXT(Table13[[#This Row],[Date]],"DD")</f>
        <v>31</v>
      </c>
      <c r="D208" s="21" t="str">
        <f t="shared" si="3"/>
        <v>1st Quarter</v>
      </c>
      <c r="E208" s="20" t="str">
        <f>TEXT(Table13[[#This Row],[Date]],"DDDD")</f>
        <v>Tuesday</v>
      </c>
      <c r="F208" s="20" t="str">
        <f>TEXT(Table13[[#This Row],[Date]],"MMMM")</f>
        <v>January</v>
      </c>
      <c r="G208" s="21" t="s">
        <v>43</v>
      </c>
      <c r="H208" s="22">
        <v>-180000</v>
      </c>
      <c r="I208" s="21" t="s">
        <v>27</v>
      </c>
      <c r="J208" s="21" t="s">
        <v>30</v>
      </c>
      <c r="K208" s="23" t="s">
        <v>20</v>
      </c>
    </row>
    <row r="209" spans="1:11" x14ac:dyDescent="0.3">
      <c r="A209" s="19">
        <v>2023</v>
      </c>
      <c r="B209" s="20">
        <v>44957</v>
      </c>
      <c r="C209" s="21" t="str">
        <f>TEXT(Table13[[#This Row],[Date]],"DD")</f>
        <v>31</v>
      </c>
      <c r="D209" s="21" t="str">
        <f t="shared" si="3"/>
        <v>1st Quarter</v>
      </c>
      <c r="E209" s="20" t="str">
        <f>TEXT(Table13[[#This Row],[Date]],"DDDD")</f>
        <v>Tuesday</v>
      </c>
      <c r="F209" s="20" t="str">
        <f>TEXT(Table13[[#This Row],[Date]],"MMMM")</f>
        <v>January</v>
      </c>
      <c r="G209" s="21" t="s">
        <v>43</v>
      </c>
      <c r="H209" s="22">
        <v>-12600</v>
      </c>
      <c r="I209" s="21" t="s">
        <v>27</v>
      </c>
      <c r="J209" s="21" t="s">
        <v>25</v>
      </c>
      <c r="K209" s="23" t="s">
        <v>20</v>
      </c>
    </row>
    <row r="210" spans="1:11" x14ac:dyDescent="0.3">
      <c r="A210" s="19">
        <v>2023</v>
      </c>
      <c r="B210" s="20">
        <v>44957</v>
      </c>
      <c r="C210" s="21" t="str">
        <f>TEXT(Table13[[#This Row],[Date]],"DD")</f>
        <v>31</v>
      </c>
      <c r="D210" s="21" t="str">
        <f t="shared" si="3"/>
        <v>1st Quarter</v>
      </c>
      <c r="E210" s="20" t="str">
        <f>TEXT(Table13[[#This Row],[Date]],"DDDD")</f>
        <v>Tuesday</v>
      </c>
      <c r="F210" s="20" t="str">
        <f>TEXT(Table13[[#This Row],[Date]],"MMMM")</f>
        <v>January</v>
      </c>
      <c r="G210" s="21" t="s">
        <v>43</v>
      </c>
      <c r="H210" s="22">
        <v>21000</v>
      </c>
      <c r="I210" s="21" t="s">
        <v>17</v>
      </c>
      <c r="J210" s="21"/>
      <c r="K210" s="23" t="s">
        <v>15</v>
      </c>
    </row>
    <row r="211" spans="1:11" x14ac:dyDescent="0.3">
      <c r="A211" s="19">
        <v>2023</v>
      </c>
      <c r="B211" s="20">
        <v>44957</v>
      </c>
      <c r="C211" s="21" t="str">
        <f>TEXT(Table13[[#This Row],[Date]],"DD")</f>
        <v>31</v>
      </c>
      <c r="D211" s="21" t="str">
        <f t="shared" si="3"/>
        <v>1st Quarter</v>
      </c>
      <c r="E211" s="20" t="str">
        <f>TEXT(Table13[[#This Row],[Date]],"DDDD")</f>
        <v>Tuesday</v>
      </c>
      <c r="F211" s="20" t="str">
        <f>TEXT(Table13[[#This Row],[Date]],"MMMM")</f>
        <v>January</v>
      </c>
      <c r="G211" s="21" t="s">
        <v>43</v>
      </c>
      <c r="H211" s="22">
        <v>-49000</v>
      </c>
      <c r="I211" s="21" t="s">
        <v>31</v>
      </c>
      <c r="J211" s="21" t="s">
        <v>31</v>
      </c>
      <c r="K211" s="23" t="s">
        <v>20</v>
      </c>
    </row>
    <row r="212" spans="1:11" x14ac:dyDescent="0.3">
      <c r="A212" s="19">
        <v>2023</v>
      </c>
      <c r="B212" s="20">
        <v>44985</v>
      </c>
      <c r="C212" s="21" t="str">
        <f>TEXT(Table13[[#This Row],[Date]],"DD")</f>
        <v>28</v>
      </c>
      <c r="D212" s="21" t="str">
        <f t="shared" si="3"/>
        <v>1st Quarter</v>
      </c>
      <c r="E212" s="20" t="str">
        <f>TEXT(Table13[[#This Row],[Date]],"DDDD")</f>
        <v>Tuesday</v>
      </c>
      <c r="F212" s="20" t="str">
        <f>TEXT(Table13[[#This Row],[Date]],"MMMM")</f>
        <v>February</v>
      </c>
      <c r="G212" s="21" t="s">
        <v>43</v>
      </c>
      <c r="H212" s="22">
        <v>600000</v>
      </c>
      <c r="I212" s="21" t="s">
        <v>14</v>
      </c>
      <c r="J212" s="21"/>
      <c r="K212" s="23" t="s">
        <v>15</v>
      </c>
    </row>
    <row r="213" spans="1:11" x14ac:dyDescent="0.3">
      <c r="A213" s="19">
        <v>2023</v>
      </c>
      <c r="B213" s="20">
        <v>44985</v>
      </c>
      <c r="C213" s="21" t="str">
        <f>TEXT(Table13[[#This Row],[Date]],"DD")</f>
        <v>28</v>
      </c>
      <c r="D213" s="21" t="str">
        <f t="shared" si="3"/>
        <v>1st Quarter</v>
      </c>
      <c r="E213" s="20" t="str">
        <f>TEXT(Table13[[#This Row],[Date]],"DDDD")</f>
        <v>Tuesday</v>
      </c>
      <c r="F213" s="20" t="str">
        <f>TEXT(Table13[[#This Row],[Date]],"MMMM")</f>
        <v>February</v>
      </c>
      <c r="G213" s="21" t="s">
        <v>43</v>
      </c>
      <c r="H213" s="22">
        <v>36000</v>
      </c>
      <c r="I213" s="21" t="s">
        <v>17</v>
      </c>
      <c r="J213" s="21"/>
      <c r="K213" s="23" t="s">
        <v>15</v>
      </c>
    </row>
    <row r="214" spans="1:11" x14ac:dyDescent="0.3">
      <c r="A214" s="19">
        <v>2023</v>
      </c>
      <c r="B214" s="20">
        <v>44985</v>
      </c>
      <c r="C214" s="21" t="str">
        <f>TEXT(Table13[[#This Row],[Date]],"DD")</f>
        <v>28</v>
      </c>
      <c r="D214" s="21" t="str">
        <f t="shared" si="3"/>
        <v>1st Quarter</v>
      </c>
      <c r="E214" s="20" t="str">
        <f>TEXT(Table13[[#This Row],[Date]],"DDDD")</f>
        <v>Tuesday</v>
      </c>
      <c r="F214" s="20" t="str">
        <f>TEXT(Table13[[#This Row],[Date]],"MMMM")</f>
        <v>February</v>
      </c>
      <c r="G214" s="21" t="s">
        <v>43</v>
      </c>
      <c r="H214" s="22">
        <v>-27000</v>
      </c>
      <c r="I214" s="21" t="s">
        <v>19</v>
      </c>
      <c r="J214" s="21" t="s">
        <v>18</v>
      </c>
      <c r="K214" s="23" t="s">
        <v>20</v>
      </c>
    </row>
    <row r="215" spans="1:11" x14ac:dyDescent="0.3">
      <c r="A215" s="19">
        <v>2023</v>
      </c>
      <c r="B215" s="20">
        <v>44985</v>
      </c>
      <c r="C215" s="21" t="str">
        <f>TEXT(Table13[[#This Row],[Date]],"DD")</f>
        <v>28</v>
      </c>
      <c r="D215" s="21" t="str">
        <f t="shared" si="3"/>
        <v>1st Quarter</v>
      </c>
      <c r="E215" s="20" t="str">
        <f>TEXT(Table13[[#This Row],[Date]],"DDDD")</f>
        <v>Tuesday</v>
      </c>
      <c r="F215" s="20" t="str">
        <f>TEXT(Table13[[#This Row],[Date]],"MMMM")</f>
        <v>February</v>
      </c>
      <c r="G215" s="21" t="s">
        <v>43</v>
      </c>
      <c r="H215" s="22">
        <v>-54000</v>
      </c>
      <c r="I215" s="21" t="s">
        <v>19</v>
      </c>
      <c r="J215" s="21" t="s">
        <v>21</v>
      </c>
      <c r="K215" s="23" t="s">
        <v>20</v>
      </c>
    </row>
    <row r="216" spans="1:11" x14ac:dyDescent="0.3">
      <c r="A216" s="19">
        <v>2023</v>
      </c>
      <c r="B216" s="20">
        <v>44985</v>
      </c>
      <c r="C216" s="21" t="str">
        <f>TEXT(Table13[[#This Row],[Date]],"DD")</f>
        <v>28</v>
      </c>
      <c r="D216" s="21" t="str">
        <f t="shared" si="3"/>
        <v>1st Quarter</v>
      </c>
      <c r="E216" s="20" t="str">
        <f>TEXT(Table13[[#This Row],[Date]],"DDDD")</f>
        <v>Tuesday</v>
      </c>
      <c r="F216" s="20" t="str">
        <f>TEXT(Table13[[#This Row],[Date]],"MMMM")</f>
        <v>February</v>
      </c>
      <c r="G216" s="21" t="s">
        <v>43</v>
      </c>
      <c r="H216" s="22">
        <v>-50000</v>
      </c>
      <c r="I216" s="21" t="s">
        <v>19</v>
      </c>
      <c r="J216" s="21" t="s">
        <v>22</v>
      </c>
      <c r="K216" s="23" t="s">
        <v>20</v>
      </c>
    </row>
    <row r="217" spans="1:11" x14ac:dyDescent="0.3">
      <c r="A217" s="19">
        <v>2023</v>
      </c>
      <c r="B217" s="20">
        <v>44985</v>
      </c>
      <c r="C217" s="21" t="str">
        <f>TEXT(Table13[[#This Row],[Date]],"DD")</f>
        <v>28</v>
      </c>
      <c r="D217" s="21" t="str">
        <f t="shared" si="3"/>
        <v>1st Quarter</v>
      </c>
      <c r="E217" s="20" t="str">
        <f>TEXT(Table13[[#This Row],[Date]],"DDDD")</f>
        <v>Tuesday</v>
      </c>
      <c r="F217" s="20" t="str">
        <f>TEXT(Table13[[#This Row],[Date]],"MMMM")</f>
        <v>February</v>
      </c>
      <c r="G217" s="21" t="s">
        <v>43</v>
      </c>
      <c r="H217" s="22">
        <v>-60000</v>
      </c>
      <c r="I217" s="21" t="s">
        <v>19</v>
      </c>
      <c r="J217" s="21" t="s">
        <v>23</v>
      </c>
      <c r="K217" s="23" t="s">
        <v>20</v>
      </c>
    </row>
    <row r="218" spans="1:11" x14ac:dyDescent="0.3">
      <c r="A218" s="19">
        <v>2023</v>
      </c>
      <c r="B218" s="20">
        <v>44985</v>
      </c>
      <c r="C218" s="21" t="str">
        <f>TEXT(Table13[[#This Row],[Date]],"DD")</f>
        <v>28</v>
      </c>
      <c r="D218" s="21" t="str">
        <f t="shared" si="3"/>
        <v>1st Quarter</v>
      </c>
      <c r="E218" s="20" t="str">
        <f>TEXT(Table13[[#This Row],[Date]],"DDDD")</f>
        <v>Tuesday</v>
      </c>
      <c r="F218" s="20" t="str">
        <f>TEXT(Table13[[#This Row],[Date]],"MMMM")</f>
        <v>February</v>
      </c>
      <c r="G218" s="21" t="s">
        <v>43</v>
      </c>
      <c r="H218" s="22">
        <v>-10000</v>
      </c>
      <c r="I218" s="21" t="s">
        <v>19</v>
      </c>
      <c r="J218" s="21" t="s">
        <v>24</v>
      </c>
      <c r="K218" s="23" t="s">
        <v>20</v>
      </c>
    </row>
    <row r="219" spans="1:11" x14ac:dyDescent="0.3">
      <c r="A219" s="19">
        <v>2023</v>
      </c>
      <c r="B219" s="20">
        <v>44985</v>
      </c>
      <c r="C219" s="21" t="str">
        <f>TEXT(Table13[[#This Row],[Date]],"DD")</f>
        <v>28</v>
      </c>
      <c r="D219" s="21" t="str">
        <f t="shared" si="3"/>
        <v>1st Quarter</v>
      </c>
      <c r="E219" s="20" t="str">
        <f>TEXT(Table13[[#This Row],[Date]],"DDDD")</f>
        <v>Tuesday</v>
      </c>
      <c r="F219" s="20" t="str">
        <f>TEXT(Table13[[#This Row],[Date]],"MMMM")</f>
        <v>February</v>
      </c>
      <c r="G219" s="21" t="s">
        <v>43</v>
      </c>
      <c r="H219" s="22">
        <v>-9000</v>
      </c>
      <c r="I219" s="21" t="s">
        <v>19</v>
      </c>
      <c r="J219" s="21" t="s">
        <v>25</v>
      </c>
      <c r="K219" s="23" t="s">
        <v>20</v>
      </c>
    </row>
    <row r="220" spans="1:11" x14ac:dyDescent="0.3">
      <c r="A220" s="19">
        <v>2023</v>
      </c>
      <c r="B220" s="20">
        <v>44985</v>
      </c>
      <c r="C220" s="21" t="str">
        <f>TEXT(Table13[[#This Row],[Date]],"DD")</f>
        <v>28</v>
      </c>
      <c r="D220" s="21" t="str">
        <f t="shared" si="3"/>
        <v>1st Quarter</v>
      </c>
      <c r="E220" s="20" t="str">
        <f>TEXT(Table13[[#This Row],[Date]],"DDDD")</f>
        <v>Tuesday</v>
      </c>
      <c r="F220" s="20" t="str">
        <f>TEXT(Table13[[#This Row],[Date]],"MMMM")</f>
        <v>February</v>
      </c>
      <c r="G220" s="21" t="s">
        <v>43</v>
      </c>
      <c r="H220" s="22">
        <v>-20000</v>
      </c>
      <c r="I220" s="21" t="s">
        <v>27</v>
      </c>
      <c r="J220" s="21" t="s">
        <v>26</v>
      </c>
      <c r="K220" s="23" t="s">
        <v>20</v>
      </c>
    </row>
    <row r="221" spans="1:11" x14ac:dyDescent="0.3">
      <c r="A221" s="19">
        <v>2023</v>
      </c>
      <c r="B221" s="20">
        <v>44985</v>
      </c>
      <c r="C221" s="21" t="str">
        <f>TEXT(Table13[[#This Row],[Date]],"DD")</f>
        <v>28</v>
      </c>
      <c r="D221" s="21" t="str">
        <f t="shared" si="3"/>
        <v>1st Quarter</v>
      </c>
      <c r="E221" s="20" t="str">
        <f>TEXT(Table13[[#This Row],[Date]],"DDDD")</f>
        <v>Tuesday</v>
      </c>
      <c r="F221" s="20" t="str">
        <f>TEXT(Table13[[#This Row],[Date]],"MMMM")</f>
        <v>February</v>
      </c>
      <c r="G221" s="21" t="s">
        <v>43</v>
      </c>
      <c r="H221" s="22">
        <v>-5000</v>
      </c>
      <c r="I221" s="21" t="s">
        <v>27</v>
      </c>
      <c r="J221" s="21" t="s">
        <v>28</v>
      </c>
      <c r="K221" s="23" t="s">
        <v>20</v>
      </c>
    </row>
    <row r="222" spans="1:11" x14ac:dyDescent="0.3">
      <c r="A222" s="19">
        <v>2023</v>
      </c>
      <c r="B222" s="20">
        <v>44985</v>
      </c>
      <c r="C222" s="21" t="str">
        <f>TEXT(Table13[[#This Row],[Date]],"DD")</f>
        <v>28</v>
      </c>
      <c r="D222" s="21" t="str">
        <f t="shared" si="3"/>
        <v>1st Quarter</v>
      </c>
      <c r="E222" s="20" t="str">
        <f>TEXT(Table13[[#This Row],[Date]],"DDDD")</f>
        <v>Tuesday</v>
      </c>
      <c r="F222" s="20" t="str">
        <f>TEXT(Table13[[#This Row],[Date]],"MMMM")</f>
        <v>February</v>
      </c>
      <c r="G222" s="21" t="s">
        <v>43</v>
      </c>
      <c r="H222" s="22">
        <v>-12000</v>
      </c>
      <c r="I222" s="21" t="s">
        <v>27</v>
      </c>
      <c r="J222" s="21" t="s">
        <v>29</v>
      </c>
      <c r="K222" s="23" t="s">
        <v>20</v>
      </c>
    </row>
    <row r="223" spans="1:11" x14ac:dyDescent="0.3">
      <c r="A223" s="19">
        <v>2023</v>
      </c>
      <c r="B223" s="20">
        <v>44985</v>
      </c>
      <c r="C223" s="21" t="str">
        <f>TEXT(Table13[[#This Row],[Date]],"DD")</f>
        <v>28</v>
      </c>
      <c r="D223" s="21" t="str">
        <f t="shared" si="3"/>
        <v>1st Quarter</v>
      </c>
      <c r="E223" s="20" t="str">
        <f>TEXT(Table13[[#This Row],[Date]],"DDDD")</f>
        <v>Tuesday</v>
      </c>
      <c r="F223" s="20" t="str">
        <f>TEXT(Table13[[#This Row],[Date]],"MMMM")</f>
        <v>February</v>
      </c>
      <c r="G223" s="21" t="s">
        <v>43</v>
      </c>
      <c r="H223" s="22">
        <v>-25000</v>
      </c>
      <c r="I223" s="21" t="s">
        <v>27</v>
      </c>
      <c r="J223" s="21" t="s">
        <v>14</v>
      </c>
      <c r="K223" s="23" t="s">
        <v>20</v>
      </c>
    </row>
    <row r="224" spans="1:11" x14ac:dyDescent="0.3">
      <c r="A224" s="19">
        <v>2023</v>
      </c>
      <c r="B224" s="20">
        <v>44985</v>
      </c>
      <c r="C224" s="21" t="str">
        <f>TEXT(Table13[[#This Row],[Date]],"DD")</f>
        <v>28</v>
      </c>
      <c r="D224" s="21" t="str">
        <f t="shared" si="3"/>
        <v>1st Quarter</v>
      </c>
      <c r="E224" s="20" t="str">
        <f>TEXT(Table13[[#This Row],[Date]],"DDDD")</f>
        <v>Tuesday</v>
      </c>
      <c r="F224" s="20" t="str">
        <f>TEXT(Table13[[#This Row],[Date]],"MMMM")</f>
        <v>February</v>
      </c>
      <c r="G224" s="21" t="s">
        <v>43</v>
      </c>
      <c r="H224" s="22">
        <v>-180000</v>
      </c>
      <c r="I224" s="21" t="s">
        <v>27</v>
      </c>
      <c r="J224" s="21" t="s">
        <v>30</v>
      </c>
      <c r="K224" s="23" t="s">
        <v>20</v>
      </c>
    </row>
    <row r="225" spans="1:11" x14ac:dyDescent="0.3">
      <c r="A225" s="19">
        <v>2023</v>
      </c>
      <c r="B225" s="20">
        <v>44985</v>
      </c>
      <c r="C225" s="21" t="str">
        <f>TEXT(Table13[[#This Row],[Date]],"DD")</f>
        <v>28</v>
      </c>
      <c r="D225" s="21" t="str">
        <f t="shared" si="3"/>
        <v>1st Quarter</v>
      </c>
      <c r="E225" s="20" t="str">
        <f>TEXT(Table13[[#This Row],[Date]],"DDDD")</f>
        <v>Tuesday</v>
      </c>
      <c r="F225" s="20" t="str">
        <f>TEXT(Table13[[#This Row],[Date]],"MMMM")</f>
        <v>February</v>
      </c>
      <c r="G225" s="21" t="s">
        <v>43</v>
      </c>
      <c r="H225" s="22">
        <v>-12600</v>
      </c>
      <c r="I225" s="21" t="s">
        <v>27</v>
      </c>
      <c r="J225" s="21" t="s">
        <v>25</v>
      </c>
      <c r="K225" s="23" t="s">
        <v>20</v>
      </c>
    </row>
    <row r="226" spans="1:11" x14ac:dyDescent="0.3">
      <c r="A226" s="19">
        <v>2023</v>
      </c>
      <c r="B226" s="20">
        <v>44985</v>
      </c>
      <c r="C226" s="21" t="str">
        <f>TEXT(Table13[[#This Row],[Date]],"DD")</f>
        <v>28</v>
      </c>
      <c r="D226" s="21" t="str">
        <f t="shared" si="3"/>
        <v>1st Quarter</v>
      </c>
      <c r="E226" s="20" t="str">
        <f>TEXT(Table13[[#This Row],[Date]],"DDDD")</f>
        <v>Tuesday</v>
      </c>
      <c r="F226" s="20" t="str">
        <f>TEXT(Table13[[#This Row],[Date]],"MMMM")</f>
        <v>February</v>
      </c>
      <c r="G226" s="21" t="s">
        <v>43</v>
      </c>
      <c r="H226" s="22">
        <v>19500</v>
      </c>
      <c r="I226" s="21" t="s">
        <v>17</v>
      </c>
      <c r="J226" s="21"/>
      <c r="K226" s="23" t="s">
        <v>15</v>
      </c>
    </row>
    <row r="227" spans="1:11" x14ac:dyDescent="0.3">
      <c r="A227" s="19">
        <v>2023</v>
      </c>
      <c r="B227" s="20">
        <v>44985</v>
      </c>
      <c r="C227" s="21" t="str">
        <f>TEXT(Table13[[#This Row],[Date]],"DD")</f>
        <v>28</v>
      </c>
      <c r="D227" s="21" t="str">
        <f t="shared" si="3"/>
        <v>1st Quarter</v>
      </c>
      <c r="E227" s="20" t="str">
        <f>TEXT(Table13[[#This Row],[Date]],"DDDD")</f>
        <v>Tuesday</v>
      </c>
      <c r="F227" s="20" t="str">
        <f>TEXT(Table13[[#This Row],[Date]],"MMMM")</f>
        <v>February</v>
      </c>
      <c r="G227" s="21" t="s">
        <v>43</v>
      </c>
      <c r="H227" s="22">
        <v>-48500</v>
      </c>
      <c r="I227" s="21" t="s">
        <v>31</v>
      </c>
      <c r="J227" s="21" t="s">
        <v>31</v>
      </c>
      <c r="K227" s="23" t="s">
        <v>20</v>
      </c>
    </row>
    <row r="228" spans="1:11" x14ac:dyDescent="0.3">
      <c r="A228" s="19">
        <v>2023</v>
      </c>
      <c r="B228" s="20">
        <v>45016</v>
      </c>
      <c r="C228" s="21" t="str">
        <f>TEXT(Table13[[#This Row],[Date]],"DD")</f>
        <v>31</v>
      </c>
      <c r="D228" s="21" t="str">
        <f t="shared" si="3"/>
        <v>1st Quarter</v>
      </c>
      <c r="E228" s="20" t="str">
        <f>TEXT(Table13[[#This Row],[Date]],"DDDD")</f>
        <v>Friday</v>
      </c>
      <c r="F228" s="20" t="str">
        <f>TEXT(Table13[[#This Row],[Date]],"MMMM")</f>
        <v>March</v>
      </c>
      <c r="G228" s="21" t="s">
        <v>43</v>
      </c>
      <c r="H228" s="22">
        <v>550000</v>
      </c>
      <c r="I228" s="21" t="s">
        <v>14</v>
      </c>
      <c r="J228" s="21"/>
      <c r="K228" s="23" t="s">
        <v>15</v>
      </c>
    </row>
    <row r="229" spans="1:11" x14ac:dyDescent="0.3">
      <c r="A229" s="19">
        <v>2023</v>
      </c>
      <c r="B229" s="20">
        <v>45016</v>
      </c>
      <c r="C229" s="21" t="str">
        <f>TEXT(Table13[[#This Row],[Date]],"DD")</f>
        <v>31</v>
      </c>
      <c r="D229" s="21" t="str">
        <f t="shared" si="3"/>
        <v>1st Quarter</v>
      </c>
      <c r="E229" s="20" t="str">
        <f>TEXT(Table13[[#This Row],[Date]],"DDDD")</f>
        <v>Friday</v>
      </c>
      <c r="F229" s="20" t="str">
        <f>TEXT(Table13[[#This Row],[Date]],"MMMM")</f>
        <v>March</v>
      </c>
      <c r="G229" s="21" t="s">
        <v>43</v>
      </c>
      <c r="H229" s="22">
        <v>24000</v>
      </c>
      <c r="I229" s="21" t="s">
        <v>17</v>
      </c>
      <c r="J229" s="21"/>
      <c r="K229" s="23" t="s">
        <v>15</v>
      </c>
    </row>
    <row r="230" spans="1:11" x14ac:dyDescent="0.3">
      <c r="A230" s="19">
        <v>2023</v>
      </c>
      <c r="B230" s="20">
        <v>45016</v>
      </c>
      <c r="C230" s="21" t="str">
        <f>TEXT(Table13[[#This Row],[Date]],"DD")</f>
        <v>31</v>
      </c>
      <c r="D230" s="21" t="str">
        <f t="shared" si="3"/>
        <v>1st Quarter</v>
      </c>
      <c r="E230" s="20" t="str">
        <f>TEXT(Table13[[#This Row],[Date]],"DDDD")</f>
        <v>Friday</v>
      </c>
      <c r="F230" s="20" t="str">
        <f>TEXT(Table13[[#This Row],[Date]],"MMMM")</f>
        <v>March</v>
      </c>
      <c r="G230" s="21" t="s">
        <v>43</v>
      </c>
      <c r="H230" s="22">
        <v>-27000</v>
      </c>
      <c r="I230" s="21" t="s">
        <v>19</v>
      </c>
      <c r="J230" s="21" t="s">
        <v>18</v>
      </c>
      <c r="K230" s="23" t="s">
        <v>20</v>
      </c>
    </row>
    <row r="231" spans="1:11" x14ac:dyDescent="0.3">
      <c r="A231" s="19">
        <v>2023</v>
      </c>
      <c r="B231" s="20">
        <v>45016</v>
      </c>
      <c r="C231" s="21" t="str">
        <f>TEXT(Table13[[#This Row],[Date]],"DD")</f>
        <v>31</v>
      </c>
      <c r="D231" s="21" t="str">
        <f t="shared" si="3"/>
        <v>1st Quarter</v>
      </c>
      <c r="E231" s="20" t="str">
        <f>TEXT(Table13[[#This Row],[Date]],"DDDD")</f>
        <v>Friday</v>
      </c>
      <c r="F231" s="20" t="str">
        <f>TEXT(Table13[[#This Row],[Date]],"MMMM")</f>
        <v>March</v>
      </c>
      <c r="G231" s="21" t="s">
        <v>43</v>
      </c>
      <c r="H231" s="22">
        <v>-54000</v>
      </c>
      <c r="I231" s="21" t="s">
        <v>19</v>
      </c>
      <c r="J231" s="21" t="s">
        <v>21</v>
      </c>
      <c r="K231" s="23" t="s">
        <v>20</v>
      </c>
    </row>
    <row r="232" spans="1:11" x14ac:dyDescent="0.3">
      <c r="A232" s="19">
        <v>2023</v>
      </c>
      <c r="B232" s="20">
        <v>45016</v>
      </c>
      <c r="C232" s="21" t="str">
        <f>TEXT(Table13[[#This Row],[Date]],"DD")</f>
        <v>31</v>
      </c>
      <c r="D232" s="21" t="str">
        <f t="shared" si="3"/>
        <v>1st Quarter</v>
      </c>
      <c r="E232" s="20" t="str">
        <f>TEXT(Table13[[#This Row],[Date]],"DDDD")</f>
        <v>Friday</v>
      </c>
      <c r="F232" s="20" t="str">
        <f>TEXT(Table13[[#This Row],[Date]],"MMMM")</f>
        <v>March</v>
      </c>
      <c r="G232" s="21" t="s">
        <v>43</v>
      </c>
      <c r="H232" s="22">
        <v>-30000</v>
      </c>
      <c r="I232" s="21" t="s">
        <v>19</v>
      </c>
      <c r="J232" s="21" t="s">
        <v>22</v>
      </c>
      <c r="K232" s="23" t="s">
        <v>20</v>
      </c>
    </row>
    <row r="233" spans="1:11" x14ac:dyDescent="0.3">
      <c r="A233" s="19">
        <v>2023</v>
      </c>
      <c r="B233" s="20">
        <v>45016</v>
      </c>
      <c r="C233" s="21" t="str">
        <f>TEXT(Table13[[#This Row],[Date]],"DD")</f>
        <v>31</v>
      </c>
      <c r="D233" s="21" t="str">
        <f t="shared" si="3"/>
        <v>1st Quarter</v>
      </c>
      <c r="E233" s="20" t="str">
        <f>TEXT(Table13[[#This Row],[Date]],"DDDD")</f>
        <v>Friday</v>
      </c>
      <c r="F233" s="20" t="str">
        <f>TEXT(Table13[[#This Row],[Date]],"MMMM")</f>
        <v>March</v>
      </c>
      <c r="G233" s="21" t="s">
        <v>43</v>
      </c>
      <c r="H233" s="22">
        <v>-60000</v>
      </c>
      <c r="I233" s="21" t="s">
        <v>19</v>
      </c>
      <c r="J233" s="21" t="s">
        <v>23</v>
      </c>
      <c r="K233" s="23" t="s">
        <v>20</v>
      </c>
    </row>
    <row r="234" spans="1:11" x14ac:dyDescent="0.3">
      <c r="A234" s="19">
        <v>2023</v>
      </c>
      <c r="B234" s="20">
        <v>45016</v>
      </c>
      <c r="C234" s="21" t="str">
        <f>TEXT(Table13[[#This Row],[Date]],"DD")</f>
        <v>31</v>
      </c>
      <c r="D234" s="21" t="str">
        <f t="shared" si="3"/>
        <v>1st Quarter</v>
      </c>
      <c r="E234" s="20" t="str">
        <f>TEXT(Table13[[#This Row],[Date]],"DDDD")</f>
        <v>Friday</v>
      </c>
      <c r="F234" s="20" t="str">
        <f>TEXT(Table13[[#This Row],[Date]],"MMMM")</f>
        <v>March</v>
      </c>
      <c r="G234" s="21" t="s">
        <v>43</v>
      </c>
      <c r="H234" s="22">
        <v>-10000</v>
      </c>
      <c r="I234" s="21" t="s">
        <v>19</v>
      </c>
      <c r="J234" s="21" t="s">
        <v>24</v>
      </c>
      <c r="K234" s="23" t="s">
        <v>20</v>
      </c>
    </row>
    <row r="235" spans="1:11" x14ac:dyDescent="0.3">
      <c r="A235" s="19">
        <v>2023</v>
      </c>
      <c r="B235" s="20">
        <v>45016</v>
      </c>
      <c r="C235" s="21" t="str">
        <f>TEXT(Table13[[#This Row],[Date]],"DD")</f>
        <v>31</v>
      </c>
      <c r="D235" s="21" t="str">
        <f t="shared" si="3"/>
        <v>1st Quarter</v>
      </c>
      <c r="E235" s="20" t="str">
        <f>TEXT(Table13[[#This Row],[Date]],"DDDD")</f>
        <v>Friday</v>
      </c>
      <c r="F235" s="20" t="str">
        <f>TEXT(Table13[[#This Row],[Date]],"MMMM")</f>
        <v>March</v>
      </c>
      <c r="G235" s="21" t="s">
        <v>43</v>
      </c>
      <c r="H235" s="22">
        <v>-5400</v>
      </c>
      <c r="I235" s="21" t="s">
        <v>19</v>
      </c>
      <c r="J235" s="21" t="s">
        <v>25</v>
      </c>
      <c r="K235" s="23" t="s">
        <v>20</v>
      </c>
    </row>
    <row r="236" spans="1:11" x14ac:dyDescent="0.3">
      <c r="A236" s="19">
        <v>2023</v>
      </c>
      <c r="B236" s="20">
        <v>45016</v>
      </c>
      <c r="C236" s="21" t="str">
        <f>TEXT(Table13[[#This Row],[Date]],"DD")</f>
        <v>31</v>
      </c>
      <c r="D236" s="21" t="str">
        <f t="shared" si="3"/>
        <v>1st Quarter</v>
      </c>
      <c r="E236" s="20" t="str">
        <f>TEXT(Table13[[#This Row],[Date]],"DDDD")</f>
        <v>Friday</v>
      </c>
      <c r="F236" s="20" t="str">
        <f>TEXT(Table13[[#This Row],[Date]],"MMMM")</f>
        <v>March</v>
      </c>
      <c r="G236" s="21" t="s">
        <v>43</v>
      </c>
      <c r="H236" s="22">
        <v>-54000</v>
      </c>
      <c r="I236" s="21" t="s">
        <v>27</v>
      </c>
      <c r="J236" s="21" t="s">
        <v>26</v>
      </c>
      <c r="K236" s="23" t="s">
        <v>20</v>
      </c>
    </row>
    <row r="237" spans="1:11" x14ac:dyDescent="0.3">
      <c r="A237" s="19">
        <v>2023</v>
      </c>
      <c r="B237" s="20">
        <v>45016</v>
      </c>
      <c r="C237" s="21" t="str">
        <f>TEXT(Table13[[#This Row],[Date]],"DD")</f>
        <v>31</v>
      </c>
      <c r="D237" s="21" t="str">
        <f t="shared" si="3"/>
        <v>1st Quarter</v>
      </c>
      <c r="E237" s="20" t="str">
        <f>TEXT(Table13[[#This Row],[Date]],"DDDD")</f>
        <v>Friday</v>
      </c>
      <c r="F237" s="20" t="str">
        <f>TEXT(Table13[[#This Row],[Date]],"MMMM")</f>
        <v>March</v>
      </c>
      <c r="G237" s="21" t="s">
        <v>43</v>
      </c>
      <c r="H237" s="22">
        <v>-3600</v>
      </c>
      <c r="I237" s="21" t="s">
        <v>27</v>
      </c>
      <c r="J237" s="21" t="s">
        <v>28</v>
      </c>
      <c r="K237" s="23" t="s">
        <v>20</v>
      </c>
    </row>
    <row r="238" spans="1:11" x14ac:dyDescent="0.3">
      <c r="A238" s="19">
        <v>2023</v>
      </c>
      <c r="B238" s="20">
        <v>45016</v>
      </c>
      <c r="C238" s="21" t="str">
        <f>TEXT(Table13[[#This Row],[Date]],"DD")</f>
        <v>31</v>
      </c>
      <c r="D238" s="21" t="str">
        <f t="shared" si="3"/>
        <v>1st Quarter</v>
      </c>
      <c r="E238" s="20" t="str">
        <f>TEXT(Table13[[#This Row],[Date]],"DDDD")</f>
        <v>Friday</v>
      </c>
      <c r="F238" s="20" t="str">
        <f>TEXT(Table13[[#This Row],[Date]],"MMMM")</f>
        <v>March</v>
      </c>
      <c r="G238" s="21" t="s">
        <v>43</v>
      </c>
      <c r="H238" s="22">
        <v>-9000</v>
      </c>
      <c r="I238" s="21" t="s">
        <v>27</v>
      </c>
      <c r="J238" s="21" t="s">
        <v>29</v>
      </c>
      <c r="K238" s="23" t="s">
        <v>20</v>
      </c>
    </row>
    <row r="239" spans="1:11" x14ac:dyDescent="0.3">
      <c r="A239" s="19">
        <v>2023</v>
      </c>
      <c r="B239" s="20">
        <v>45016</v>
      </c>
      <c r="C239" s="21" t="str">
        <f>TEXT(Table13[[#This Row],[Date]],"DD")</f>
        <v>31</v>
      </c>
      <c r="D239" s="21" t="str">
        <f t="shared" si="3"/>
        <v>1st Quarter</v>
      </c>
      <c r="E239" s="20" t="str">
        <f>TEXT(Table13[[#This Row],[Date]],"DDDD")</f>
        <v>Friday</v>
      </c>
      <c r="F239" s="20" t="str">
        <f>TEXT(Table13[[#This Row],[Date]],"MMMM")</f>
        <v>March</v>
      </c>
      <c r="G239" s="21" t="s">
        <v>43</v>
      </c>
      <c r="H239" s="22">
        <v>-12600</v>
      </c>
      <c r="I239" s="21" t="s">
        <v>27</v>
      </c>
      <c r="J239" s="21" t="s">
        <v>14</v>
      </c>
      <c r="K239" s="23" t="s">
        <v>20</v>
      </c>
    </row>
    <row r="240" spans="1:11" x14ac:dyDescent="0.3">
      <c r="A240" s="19">
        <v>2023</v>
      </c>
      <c r="B240" s="20">
        <v>45016</v>
      </c>
      <c r="C240" s="21" t="str">
        <f>TEXT(Table13[[#This Row],[Date]],"DD")</f>
        <v>31</v>
      </c>
      <c r="D240" s="21" t="str">
        <f t="shared" si="3"/>
        <v>1st Quarter</v>
      </c>
      <c r="E240" s="20" t="str">
        <f>TEXT(Table13[[#This Row],[Date]],"DDDD")</f>
        <v>Friday</v>
      </c>
      <c r="F240" s="20" t="str">
        <f>TEXT(Table13[[#This Row],[Date]],"MMMM")</f>
        <v>March</v>
      </c>
      <c r="G240" s="21" t="s">
        <v>43</v>
      </c>
      <c r="H240" s="22">
        <v>-180000</v>
      </c>
      <c r="I240" s="21" t="s">
        <v>27</v>
      </c>
      <c r="J240" s="21" t="s">
        <v>30</v>
      </c>
      <c r="K240" s="23" t="s">
        <v>20</v>
      </c>
    </row>
    <row r="241" spans="1:11" x14ac:dyDescent="0.3">
      <c r="A241" s="19">
        <v>2023</v>
      </c>
      <c r="B241" s="20">
        <v>45016</v>
      </c>
      <c r="C241" s="21" t="str">
        <f>TEXT(Table13[[#This Row],[Date]],"DD")</f>
        <v>31</v>
      </c>
      <c r="D241" s="21" t="str">
        <f t="shared" si="3"/>
        <v>1st Quarter</v>
      </c>
      <c r="E241" s="20" t="str">
        <f>TEXT(Table13[[#This Row],[Date]],"DDDD")</f>
        <v>Friday</v>
      </c>
      <c r="F241" s="20" t="str">
        <f>TEXT(Table13[[#This Row],[Date]],"MMMM")</f>
        <v>March</v>
      </c>
      <c r="G241" s="21" t="s">
        <v>43</v>
      </c>
      <c r="H241" s="22">
        <v>-12600</v>
      </c>
      <c r="I241" s="21" t="s">
        <v>27</v>
      </c>
      <c r="J241" s="21" t="s">
        <v>25</v>
      </c>
      <c r="K241" s="23" t="s">
        <v>20</v>
      </c>
    </row>
    <row r="242" spans="1:11" x14ac:dyDescent="0.3">
      <c r="A242" s="19">
        <v>2023</v>
      </c>
      <c r="B242" s="20">
        <v>45016</v>
      </c>
      <c r="C242" s="21" t="str">
        <f>TEXT(Table13[[#This Row],[Date]],"DD")</f>
        <v>31</v>
      </c>
      <c r="D242" s="21" t="str">
        <f t="shared" si="3"/>
        <v>1st Quarter</v>
      </c>
      <c r="E242" s="20" t="str">
        <f>TEXT(Table13[[#This Row],[Date]],"DDDD")</f>
        <v>Friday</v>
      </c>
      <c r="F242" s="20" t="str">
        <f>TEXT(Table13[[#This Row],[Date]],"MMMM")</f>
        <v>March</v>
      </c>
      <c r="G242" s="21" t="s">
        <v>43</v>
      </c>
      <c r="H242" s="22">
        <v>19500</v>
      </c>
      <c r="I242" s="21" t="s">
        <v>17</v>
      </c>
      <c r="J242" s="21"/>
      <c r="K242" s="23" t="s">
        <v>15</v>
      </c>
    </row>
    <row r="243" spans="1:11" x14ac:dyDescent="0.3">
      <c r="A243" s="19">
        <v>2023</v>
      </c>
      <c r="B243" s="20">
        <v>45016</v>
      </c>
      <c r="C243" s="21" t="str">
        <f>TEXT(Table13[[#This Row],[Date]],"DD")</f>
        <v>31</v>
      </c>
      <c r="D243" s="21" t="str">
        <f t="shared" si="3"/>
        <v>1st Quarter</v>
      </c>
      <c r="E243" s="20" t="str">
        <f>TEXT(Table13[[#This Row],[Date]],"DDDD")</f>
        <v>Friday</v>
      </c>
      <c r="F243" s="20" t="str">
        <f>TEXT(Table13[[#This Row],[Date]],"MMMM")</f>
        <v>March</v>
      </c>
      <c r="G243" s="21" t="s">
        <v>43</v>
      </c>
      <c r="H243" s="22">
        <v>-37000</v>
      </c>
      <c r="I243" s="21" t="s">
        <v>31</v>
      </c>
      <c r="J243" s="21" t="s">
        <v>31</v>
      </c>
      <c r="K243" s="23" t="s">
        <v>20</v>
      </c>
    </row>
    <row r="244" spans="1:11" x14ac:dyDescent="0.3">
      <c r="A244" s="19">
        <v>2023</v>
      </c>
      <c r="B244" s="20">
        <v>45046</v>
      </c>
      <c r="C244" s="21" t="str">
        <f>TEXT(Table13[[#This Row],[Date]],"DD")</f>
        <v>30</v>
      </c>
      <c r="D244" s="21" t="str">
        <f t="shared" si="3"/>
        <v>2nd Quarter</v>
      </c>
      <c r="E244" s="20" t="str">
        <f>TEXT(Table13[[#This Row],[Date]],"DDDD")</f>
        <v>Sunday</v>
      </c>
      <c r="F244" s="20" t="str">
        <f>TEXT(Table13[[#This Row],[Date]],"MMMM")</f>
        <v>April</v>
      </c>
      <c r="G244" s="21" t="s">
        <v>43</v>
      </c>
      <c r="H244" s="22">
        <v>490000</v>
      </c>
      <c r="I244" s="21" t="s">
        <v>14</v>
      </c>
      <c r="J244" s="21"/>
      <c r="K244" s="23" t="s">
        <v>15</v>
      </c>
    </row>
    <row r="245" spans="1:11" x14ac:dyDescent="0.3">
      <c r="A245" s="19">
        <v>2023</v>
      </c>
      <c r="B245" s="20">
        <v>45046</v>
      </c>
      <c r="C245" s="21" t="str">
        <f>TEXT(Table13[[#This Row],[Date]],"DD")</f>
        <v>30</v>
      </c>
      <c r="D245" s="21" t="str">
        <f t="shared" si="3"/>
        <v>2nd Quarter</v>
      </c>
      <c r="E245" s="20" t="str">
        <f>TEXT(Table13[[#This Row],[Date]],"DDDD")</f>
        <v>Sunday</v>
      </c>
      <c r="F245" s="20" t="str">
        <f>TEXT(Table13[[#This Row],[Date]],"MMMM")</f>
        <v>April</v>
      </c>
      <c r="G245" s="21" t="s">
        <v>43</v>
      </c>
      <c r="H245" s="22">
        <v>30000</v>
      </c>
      <c r="I245" s="21" t="s">
        <v>17</v>
      </c>
      <c r="J245" s="21"/>
      <c r="K245" s="23" t="s">
        <v>15</v>
      </c>
    </row>
    <row r="246" spans="1:11" x14ac:dyDescent="0.3">
      <c r="A246" s="19">
        <v>2023</v>
      </c>
      <c r="B246" s="20">
        <v>45046</v>
      </c>
      <c r="C246" s="21" t="str">
        <f>TEXT(Table13[[#This Row],[Date]],"DD")</f>
        <v>30</v>
      </c>
      <c r="D246" s="21" t="str">
        <f t="shared" si="3"/>
        <v>2nd Quarter</v>
      </c>
      <c r="E246" s="20" t="str">
        <f>TEXT(Table13[[#This Row],[Date]],"DDDD")</f>
        <v>Sunday</v>
      </c>
      <c r="F246" s="20" t="str">
        <f>TEXT(Table13[[#This Row],[Date]],"MMMM")</f>
        <v>April</v>
      </c>
      <c r="G246" s="21" t="s">
        <v>43</v>
      </c>
      <c r="H246" s="22">
        <v>-27000</v>
      </c>
      <c r="I246" s="21" t="s">
        <v>19</v>
      </c>
      <c r="J246" s="21" t="s">
        <v>18</v>
      </c>
      <c r="K246" s="23" t="s">
        <v>20</v>
      </c>
    </row>
    <row r="247" spans="1:11" x14ac:dyDescent="0.3">
      <c r="A247" s="19">
        <v>2023</v>
      </c>
      <c r="B247" s="20">
        <v>45046</v>
      </c>
      <c r="C247" s="21" t="str">
        <f>TEXT(Table13[[#This Row],[Date]],"DD")</f>
        <v>30</v>
      </c>
      <c r="D247" s="21" t="str">
        <f t="shared" si="3"/>
        <v>2nd Quarter</v>
      </c>
      <c r="E247" s="20" t="str">
        <f>TEXT(Table13[[#This Row],[Date]],"DDDD")</f>
        <v>Sunday</v>
      </c>
      <c r="F247" s="20" t="str">
        <f>TEXT(Table13[[#This Row],[Date]],"MMMM")</f>
        <v>April</v>
      </c>
      <c r="G247" s="21" t="s">
        <v>43</v>
      </c>
      <c r="H247" s="22">
        <v>-54000</v>
      </c>
      <c r="I247" s="21" t="s">
        <v>19</v>
      </c>
      <c r="J247" s="21" t="s">
        <v>21</v>
      </c>
      <c r="K247" s="23" t="s">
        <v>20</v>
      </c>
    </row>
    <row r="248" spans="1:11" x14ac:dyDescent="0.3">
      <c r="A248" s="19">
        <v>2023</v>
      </c>
      <c r="B248" s="20">
        <v>45046</v>
      </c>
      <c r="C248" s="21" t="str">
        <f>TEXT(Table13[[#This Row],[Date]],"DD")</f>
        <v>30</v>
      </c>
      <c r="D248" s="21" t="str">
        <f t="shared" si="3"/>
        <v>2nd Quarter</v>
      </c>
      <c r="E248" s="20" t="str">
        <f>TEXT(Table13[[#This Row],[Date]],"DDDD")</f>
        <v>Sunday</v>
      </c>
      <c r="F248" s="20" t="str">
        <f>TEXT(Table13[[#This Row],[Date]],"MMMM")</f>
        <v>April</v>
      </c>
      <c r="G248" s="21" t="s">
        <v>43</v>
      </c>
      <c r="H248" s="22">
        <v>-30000</v>
      </c>
      <c r="I248" s="21" t="s">
        <v>19</v>
      </c>
      <c r="J248" s="21" t="s">
        <v>22</v>
      </c>
      <c r="K248" s="23" t="s">
        <v>20</v>
      </c>
    </row>
    <row r="249" spans="1:11" x14ac:dyDescent="0.3">
      <c r="A249" s="19">
        <v>2023</v>
      </c>
      <c r="B249" s="20">
        <v>45046</v>
      </c>
      <c r="C249" s="21" t="str">
        <f>TEXT(Table13[[#This Row],[Date]],"DD")</f>
        <v>30</v>
      </c>
      <c r="D249" s="21" t="str">
        <f t="shared" si="3"/>
        <v>2nd Quarter</v>
      </c>
      <c r="E249" s="20" t="str">
        <f>TEXT(Table13[[#This Row],[Date]],"DDDD")</f>
        <v>Sunday</v>
      </c>
      <c r="F249" s="20" t="str">
        <f>TEXT(Table13[[#This Row],[Date]],"MMMM")</f>
        <v>April</v>
      </c>
      <c r="G249" s="21" t="s">
        <v>43</v>
      </c>
      <c r="H249" s="22">
        <v>-60000</v>
      </c>
      <c r="I249" s="21" t="s">
        <v>19</v>
      </c>
      <c r="J249" s="21" t="s">
        <v>23</v>
      </c>
      <c r="K249" s="23" t="s">
        <v>20</v>
      </c>
    </row>
    <row r="250" spans="1:11" x14ac:dyDescent="0.3">
      <c r="A250" s="19">
        <v>2023</v>
      </c>
      <c r="B250" s="20">
        <v>45046</v>
      </c>
      <c r="C250" s="21" t="str">
        <f>TEXT(Table13[[#This Row],[Date]],"DD")</f>
        <v>30</v>
      </c>
      <c r="D250" s="21" t="str">
        <f t="shared" si="3"/>
        <v>2nd Quarter</v>
      </c>
      <c r="E250" s="20" t="str">
        <f>TEXT(Table13[[#This Row],[Date]],"DDDD")</f>
        <v>Sunday</v>
      </c>
      <c r="F250" s="20" t="str">
        <f>TEXT(Table13[[#This Row],[Date]],"MMMM")</f>
        <v>April</v>
      </c>
      <c r="G250" s="21" t="s">
        <v>43</v>
      </c>
      <c r="H250" s="22">
        <v>-10000</v>
      </c>
      <c r="I250" s="21" t="s">
        <v>19</v>
      </c>
      <c r="J250" s="21" t="s">
        <v>24</v>
      </c>
      <c r="K250" s="23" t="s">
        <v>20</v>
      </c>
    </row>
    <row r="251" spans="1:11" x14ac:dyDescent="0.3">
      <c r="A251" s="19">
        <v>2023</v>
      </c>
      <c r="B251" s="20">
        <v>45046</v>
      </c>
      <c r="C251" s="21" t="str">
        <f>TEXT(Table13[[#This Row],[Date]],"DD")</f>
        <v>30</v>
      </c>
      <c r="D251" s="21" t="str">
        <f t="shared" si="3"/>
        <v>2nd Quarter</v>
      </c>
      <c r="E251" s="20" t="str">
        <f>TEXT(Table13[[#This Row],[Date]],"DDDD")</f>
        <v>Sunday</v>
      </c>
      <c r="F251" s="20" t="str">
        <f>TEXT(Table13[[#This Row],[Date]],"MMMM")</f>
        <v>April</v>
      </c>
      <c r="G251" s="21" t="s">
        <v>43</v>
      </c>
      <c r="H251" s="22">
        <v>-5400</v>
      </c>
      <c r="I251" s="21" t="s">
        <v>19</v>
      </c>
      <c r="J251" s="21" t="s">
        <v>25</v>
      </c>
      <c r="K251" s="23" t="s">
        <v>20</v>
      </c>
    </row>
    <row r="252" spans="1:11" x14ac:dyDescent="0.3">
      <c r="A252" s="19">
        <v>2023</v>
      </c>
      <c r="B252" s="20">
        <v>45046</v>
      </c>
      <c r="C252" s="21" t="str">
        <f>TEXT(Table13[[#This Row],[Date]],"DD")</f>
        <v>30</v>
      </c>
      <c r="D252" s="21" t="str">
        <f t="shared" si="3"/>
        <v>2nd Quarter</v>
      </c>
      <c r="E252" s="20" t="str">
        <f>TEXT(Table13[[#This Row],[Date]],"DDDD")</f>
        <v>Sunday</v>
      </c>
      <c r="F252" s="20" t="str">
        <f>TEXT(Table13[[#This Row],[Date]],"MMMM")</f>
        <v>April</v>
      </c>
      <c r="G252" s="21" t="s">
        <v>43</v>
      </c>
      <c r="H252" s="22">
        <v>-25000</v>
      </c>
      <c r="I252" s="21" t="s">
        <v>27</v>
      </c>
      <c r="J252" s="21" t="s">
        <v>26</v>
      </c>
      <c r="K252" s="23" t="s">
        <v>20</v>
      </c>
    </row>
    <row r="253" spans="1:11" x14ac:dyDescent="0.3">
      <c r="A253" s="19">
        <v>2023</v>
      </c>
      <c r="B253" s="20">
        <v>45046</v>
      </c>
      <c r="C253" s="21" t="str">
        <f>TEXT(Table13[[#This Row],[Date]],"DD")</f>
        <v>30</v>
      </c>
      <c r="D253" s="21" t="str">
        <f t="shared" si="3"/>
        <v>2nd Quarter</v>
      </c>
      <c r="E253" s="20" t="str">
        <f>TEXT(Table13[[#This Row],[Date]],"DDDD")</f>
        <v>Sunday</v>
      </c>
      <c r="F253" s="20" t="str">
        <f>TEXT(Table13[[#This Row],[Date]],"MMMM")</f>
        <v>April</v>
      </c>
      <c r="G253" s="21" t="s">
        <v>43</v>
      </c>
      <c r="H253" s="22">
        <v>-3600</v>
      </c>
      <c r="I253" s="21" t="s">
        <v>27</v>
      </c>
      <c r="J253" s="21" t="s">
        <v>28</v>
      </c>
      <c r="K253" s="23" t="s">
        <v>20</v>
      </c>
    </row>
    <row r="254" spans="1:11" x14ac:dyDescent="0.3">
      <c r="A254" s="19">
        <v>2023</v>
      </c>
      <c r="B254" s="20">
        <v>45046</v>
      </c>
      <c r="C254" s="21" t="str">
        <f>TEXT(Table13[[#This Row],[Date]],"DD")</f>
        <v>30</v>
      </c>
      <c r="D254" s="21" t="str">
        <f t="shared" si="3"/>
        <v>2nd Quarter</v>
      </c>
      <c r="E254" s="20" t="str">
        <f>TEXT(Table13[[#This Row],[Date]],"DDDD")</f>
        <v>Sunday</v>
      </c>
      <c r="F254" s="20" t="str">
        <f>TEXT(Table13[[#This Row],[Date]],"MMMM")</f>
        <v>April</v>
      </c>
      <c r="G254" s="21" t="s">
        <v>43</v>
      </c>
      <c r="H254" s="22">
        <v>-9000</v>
      </c>
      <c r="I254" s="21" t="s">
        <v>27</v>
      </c>
      <c r="J254" s="21" t="s">
        <v>29</v>
      </c>
      <c r="K254" s="23" t="s">
        <v>20</v>
      </c>
    </row>
    <row r="255" spans="1:11" x14ac:dyDescent="0.3">
      <c r="A255" s="19">
        <v>2023</v>
      </c>
      <c r="B255" s="20">
        <v>45046</v>
      </c>
      <c r="C255" s="21" t="str">
        <f>TEXT(Table13[[#This Row],[Date]],"DD")</f>
        <v>30</v>
      </c>
      <c r="D255" s="21" t="str">
        <f t="shared" si="3"/>
        <v>2nd Quarter</v>
      </c>
      <c r="E255" s="20" t="str">
        <f>TEXT(Table13[[#This Row],[Date]],"DDDD")</f>
        <v>Sunday</v>
      </c>
      <c r="F255" s="20" t="str">
        <f>TEXT(Table13[[#This Row],[Date]],"MMMM")</f>
        <v>April</v>
      </c>
      <c r="G255" s="21" t="s">
        <v>43</v>
      </c>
      <c r="H255" s="22">
        <v>-10800</v>
      </c>
      <c r="I255" s="21" t="s">
        <v>27</v>
      </c>
      <c r="J255" s="21" t="s">
        <v>14</v>
      </c>
      <c r="K255" s="23" t="s">
        <v>20</v>
      </c>
    </row>
    <row r="256" spans="1:11" x14ac:dyDescent="0.3">
      <c r="A256" s="19">
        <v>2023</v>
      </c>
      <c r="B256" s="20">
        <v>45046</v>
      </c>
      <c r="C256" s="21" t="str">
        <f>TEXT(Table13[[#This Row],[Date]],"DD")</f>
        <v>30</v>
      </c>
      <c r="D256" s="21" t="str">
        <f t="shared" si="3"/>
        <v>2nd Quarter</v>
      </c>
      <c r="E256" s="20" t="str">
        <f>TEXT(Table13[[#This Row],[Date]],"DDDD")</f>
        <v>Sunday</v>
      </c>
      <c r="F256" s="20" t="str">
        <f>TEXT(Table13[[#This Row],[Date]],"MMMM")</f>
        <v>April</v>
      </c>
      <c r="G256" s="21" t="s">
        <v>43</v>
      </c>
      <c r="H256" s="22">
        <v>-180000</v>
      </c>
      <c r="I256" s="21" t="s">
        <v>27</v>
      </c>
      <c r="J256" s="21" t="s">
        <v>30</v>
      </c>
      <c r="K256" s="23" t="s">
        <v>20</v>
      </c>
    </row>
    <row r="257" spans="1:11" x14ac:dyDescent="0.3">
      <c r="A257" s="19">
        <v>2023</v>
      </c>
      <c r="B257" s="20">
        <v>45046</v>
      </c>
      <c r="C257" s="21" t="str">
        <f>TEXT(Table13[[#This Row],[Date]],"DD")</f>
        <v>30</v>
      </c>
      <c r="D257" s="21" t="str">
        <f t="shared" si="3"/>
        <v>2nd Quarter</v>
      </c>
      <c r="E257" s="20" t="str">
        <f>TEXT(Table13[[#This Row],[Date]],"DDDD")</f>
        <v>Sunday</v>
      </c>
      <c r="F257" s="20" t="str">
        <f>TEXT(Table13[[#This Row],[Date]],"MMMM")</f>
        <v>April</v>
      </c>
      <c r="G257" s="21" t="s">
        <v>43</v>
      </c>
      <c r="H257" s="22">
        <v>-12600</v>
      </c>
      <c r="I257" s="21" t="s">
        <v>27</v>
      </c>
      <c r="J257" s="21" t="s">
        <v>25</v>
      </c>
      <c r="K257" s="23" t="s">
        <v>20</v>
      </c>
    </row>
    <row r="258" spans="1:11" x14ac:dyDescent="0.3">
      <c r="A258" s="19">
        <v>2023</v>
      </c>
      <c r="B258" s="20">
        <v>45046</v>
      </c>
      <c r="C258" s="21" t="str">
        <f>TEXT(Table13[[#This Row],[Date]],"DD")</f>
        <v>30</v>
      </c>
      <c r="D258" s="21" t="str">
        <f t="shared" si="3"/>
        <v>2nd Quarter</v>
      </c>
      <c r="E258" s="20" t="str">
        <f>TEXT(Table13[[#This Row],[Date]],"DDDD")</f>
        <v>Sunday</v>
      </c>
      <c r="F258" s="20" t="str">
        <f>TEXT(Table13[[#This Row],[Date]],"MMMM")</f>
        <v>April</v>
      </c>
      <c r="G258" s="21" t="s">
        <v>43</v>
      </c>
      <c r="H258" s="22">
        <v>19500</v>
      </c>
      <c r="I258" s="21" t="s">
        <v>17</v>
      </c>
      <c r="J258" s="21"/>
      <c r="K258" s="23" t="s">
        <v>15</v>
      </c>
    </row>
    <row r="259" spans="1:11" x14ac:dyDescent="0.3">
      <c r="A259" s="19">
        <v>2023</v>
      </c>
      <c r="B259" s="20">
        <v>45046</v>
      </c>
      <c r="C259" s="21" t="str">
        <f>TEXT(Table13[[#This Row],[Date]],"DD")</f>
        <v>30</v>
      </c>
      <c r="D259" s="21" t="str">
        <f t="shared" si="3"/>
        <v>2nd Quarter</v>
      </c>
      <c r="E259" s="20" t="str">
        <f>TEXT(Table13[[#This Row],[Date]],"DDDD")</f>
        <v>Sunday</v>
      </c>
      <c r="F259" s="20" t="str">
        <f>TEXT(Table13[[#This Row],[Date]],"MMMM")</f>
        <v>April</v>
      </c>
      <c r="G259" s="21" t="s">
        <v>43</v>
      </c>
      <c r="H259" s="22">
        <v>-27200</v>
      </c>
      <c r="I259" s="21" t="s">
        <v>31</v>
      </c>
      <c r="J259" s="21" t="s">
        <v>31</v>
      </c>
      <c r="K259" s="23" t="s">
        <v>20</v>
      </c>
    </row>
    <row r="260" spans="1:11" x14ac:dyDescent="0.3">
      <c r="A260" s="19">
        <v>2023</v>
      </c>
      <c r="B260" s="20">
        <v>44957</v>
      </c>
      <c r="C260" s="21" t="str">
        <f>TEXT(Table13[[#This Row],[Date]],"DD")</f>
        <v>31</v>
      </c>
      <c r="D260" s="21" t="str">
        <f t="shared" si="3"/>
        <v>1st Quarter</v>
      </c>
      <c r="E260" s="20" t="str">
        <f>TEXT(Table13[[#This Row],[Date]],"DDDD")</f>
        <v>Tuesday</v>
      </c>
      <c r="F260" s="20" t="str">
        <f>TEXT(Table13[[#This Row],[Date]],"MMMM")</f>
        <v>January</v>
      </c>
      <c r="G260" s="21" t="s">
        <v>43</v>
      </c>
      <c r="H260" s="22">
        <v>288000</v>
      </c>
      <c r="I260" s="21" t="s">
        <v>16</v>
      </c>
      <c r="J260" s="21"/>
      <c r="K260" s="23" t="s">
        <v>15</v>
      </c>
    </row>
    <row r="261" spans="1:11" x14ac:dyDescent="0.3">
      <c r="A261" s="19">
        <v>2023</v>
      </c>
      <c r="B261" s="20">
        <v>45077</v>
      </c>
      <c r="C261" s="21" t="str">
        <f>TEXT(Table13[[#This Row],[Date]],"DD")</f>
        <v>31</v>
      </c>
      <c r="D261" s="21" t="str">
        <f t="shared" ref="D261:D324" si="4">IF(F261="January","1st Quarter",IF(F261="February","1st Quarter",IF(F261="March","1st Quarter",IF(F261="April","2nd Quarter",IF(F261="May","2nd Quarter",IF(F261="June","2nd Quarter",IF(F261="July","3rd Quarter",IF(F261= "August","3rd Quarter",IF(F261="September","3rd Quarter", IF(F261="October","4th Quarter",IF(F261="November","4th Quarter",IF(F261="December","4th Quarter"))))))))))))</f>
        <v>2nd Quarter</v>
      </c>
      <c r="E261" s="20" t="str">
        <f>TEXT(Table13[[#This Row],[Date]],"DDDD")</f>
        <v>Wednesday</v>
      </c>
      <c r="F261" s="20" t="str">
        <f>TEXT(Table13[[#This Row],[Date]],"MMMM")</f>
        <v>May</v>
      </c>
      <c r="G261" s="21" t="s">
        <v>43</v>
      </c>
      <c r="H261" s="22">
        <v>700000</v>
      </c>
      <c r="I261" s="21" t="s">
        <v>14</v>
      </c>
      <c r="J261" s="21"/>
      <c r="K261" s="23" t="s">
        <v>15</v>
      </c>
    </row>
    <row r="262" spans="1:11" x14ac:dyDescent="0.3">
      <c r="A262" s="19">
        <v>2023</v>
      </c>
      <c r="B262" s="20">
        <v>44985</v>
      </c>
      <c r="C262" s="21" t="str">
        <f>TEXT(Table13[[#This Row],[Date]],"DD")</f>
        <v>28</v>
      </c>
      <c r="D262" s="21" t="str">
        <f t="shared" si="4"/>
        <v>1st Quarter</v>
      </c>
      <c r="E262" s="20" t="str">
        <f>TEXT(Table13[[#This Row],[Date]],"DDDD")</f>
        <v>Tuesday</v>
      </c>
      <c r="F262" s="20" t="str">
        <f>TEXT(Table13[[#This Row],[Date]],"MMMM")</f>
        <v>February</v>
      </c>
      <c r="G262" s="21" t="s">
        <v>43</v>
      </c>
      <c r="H262" s="22">
        <v>120000</v>
      </c>
      <c r="I262" s="21" t="s">
        <v>16</v>
      </c>
      <c r="J262" s="21"/>
      <c r="K262" s="23" t="s">
        <v>15</v>
      </c>
    </row>
    <row r="263" spans="1:11" x14ac:dyDescent="0.3">
      <c r="A263" s="19">
        <v>2023</v>
      </c>
      <c r="B263" s="20">
        <v>45077</v>
      </c>
      <c r="C263" s="21" t="str">
        <f>TEXT(Table13[[#This Row],[Date]],"DD")</f>
        <v>31</v>
      </c>
      <c r="D263" s="21" t="str">
        <f t="shared" si="4"/>
        <v>2nd Quarter</v>
      </c>
      <c r="E263" s="20" t="str">
        <f>TEXT(Table13[[#This Row],[Date]],"DDDD")</f>
        <v>Wednesday</v>
      </c>
      <c r="F263" s="20" t="str">
        <f>TEXT(Table13[[#This Row],[Date]],"MMMM")</f>
        <v>May</v>
      </c>
      <c r="G263" s="21" t="s">
        <v>43</v>
      </c>
      <c r="H263" s="22">
        <v>19500</v>
      </c>
      <c r="I263" s="21" t="s">
        <v>17</v>
      </c>
      <c r="J263" s="21"/>
      <c r="K263" s="23" t="s">
        <v>15</v>
      </c>
    </row>
    <row r="264" spans="1:11" x14ac:dyDescent="0.3">
      <c r="A264" s="19">
        <v>2023</v>
      </c>
      <c r="B264" s="20">
        <v>45077</v>
      </c>
      <c r="C264" s="21" t="str">
        <f>TEXT(Table13[[#This Row],[Date]],"DD")</f>
        <v>31</v>
      </c>
      <c r="D264" s="21" t="str">
        <f t="shared" si="4"/>
        <v>2nd Quarter</v>
      </c>
      <c r="E264" s="20" t="str">
        <f>TEXT(Table13[[#This Row],[Date]],"DDDD")</f>
        <v>Wednesday</v>
      </c>
      <c r="F264" s="20" t="str">
        <f>TEXT(Table13[[#This Row],[Date]],"MMMM")</f>
        <v>May</v>
      </c>
      <c r="G264" s="21" t="s">
        <v>43</v>
      </c>
      <c r="H264" s="22">
        <v>-27000</v>
      </c>
      <c r="I264" s="21" t="s">
        <v>19</v>
      </c>
      <c r="J264" s="21" t="s">
        <v>18</v>
      </c>
      <c r="K264" s="23" t="s">
        <v>20</v>
      </c>
    </row>
    <row r="265" spans="1:11" x14ac:dyDescent="0.3">
      <c r="A265" s="19">
        <v>2023</v>
      </c>
      <c r="B265" s="20">
        <v>45077</v>
      </c>
      <c r="C265" s="21" t="str">
        <f>TEXT(Table13[[#This Row],[Date]],"DD")</f>
        <v>31</v>
      </c>
      <c r="D265" s="21" t="str">
        <f t="shared" si="4"/>
        <v>2nd Quarter</v>
      </c>
      <c r="E265" s="20" t="str">
        <f>TEXT(Table13[[#This Row],[Date]],"DDDD")</f>
        <v>Wednesday</v>
      </c>
      <c r="F265" s="20" t="str">
        <f>TEXT(Table13[[#This Row],[Date]],"MMMM")</f>
        <v>May</v>
      </c>
      <c r="G265" s="21" t="s">
        <v>43</v>
      </c>
      <c r="H265" s="22">
        <v>-68400</v>
      </c>
      <c r="I265" s="21" t="s">
        <v>19</v>
      </c>
      <c r="J265" s="21" t="s">
        <v>21</v>
      </c>
      <c r="K265" s="23" t="s">
        <v>20</v>
      </c>
    </row>
    <row r="266" spans="1:11" x14ac:dyDescent="0.3">
      <c r="A266" s="19">
        <v>2023</v>
      </c>
      <c r="B266" s="20">
        <v>45077</v>
      </c>
      <c r="C266" s="21" t="str">
        <f>TEXT(Table13[[#This Row],[Date]],"DD")</f>
        <v>31</v>
      </c>
      <c r="D266" s="21" t="str">
        <f t="shared" si="4"/>
        <v>2nd Quarter</v>
      </c>
      <c r="E266" s="20" t="str">
        <f>TEXT(Table13[[#This Row],[Date]],"DDDD")</f>
        <v>Wednesday</v>
      </c>
      <c r="F266" s="20" t="str">
        <f>TEXT(Table13[[#This Row],[Date]],"MMMM")</f>
        <v>May</v>
      </c>
      <c r="G266" s="21" t="s">
        <v>43</v>
      </c>
      <c r="H266" s="22">
        <v>-50000</v>
      </c>
      <c r="I266" s="21" t="s">
        <v>19</v>
      </c>
      <c r="J266" s="21" t="s">
        <v>22</v>
      </c>
      <c r="K266" s="23" t="s">
        <v>20</v>
      </c>
    </row>
    <row r="267" spans="1:11" x14ac:dyDescent="0.3">
      <c r="A267" s="19">
        <v>2023</v>
      </c>
      <c r="B267" s="20">
        <v>45077</v>
      </c>
      <c r="C267" s="21" t="str">
        <f>TEXT(Table13[[#This Row],[Date]],"DD")</f>
        <v>31</v>
      </c>
      <c r="D267" s="21" t="str">
        <f t="shared" si="4"/>
        <v>2nd Quarter</v>
      </c>
      <c r="E267" s="20" t="str">
        <f>TEXT(Table13[[#This Row],[Date]],"DDDD")</f>
        <v>Wednesday</v>
      </c>
      <c r="F267" s="20" t="str">
        <f>TEXT(Table13[[#This Row],[Date]],"MMMM")</f>
        <v>May</v>
      </c>
      <c r="G267" s="21" t="s">
        <v>43</v>
      </c>
      <c r="H267" s="22">
        <v>-60000</v>
      </c>
      <c r="I267" s="21" t="s">
        <v>19</v>
      </c>
      <c r="J267" s="21" t="s">
        <v>23</v>
      </c>
      <c r="K267" s="23" t="s">
        <v>20</v>
      </c>
    </row>
    <row r="268" spans="1:11" x14ac:dyDescent="0.3">
      <c r="A268" s="19">
        <v>2023</v>
      </c>
      <c r="B268" s="20">
        <v>45077</v>
      </c>
      <c r="C268" s="21" t="str">
        <f>TEXT(Table13[[#This Row],[Date]],"DD")</f>
        <v>31</v>
      </c>
      <c r="D268" s="21" t="str">
        <f t="shared" si="4"/>
        <v>2nd Quarter</v>
      </c>
      <c r="E268" s="20" t="str">
        <f>TEXT(Table13[[#This Row],[Date]],"DDDD")</f>
        <v>Wednesday</v>
      </c>
      <c r="F268" s="20" t="str">
        <f>TEXT(Table13[[#This Row],[Date]],"MMMM")</f>
        <v>May</v>
      </c>
      <c r="G268" s="21" t="s">
        <v>43</v>
      </c>
      <c r="H268" s="22">
        <v>-10000</v>
      </c>
      <c r="I268" s="21" t="s">
        <v>19</v>
      </c>
      <c r="J268" s="21" t="s">
        <v>24</v>
      </c>
      <c r="K268" s="23" t="s">
        <v>20</v>
      </c>
    </row>
    <row r="269" spans="1:11" x14ac:dyDescent="0.3">
      <c r="A269" s="19">
        <v>2023</v>
      </c>
      <c r="B269" s="20">
        <v>45077</v>
      </c>
      <c r="C269" s="21" t="str">
        <f>TEXT(Table13[[#This Row],[Date]],"DD")</f>
        <v>31</v>
      </c>
      <c r="D269" s="21" t="str">
        <f t="shared" si="4"/>
        <v>2nd Quarter</v>
      </c>
      <c r="E269" s="20" t="str">
        <f>TEXT(Table13[[#This Row],[Date]],"DDDD")</f>
        <v>Wednesday</v>
      </c>
      <c r="F269" s="20" t="str">
        <f>TEXT(Table13[[#This Row],[Date]],"MMMM")</f>
        <v>May</v>
      </c>
      <c r="G269" s="21" t="s">
        <v>43</v>
      </c>
      <c r="H269" s="22">
        <v>-7200</v>
      </c>
      <c r="I269" s="21" t="s">
        <v>19</v>
      </c>
      <c r="J269" s="21" t="s">
        <v>25</v>
      </c>
      <c r="K269" s="23" t="s">
        <v>20</v>
      </c>
    </row>
    <row r="270" spans="1:11" x14ac:dyDescent="0.3">
      <c r="A270" s="19">
        <v>2023</v>
      </c>
      <c r="B270" s="20">
        <v>45077</v>
      </c>
      <c r="C270" s="21" t="str">
        <f>TEXT(Table13[[#This Row],[Date]],"DD")</f>
        <v>31</v>
      </c>
      <c r="D270" s="21" t="str">
        <f t="shared" si="4"/>
        <v>2nd Quarter</v>
      </c>
      <c r="E270" s="20" t="str">
        <f>TEXT(Table13[[#This Row],[Date]],"DDDD")</f>
        <v>Wednesday</v>
      </c>
      <c r="F270" s="20" t="str">
        <f>TEXT(Table13[[#This Row],[Date]],"MMMM")</f>
        <v>May</v>
      </c>
      <c r="G270" s="21" t="s">
        <v>43</v>
      </c>
      <c r="H270" s="22">
        <v>-54000</v>
      </c>
      <c r="I270" s="21" t="s">
        <v>27</v>
      </c>
      <c r="J270" s="21" t="s">
        <v>26</v>
      </c>
      <c r="K270" s="23" t="s">
        <v>20</v>
      </c>
    </row>
    <row r="271" spans="1:11" x14ac:dyDescent="0.3">
      <c r="A271" s="19">
        <v>2023</v>
      </c>
      <c r="B271" s="20">
        <v>45077</v>
      </c>
      <c r="C271" s="21" t="str">
        <f>TEXT(Table13[[#This Row],[Date]],"DD")</f>
        <v>31</v>
      </c>
      <c r="D271" s="21" t="str">
        <f t="shared" si="4"/>
        <v>2nd Quarter</v>
      </c>
      <c r="E271" s="20" t="str">
        <f>TEXT(Table13[[#This Row],[Date]],"DDDD")</f>
        <v>Wednesday</v>
      </c>
      <c r="F271" s="20" t="str">
        <f>TEXT(Table13[[#This Row],[Date]],"MMMM")</f>
        <v>May</v>
      </c>
      <c r="G271" s="21" t="s">
        <v>43</v>
      </c>
      <c r="H271" s="22">
        <v>-5000</v>
      </c>
      <c r="I271" s="21" t="s">
        <v>27</v>
      </c>
      <c r="J271" s="21" t="s">
        <v>28</v>
      </c>
      <c r="K271" s="23" t="s">
        <v>20</v>
      </c>
    </row>
    <row r="272" spans="1:11" x14ac:dyDescent="0.3">
      <c r="A272" s="19">
        <v>2023</v>
      </c>
      <c r="B272" s="20">
        <v>45077</v>
      </c>
      <c r="C272" s="21" t="str">
        <f>TEXT(Table13[[#This Row],[Date]],"DD")</f>
        <v>31</v>
      </c>
      <c r="D272" s="21" t="str">
        <f t="shared" si="4"/>
        <v>2nd Quarter</v>
      </c>
      <c r="E272" s="20" t="str">
        <f>TEXT(Table13[[#This Row],[Date]],"DDDD")</f>
        <v>Wednesday</v>
      </c>
      <c r="F272" s="20" t="str">
        <f>TEXT(Table13[[#This Row],[Date]],"MMMM")</f>
        <v>May</v>
      </c>
      <c r="G272" s="21" t="s">
        <v>43</v>
      </c>
      <c r="H272" s="22">
        <v>-14000</v>
      </c>
      <c r="I272" s="21" t="s">
        <v>27</v>
      </c>
      <c r="J272" s="21" t="s">
        <v>29</v>
      </c>
      <c r="K272" s="23" t="s">
        <v>20</v>
      </c>
    </row>
    <row r="273" spans="1:11" x14ac:dyDescent="0.3">
      <c r="A273" s="19">
        <v>2023</v>
      </c>
      <c r="B273" s="20">
        <v>45077</v>
      </c>
      <c r="C273" s="21" t="str">
        <f>TEXT(Table13[[#This Row],[Date]],"DD")</f>
        <v>31</v>
      </c>
      <c r="D273" s="21" t="str">
        <f t="shared" si="4"/>
        <v>2nd Quarter</v>
      </c>
      <c r="E273" s="20" t="str">
        <f>TEXT(Table13[[#This Row],[Date]],"DDDD")</f>
        <v>Wednesday</v>
      </c>
      <c r="F273" s="20" t="str">
        <f>TEXT(Table13[[#This Row],[Date]],"MMMM")</f>
        <v>May</v>
      </c>
      <c r="G273" s="21" t="s">
        <v>43</v>
      </c>
      <c r="H273" s="22">
        <v>-40000</v>
      </c>
      <c r="I273" s="21" t="s">
        <v>27</v>
      </c>
      <c r="J273" s="21" t="s">
        <v>14</v>
      </c>
      <c r="K273" s="23" t="s">
        <v>20</v>
      </c>
    </row>
    <row r="274" spans="1:11" x14ac:dyDescent="0.3">
      <c r="A274" s="19">
        <v>2023</v>
      </c>
      <c r="B274" s="20">
        <v>45077</v>
      </c>
      <c r="C274" s="21" t="str">
        <f>TEXT(Table13[[#This Row],[Date]],"DD")</f>
        <v>31</v>
      </c>
      <c r="D274" s="21" t="str">
        <f t="shared" si="4"/>
        <v>2nd Quarter</v>
      </c>
      <c r="E274" s="20" t="str">
        <f>TEXT(Table13[[#This Row],[Date]],"DDDD")</f>
        <v>Wednesday</v>
      </c>
      <c r="F274" s="20" t="str">
        <f>TEXT(Table13[[#This Row],[Date]],"MMMM")</f>
        <v>May</v>
      </c>
      <c r="G274" s="21" t="s">
        <v>43</v>
      </c>
      <c r="H274" s="22">
        <v>-234000</v>
      </c>
      <c r="I274" s="21" t="s">
        <v>27</v>
      </c>
      <c r="J274" s="21" t="s">
        <v>30</v>
      </c>
      <c r="K274" s="23" t="s">
        <v>20</v>
      </c>
    </row>
    <row r="275" spans="1:11" x14ac:dyDescent="0.3">
      <c r="A275" s="19">
        <v>2023</v>
      </c>
      <c r="B275" s="20">
        <v>45077</v>
      </c>
      <c r="C275" s="21" t="str">
        <f>TEXT(Table13[[#This Row],[Date]],"DD")</f>
        <v>31</v>
      </c>
      <c r="D275" s="21" t="str">
        <f t="shared" si="4"/>
        <v>2nd Quarter</v>
      </c>
      <c r="E275" s="20" t="str">
        <f>TEXT(Table13[[#This Row],[Date]],"DDDD")</f>
        <v>Wednesday</v>
      </c>
      <c r="F275" s="20" t="str">
        <f>TEXT(Table13[[#This Row],[Date]],"MMMM")</f>
        <v>May</v>
      </c>
      <c r="G275" s="21" t="s">
        <v>43</v>
      </c>
      <c r="H275" s="22">
        <v>-12600</v>
      </c>
      <c r="I275" s="21" t="s">
        <v>27</v>
      </c>
      <c r="J275" s="21" t="s">
        <v>25</v>
      </c>
      <c r="K275" s="23" t="s">
        <v>20</v>
      </c>
    </row>
    <row r="276" spans="1:11" x14ac:dyDescent="0.3">
      <c r="A276" s="19">
        <v>2023</v>
      </c>
      <c r="B276" s="20">
        <v>45077</v>
      </c>
      <c r="C276" s="21" t="str">
        <f>TEXT(Table13[[#This Row],[Date]],"DD")</f>
        <v>31</v>
      </c>
      <c r="D276" s="21" t="str">
        <f t="shared" si="4"/>
        <v>2nd Quarter</v>
      </c>
      <c r="E276" s="20" t="str">
        <f>TEXT(Table13[[#This Row],[Date]],"DDDD")</f>
        <v>Wednesday</v>
      </c>
      <c r="F276" s="20" t="str">
        <f>TEXT(Table13[[#This Row],[Date]],"MMMM")</f>
        <v>May</v>
      </c>
      <c r="G276" s="21" t="s">
        <v>43</v>
      </c>
      <c r="H276" s="22">
        <v>-41800</v>
      </c>
      <c r="I276" s="21" t="s">
        <v>31</v>
      </c>
      <c r="J276" s="21" t="s">
        <v>31</v>
      </c>
      <c r="K276" s="23" t="s">
        <v>20</v>
      </c>
    </row>
    <row r="277" spans="1:11" x14ac:dyDescent="0.3">
      <c r="A277" s="19">
        <v>2023</v>
      </c>
      <c r="B277" s="20">
        <v>45016</v>
      </c>
      <c r="C277" s="21" t="str">
        <f>TEXT(Table13[[#This Row],[Date]],"DD")</f>
        <v>31</v>
      </c>
      <c r="D277" s="21" t="str">
        <f t="shared" si="4"/>
        <v>1st Quarter</v>
      </c>
      <c r="E277" s="20" t="str">
        <f>TEXT(Table13[[#This Row],[Date]],"DDDD")</f>
        <v>Friday</v>
      </c>
      <c r="F277" s="20" t="str">
        <f>TEXT(Table13[[#This Row],[Date]],"MMMM")</f>
        <v>March</v>
      </c>
      <c r="G277" s="21" t="s">
        <v>43</v>
      </c>
      <c r="H277" s="22">
        <v>126000</v>
      </c>
      <c r="I277" s="21" t="s">
        <v>16</v>
      </c>
      <c r="J277" s="21"/>
      <c r="K277" s="23" t="s">
        <v>15</v>
      </c>
    </row>
    <row r="278" spans="1:11" x14ac:dyDescent="0.3">
      <c r="A278" s="19">
        <v>2023</v>
      </c>
      <c r="B278" s="20">
        <v>45046</v>
      </c>
      <c r="C278" s="21" t="str">
        <f>TEXT(Table13[[#This Row],[Date]],"DD")</f>
        <v>30</v>
      </c>
      <c r="D278" s="21" t="str">
        <f t="shared" si="4"/>
        <v>2nd Quarter</v>
      </c>
      <c r="E278" s="20" t="str">
        <f>TEXT(Table13[[#This Row],[Date]],"DDDD")</f>
        <v>Sunday</v>
      </c>
      <c r="F278" s="20" t="str">
        <f>TEXT(Table13[[#This Row],[Date]],"MMMM")</f>
        <v>April</v>
      </c>
      <c r="G278" s="21" t="s">
        <v>43</v>
      </c>
      <c r="H278" s="22">
        <v>90000</v>
      </c>
      <c r="I278" s="21" t="s">
        <v>16</v>
      </c>
      <c r="J278" s="21"/>
      <c r="K278" s="23" t="s">
        <v>15</v>
      </c>
    </row>
    <row r="279" spans="1:11" x14ac:dyDescent="0.3">
      <c r="A279" s="19">
        <v>2023</v>
      </c>
      <c r="B279" s="20">
        <v>45107</v>
      </c>
      <c r="C279" s="21" t="str">
        <f>TEXT(Table13[[#This Row],[Date]],"DD")</f>
        <v>30</v>
      </c>
      <c r="D279" s="21" t="str">
        <f t="shared" si="4"/>
        <v>2nd Quarter</v>
      </c>
      <c r="E279" s="20" t="str">
        <f>TEXT(Table13[[#This Row],[Date]],"DDDD")</f>
        <v>Friday</v>
      </c>
      <c r="F279" s="20" t="str">
        <f>TEXT(Table13[[#This Row],[Date]],"MMMM")</f>
        <v>June</v>
      </c>
      <c r="G279" s="21" t="s">
        <v>43</v>
      </c>
      <c r="H279" s="22">
        <v>600000</v>
      </c>
      <c r="I279" s="21" t="s">
        <v>14</v>
      </c>
      <c r="J279" s="21"/>
      <c r="K279" s="23" t="s">
        <v>15</v>
      </c>
    </row>
    <row r="280" spans="1:11" x14ac:dyDescent="0.3">
      <c r="A280" s="19">
        <v>2023</v>
      </c>
      <c r="B280" s="20">
        <v>45077</v>
      </c>
      <c r="C280" s="21" t="str">
        <f>TEXT(Table13[[#This Row],[Date]],"DD")</f>
        <v>31</v>
      </c>
      <c r="D280" s="21" t="str">
        <f t="shared" si="4"/>
        <v>2nd Quarter</v>
      </c>
      <c r="E280" s="20" t="str">
        <f>TEXT(Table13[[#This Row],[Date]],"DDDD")</f>
        <v>Wednesday</v>
      </c>
      <c r="F280" s="20" t="str">
        <f>TEXT(Table13[[#This Row],[Date]],"MMMM")</f>
        <v>May</v>
      </c>
      <c r="G280" s="21" t="s">
        <v>43</v>
      </c>
      <c r="H280" s="22">
        <v>129000</v>
      </c>
      <c r="I280" s="21" t="s">
        <v>16</v>
      </c>
      <c r="J280" s="21"/>
      <c r="K280" s="23" t="s">
        <v>15</v>
      </c>
    </row>
    <row r="281" spans="1:11" x14ac:dyDescent="0.3">
      <c r="A281" s="19">
        <v>2023</v>
      </c>
      <c r="B281" s="20">
        <v>45107</v>
      </c>
      <c r="C281" s="21" t="str">
        <f>TEXT(Table13[[#This Row],[Date]],"DD")</f>
        <v>30</v>
      </c>
      <c r="D281" s="21" t="str">
        <f t="shared" si="4"/>
        <v>2nd Quarter</v>
      </c>
      <c r="E281" s="20" t="str">
        <f>TEXT(Table13[[#This Row],[Date]],"DDDD")</f>
        <v>Friday</v>
      </c>
      <c r="F281" s="20" t="str">
        <f>TEXT(Table13[[#This Row],[Date]],"MMMM")</f>
        <v>June</v>
      </c>
      <c r="G281" s="21" t="s">
        <v>43</v>
      </c>
      <c r="H281" s="22">
        <v>19500</v>
      </c>
      <c r="I281" s="21" t="s">
        <v>17</v>
      </c>
      <c r="J281" s="21"/>
      <c r="K281" s="23" t="s">
        <v>15</v>
      </c>
    </row>
    <row r="282" spans="1:11" x14ac:dyDescent="0.3">
      <c r="A282" s="19">
        <v>2023</v>
      </c>
      <c r="B282" s="20">
        <v>45107</v>
      </c>
      <c r="C282" s="21" t="str">
        <f>TEXT(Table13[[#This Row],[Date]],"DD")</f>
        <v>30</v>
      </c>
      <c r="D282" s="21" t="str">
        <f t="shared" si="4"/>
        <v>2nd Quarter</v>
      </c>
      <c r="E282" s="20" t="str">
        <f>TEXT(Table13[[#This Row],[Date]],"DDDD")</f>
        <v>Friday</v>
      </c>
      <c r="F282" s="20" t="str">
        <f>TEXT(Table13[[#This Row],[Date]],"MMMM")</f>
        <v>June</v>
      </c>
      <c r="G282" s="21" t="s">
        <v>43</v>
      </c>
      <c r="H282" s="22">
        <v>-27000</v>
      </c>
      <c r="I282" s="21" t="s">
        <v>19</v>
      </c>
      <c r="J282" s="21" t="s">
        <v>18</v>
      </c>
      <c r="K282" s="23" t="s">
        <v>20</v>
      </c>
    </row>
    <row r="283" spans="1:11" x14ac:dyDescent="0.3">
      <c r="A283" s="19">
        <v>2023</v>
      </c>
      <c r="B283" s="20">
        <v>45107</v>
      </c>
      <c r="C283" s="21" t="str">
        <f>TEXT(Table13[[#This Row],[Date]],"DD")</f>
        <v>30</v>
      </c>
      <c r="D283" s="21" t="str">
        <f t="shared" si="4"/>
        <v>2nd Quarter</v>
      </c>
      <c r="E283" s="20" t="str">
        <f>TEXT(Table13[[#This Row],[Date]],"DDDD")</f>
        <v>Friday</v>
      </c>
      <c r="F283" s="20" t="str">
        <f>TEXT(Table13[[#This Row],[Date]],"MMMM")</f>
        <v>June</v>
      </c>
      <c r="G283" s="21" t="s">
        <v>43</v>
      </c>
      <c r="H283" s="22">
        <v>-68400</v>
      </c>
      <c r="I283" s="21" t="s">
        <v>19</v>
      </c>
      <c r="J283" s="21" t="s">
        <v>21</v>
      </c>
      <c r="K283" s="23" t="s">
        <v>20</v>
      </c>
    </row>
    <row r="284" spans="1:11" x14ac:dyDescent="0.3">
      <c r="A284" s="19">
        <v>2023</v>
      </c>
      <c r="B284" s="20">
        <v>45107</v>
      </c>
      <c r="C284" s="21" t="str">
        <f>TEXT(Table13[[#This Row],[Date]],"DD")</f>
        <v>30</v>
      </c>
      <c r="D284" s="21" t="str">
        <f t="shared" si="4"/>
        <v>2nd Quarter</v>
      </c>
      <c r="E284" s="20" t="str">
        <f>TEXT(Table13[[#This Row],[Date]],"DDDD")</f>
        <v>Friday</v>
      </c>
      <c r="F284" s="20" t="str">
        <f>TEXT(Table13[[#This Row],[Date]],"MMMM")</f>
        <v>June</v>
      </c>
      <c r="G284" s="21" t="s">
        <v>43</v>
      </c>
      <c r="H284" s="22">
        <v>-50000</v>
      </c>
      <c r="I284" s="21" t="s">
        <v>19</v>
      </c>
      <c r="J284" s="21" t="s">
        <v>22</v>
      </c>
      <c r="K284" s="23" t="s">
        <v>20</v>
      </c>
    </row>
    <row r="285" spans="1:11" x14ac:dyDescent="0.3">
      <c r="A285" s="19">
        <v>2023</v>
      </c>
      <c r="B285" s="20">
        <v>45107</v>
      </c>
      <c r="C285" s="21" t="str">
        <f>TEXT(Table13[[#This Row],[Date]],"DD")</f>
        <v>30</v>
      </c>
      <c r="D285" s="21" t="str">
        <f t="shared" si="4"/>
        <v>2nd Quarter</v>
      </c>
      <c r="E285" s="20" t="str">
        <f>TEXT(Table13[[#This Row],[Date]],"DDDD")</f>
        <v>Friday</v>
      </c>
      <c r="F285" s="20" t="str">
        <f>TEXT(Table13[[#This Row],[Date]],"MMMM")</f>
        <v>June</v>
      </c>
      <c r="G285" s="21" t="s">
        <v>43</v>
      </c>
      <c r="H285" s="22">
        <v>-60000</v>
      </c>
      <c r="I285" s="21" t="s">
        <v>19</v>
      </c>
      <c r="J285" s="21" t="s">
        <v>23</v>
      </c>
      <c r="K285" s="23" t="s">
        <v>20</v>
      </c>
    </row>
    <row r="286" spans="1:11" x14ac:dyDescent="0.3">
      <c r="A286" s="19">
        <v>2023</v>
      </c>
      <c r="B286" s="20">
        <v>45107</v>
      </c>
      <c r="C286" s="21" t="str">
        <f>TEXT(Table13[[#This Row],[Date]],"DD")</f>
        <v>30</v>
      </c>
      <c r="D286" s="21" t="str">
        <f t="shared" si="4"/>
        <v>2nd Quarter</v>
      </c>
      <c r="E286" s="20" t="str">
        <f>TEXT(Table13[[#This Row],[Date]],"DDDD")</f>
        <v>Friday</v>
      </c>
      <c r="F286" s="20" t="str">
        <f>TEXT(Table13[[#This Row],[Date]],"MMMM")</f>
        <v>June</v>
      </c>
      <c r="G286" s="21" t="s">
        <v>43</v>
      </c>
      <c r="H286" s="22">
        <v>-10000</v>
      </c>
      <c r="I286" s="21" t="s">
        <v>19</v>
      </c>
      <c r="J286" s="21" t="s">
        <v>24</v>
      </c>
      <c r="K286" s="23" t="s">
        <v>20</v>
      </c>
    </row>
    <row r="287" spans="1:11" x14ac:dyDescent="0.3">
      <c r="A287" s="19">
        <v>2023</v>
      </c>
      <c r="B287" s="20">
        <v>45107</v>
      </c>
      <c r="C287" s="21" t="str">
        <f>TEXT(Table13[[#This Row],[Date]],"DD")</f>
        <v>30</v>
      </c>
      <c r="D287" s="21" t="str">
        <f t="shared" si="4"/>
        <v>2nd Quarter</v>
      </c>
      <c r="E287" s="20" t="str">
        <f>TEXT(Table13[[#This Row],[Date]],"DDDD")</f>
        <v>Friday</v>
      </c>
      <c r="F287" s="20" t="str">
        <f>TEXT(Table13[[#This Row],[Date]],"MMMM")</f>
        <v>June</v>
      </c>
      <c r="G287" s="21" t="s">
        <v>43</v>
      </c>
      <c r="H287" s="22">
        <v>-5400</v>
      </c>
      <c r="I287" s="21" t="s">
        <v>19</v>
      </c>
      <c r="J287" s="21" t="s">
        <v>25</v>
      </c>
      <c r="K287" s="23" t="s">
        <v>20</v>
      </c>
    </row>
    <row r="288" spans="1:11" x14ac:dyDescent="0.3">
      <c r="A288" s="19">
        <v>2023</v>
      </c>
      <c r="B288" s="20">
        <v>45107</v>
      </c>
      <c r="C288" s="21" t="str">
        <f>TEXT(Table13[[#This Row],[Date]],"DD")</f>
        <v>30</v>
      </c>
      <c r="D288" s="21" t="str">
        <f t="shared" si="4"/>
        <v>2nd Quarter</v>
      </c>
      <c r="E288" s="20" t="str">
        <f>TEXT(Table13[[#This Row],[Date]],"DDDD")</f>
        <v>Friday</v>
      </c>
      <c r="F288" s="20" t="str">
        <f>TEXT(Table13[[#This Row],[Date]],"MMMM")</f>
        <v>June</v>
      </c>
      <c r="G288" s="21" t="s">
        <v>43</v>
      </c>
      <c r="H288" s="22">
        <v>-54000</v>
      </c>
      <c r="I288" s="21" t="s">
        <v>27</v>
      </c>
      <c r="J288" s="21" t="s">
        <v>26</v>
      </c>
      <c r="K288" s="23" t="s">
        <v>20</v>
      </c>
    </row>
    <row r="289" spans="1:11" x14ac:dyDescent="0.3">
      <c r="A289" s="19">
        <v>2023</v>
      </c>
      <c r="B289" s="20">
        <v>45107</v>
      </c>
      <c r="C289" s="21" t="str">
        <f>TEXT(Table13[[#This Row],[Date]],"DD")</f>
        <v>30</v>
      </c>
      <c r="D289" s="21" t="str">
        <f t="shared" si="4"/>
        <v>2nd Quarter</v>
      </c>
      <c r="E289" s="20" t="str">
        <f>TEXT(Table13[[#This Row],[Date]],"DDDD")</f>
        <v>Friday</v>
      </c>
      <c r="F289" s="20" t="str">
        <f>TEXT(Table13[[#This Row],[Date]],"MMMM")</f>
        <v>June</v>
      </c>
      <c r="G289" s="21" t="s">
        <v>43</v>
      </c>
      <c r="H289" s="22">
        <v>-5000</v>
      </c>
      <c r="I289" s="21" t="s">
        <v>27</v>
      </c>
      <c r="J289" s="21" t="s">
        <v>28</v>
      </c>
      <c r="K289" s="23" t="s">
        <v>20</v>
      </c>
    </row>
    <row r="290" spans="1:11" x14ac:dyDescent="0.3">
      <c r="A290" s="19">
        <v>2023</v>
      </c>
      <c r="B290" s="20">
        <v>45107</v>
      </c>
      <c r="C290" s="21" t="str">
        <f>TEXT(Table13[[#This Row],[Date]],"DD")</f>
        <v>30</v>
      </c>
      <c r="D290" s="21" t="str">
        <f t="shared" si="4"/>
        <v>2nd Quarter</v>
      </c>
      <c r="E290" s="20" t="str">
        <f>TEXT(Table13[[#This Row],[Date]],"DDDD")</f>
        <v>Friday</v>
      </c>
      <c r="F290" s="20" t="str">
        <f>TEXT(Table13[[#This Row],[Date]],"MMMM")</f>
        <v>June</v>
      </c>
      <c r="G290" s="21" t="s">
        <v>43</v>
      </c>
      <c r="H290" s="22">
        <v>-13000</v>
      </c>
      <c r="I290" s="21" t="s">
        <v>27</v>
      </c>
      <c r="J290" s="21" t="s">
        <v>29</v>
      </c>
      <c r="K290" s="23" t="s">
        <v>20</v>
      </c>
    </row>
    <row r="291" spans="1:11" x14ac:dyDescent="0.3">
      <c r="A291" s="19">
        <v>2023</v>
      </c>
      <c r="B291" s="20">
        <v>45107</v>
      </c>
      <c r="C291" s="21" t="str">
        <f>TEXT(Table13[[#This Row],[Date]],"DD")</f>
        <v>30</v>
      </c>
      <c r="D291" s="21" t="str">
        <f t="shared" si="4"/>
        <v>2nd Quarter</v>
      </c>
      <c r="E291" s="20" t="str">
        <f>TEXT(Table13[[#This Row],[Date]],"DDDD")</f>
        <v>Friday</v>
      </c>
      <c r="F291" s="20" t="str">
        <f>TEXT(Table13[[#This Row],[Date]],"MMMM")</f>
        <v>June</v>
      </c>
      <c r="G291" s="21" t="s">
        <v>43</v>
      </c>
      <c r="H291" s="22">
        <v>-35000</v>
      </c>
      <c r="I291" s="21" t="s">
        <v>27</v>
      </c>
      <c r="J291" s="21" t="s">
        <v>14</v>
      </c>
      <c r="K291" s="23" t="s">
        <v>20</v>
      </c>
    </row>
    <row r="292" spans="1:11" x14ac:dyDescent="0.3">
      <c r="A292" s="19">
        <v>2023</v>
      </c>
      <c r="B292" s="20">
        <v>45107</v>
      </c>
      <c r="C292" s="21" t="str">
        <f>TEXT(Table13[[#This Row],[Date]],"DD")</f>
        <v>30</v>
      </c>
      <c r="D292" s="21" t="str">
        <f t="shared" si="4"/>
        <v>2nd Quarter</v>
      </c>
      <c r="E292" s="20" t="str">
        <f>TEXT(Table13[[#This Row],[Date]],"DDDD")</f>
        <v>Friday</v>
      </c>
      <c r="F292" s="20" t="str">
        <f>TEXT(Table13[[#This Row],[Date]],"MMMM")</f>
        <v>June</v>
      </c>
      <c r="G292" s="21" t="s">
        <v>43</v>
      </c>
      <c r="H292" s="22">
        <v>-234000</v>
      </c>
      <c r="I292" s="21" t="s">
        <v>27</v>
      </c>
      <c r="J292" s="21" t="s">
        <v>30</v>
      </c>
      <c r="K292" s="23" t="s">
        <v>20</v>
      </c>
    </row>
    <row r="293" spans="1:11" x14ac:dyDescent="0.3">
      <c r="A293" s="19">
        <v>2023</v>
      </c>
      <c r="B293" s="20">
        <v>45107</v>
      </c>
      <c r="C293" s="21" t="str">
        <f>TEXT(Table13[[#This Row],[Date]],"DD")</f>
        <v>30</v>
      </c>
      <c r="D293" s="21" t="str">
        <f t="shared" si="4"/>
        <v>2nd Quarter</v>
      </c>
      <c r="E293" s="20" t="str">
        <f>TEXT(Table13[[#This Row],[Date]],"DDDD")</f>
        <v>Friday</v>
      </c>
      <c r="F293" s="20" t="str">
        <f>TEXT(Table13[[#This Row],[Date]],"MMMM")</f>
        <v>June</v>
      </c>
      <c r="G293" s="21" t="s">
        <v>43</v>
      </c>
      <c r="H293" s="22">
        <v>-12600</v>
      </c>
      <c r="I293" s="21" t="s">
        <v>27</v>
      </c>
      <c r="J293" s="21" t="s">
        <v>25</v>
      </c>
      <c r="K293" s="23" t="s">
        <v>20</v>
      </c>
    </row>
    <row r="294" spans="1:11" x14ac:dyDescent="0.3">
      <c r="A294" s="19">
        <v>2023</v>
      </c>
      <c r="B294" s="20">
        <v>45107</v>
      </c>
      <c r="C294" s="21" t="str">
        <f>TEXT(Table13[[#This Row],[Date]],"DD")</f>
        <v>30</v>
      </c>
      <c r="D294" s="21" t="str">
        <f t="shared" si="4"/>
        <v>2nd Quarter</v>
      </c>
      <c r="E294" s="20" t="str">
        <f>TEXT(Table13[[#This Row],[Date]],"DDDD")</f>
        <v>Friday</v>
      </c>
      <c r="F294" s="20" t="str">
        <f>TEXT(Table13[[#This Row],[Date]],"MMMM")</f>
        <v>June</v>
      </c>
      <c r="G294" s="21" t="s">
        <v>43</v>
      </c>
      <c r="H294" s="22">
        <v>-21700</v>
      </c>
      <c r="I294" s="21" t="s">
        <v>31</v>
      </c>
      <c r="J294" s="21" t="s">
        <v>31</v>
      </c>
      <c r="K294" s="23" t="s">
        <v>20</v>
      </c>
    </row>
    <row r="295" spans="1:11" x14ac:dyDescent="0.3">
      <c r="A295" s="19">
        <v>2023</v>
      </c>
      <c r="B295" s="20">
        <v>45107</v>
      </c>
      <c r="C295" s="21" t="str">
        <f>TEXT(Table13[[#This Row],[Date]],"DD")</f>
        <v>30</v>
      </c>
      <c r="D295" s="21" t="str">
        <f t="shared" si="4"/>
        <v>2nd Quarter</v>
      </c>
      <c r="E295" s="20" t="str">
        <f>TEXT(Table13[[#This Row],[Date]],"DDDD")</f>
        <v>Friday</v>
      </c>
      <c r="F295" s="20" t="str">
        <f>TEXT(Table13[[#This Row],[Date]],"MMMM")</f>
        <v>June</v>
      </c>
      <c r="G295" s="21" t="s">
        <v>43</v>
      </c>
      <c r="H295" s="22">
        <v>165000</v>
      </c>
      <c r="I295" s="21" t="s">
        <v>16</v>
      </c>
      <c r="J295" s="21"/>
      <c r="K295" s="23" t="s">
        <v>15</v>
      </c>
    </row>
    <row r="296" spans="1:11" x14ac:dyDescent="0.3">
      <c r="A296" s="19">
        <v>2023</v>
      </c>
      <c r="B296" s="20">
        <v>45138</v>
      </c>
      <c r="C296" s="21" t="str">
        <f>TEXT(Table13[[#This Row],[Date]],"DD")</f>
        <v>31</v>
      </c>
      <c r="D296" s="21" t="str">
        <f t="shared" si="4"/>
        <v>3rd Quarter</v>
      </c>
      <c r="E296" s="20" t="str">
        <f>TEXT(Table13[[#This Row],[Date]],"DDDD")</f>
        <v>Monday</v>
      </c>
      <c r="F296" s="20" t="str">
        <f>TEXT(Table13[[#This Row],[Date]],"MMMM")</f>
        <v>July</v>
      </c>
      <c r="G296" s="21" t="s">
        <v>43</v>
      </c>
      <c r="H296" s="22">
        <v>100500</v>
      </c>
      <c r="I296" s="21" t="s">
        <v>16</v>
      </c>
      <c r="J296" s="21"/>
      <c r="K296" s="23" t="s">
        <v>15</v>
      </c>
    </row>
    <row r="297" spans="1:11" x14ac:dyDescent="0.3">
      <c r="A297" s="19">
        <v>2023</v>
      </c>
      <c r="B297" s="20">
        <v>45138</v>
      </c>
      <c r="C297" s="21" t="str">
        <f>TEXT(Table13[[#This Row],[Date]],"DD")</f>
        <v>31</v>
      </c>
      <c r="D297" s="21" t="str">
        <f t="shared" si="4"/>
        <v>3rd Quarter</v>
      </c>
      <c r="E297" s="20" t="str">
        <f>TEXT(Table13[[#This Row],[Date]],"DDDD")</f>
        <v>Monday</v>
      </c>
      <c r="F297" s="20" t="str">
        <f>TEXT(Table13[[#This Row],[Date]],"MMMM")</f>
        <v>July</v>
      </c>
      <c r="G297" s="21" t="s">
        <v>43</v>
      </c>
      <c r="H297" s="22">
        <v>600000</v>
      </c>
      <c r="I297" s="21" t="s">
        <v>14</v>
      </c>
      <c r="J297" s="21"/>
      <c r="K297" s="23" t="s">
        <v>15</v>
      </c>
    </row>
    <row r="298" spans="1:11" x14ac:dyDescent="0.3">
      <c r="A298" s="19">
        <v>2023</v>
      </c>
      <c r="B298" s="20">
        <v>45169</v>
      </c>
      <c r="C298" s="21" t="str">
        <f>TEXT(Table13[[#This Row],[Date]],"DD")</f>
        <v>31</v>
      </c>
      <c r="D298" s="21" t="str">
        <f t="shared" si="4"/>
        <v>3rd Quarter</v>
      </c>
      <c r="E298" s="20" t="str">
        <f>TEXT(Table13[[#This Row],[Date]],"DDDD")</f>
        <v>Thursday</v>
      </c>
      <c r="F298" s="20" t="str">
        <f>TEXT(Table13[[#This Row],[Date]],"MMMM")</f>
        <v>August</v>
      </c>
      <c r="G298" s="21" t="s">
        <v>43</v>
      </c>
      <c r="H298" s="22">
        <v>60000</v>
      </c>
      <c r="I298" s="21" t="s">
        <v>16</v>
      </c>
      <c r="J298" s="21"/>
      <c r="K298" s="23" t="s">
        <v>15</v>
      </c>
    </row>
    <row r="299" spans="1:11" x14ac:dyDescent="0.3">
      <c r="A299" s="19">
        <v>2023</v>
      </c>
      <c r="B299" s="20">
        <v>45138</v>
      </c>
      <c r="C299" s="21" t="str">
        <f>TEXT(Table13[[#This Row],[Date]],"DD")</f>
        <v>31</v>
      </c>
      <c r="D299" s="21" t="str">
        <f t="shared" si="4"/>
        <v>3rd Quarter</v>
      </c>
      <c r="E299" s="20" t="str">
        <f>TEXT(Table13[[#This Row],[Date]],"DDDD")</f>
        <v>Monday</v>
      </c>
      <c r="F299" s="20" t="str">
        <f>TEXT(Table13[[#This Row],[Date]],"MMMM")</f>
        <v>July</v>
      </c>
      <c r="G299" s="21" t="s">
        <v>43</v>
      </c>
      <c r="H299" s="22">
        <v>21000</v>
      </c>
      <c r="I299" s="21" t="s">
        <v>17</v>
      </c>
      <c r="J299" s="21"/>
      <c r="K299" s="23" t="s">
        <v>15</v>
      </c>
    </row>
    <row r="300" spans="1:11" x14ac:dyDescent="0.3">
      <c r="A300" s="19">
        <v>2023</v>
      </c>
      <c r="B300" s="20">
        <v>45138</v>
      </c>
      <c r="C300" s="21" t="str">
        <f>TEXT(Table13[[#This Row],[Date]],"DD")</f>
        <v>31</v>
      </c>
      <c r="D300" s="21" t="str">
        <f t="shared" si="4"/>
        <v>3rd Quarter</v>
      </c>
      <c r="E300" s="20" t="str">
        <f>TEXT(Table13[[#This Row],[Date]],"DDDD")</f>
        <v>Monday</v>
      </c>
      <c r="F300" s="20" t="str">
        <f>TEXT(Table13[[#This Row],[Date]],"MMMM")</f>
        <v>July</v>
      </c>
      <c r="G300" s="21" t="s">
        <v>43</v>
      </c>
      <c r="H300" s="22">
        <v>-27000</v>
      </c>
      <c r="I300" s="21" t="s">
        <v>19</v>
      </c>
      <c r="J300" s="21" t="s">
        <v>18</v>
      </c>
      <c r="K300" s="23" t="s">
        <v>20</v>
      </c>
    </row>
    <row r="301" spans="1:11" x14ac:dyDescent="0.3">
      <c r="A301" s="19">
        <v>2023</v>
      </c>
      <c r="B301" s="20">
        <v>45138</v>
      </c>
      <c r="C301" s="21" t="str">
        <f>TEXT(Table13[[#This Row],[Date]],"DD")</f>
        <v>31</v>
      </c>
      <c r="D301" s="21" t="str">
        <f t="shared" si="4"/>
        <v>3rd Quarter</v>
      </c>
      <c r="E301" s="20" t="str">
        <f>TEXT(Table13[[#This Row],[Date]],"DDDD")</f>
        <v>Monday</v>
      </c>
      <c r="F301" s="20" t="str">
        <f>TEXT(Table13[[#This Row],[Date]],"MMMM")</f>
        <v>July</v>
      </c>
      <c r="G301" s="21" t="s">
        <v>43</v>
      </c>
      <c r="H301" s="22">
        <v>-68400</v>
      </c>
      <c r="I301" s="21" t="s">
        <v>19</v>
      </c>
      <c r="J301" s="21" t="s">
        <v>21</v>
      </c>
      <c r="K301" s="23" t="s">
        <v>20</v>
      </c>
    </row>
    <row r="302" spans="1:11" x14ac:dyDescent="0.3">
      <c r="A302" s="19">
        <v>2023</v>
      </c>
      <c r="B302" s="20">
        <v>45138</v>
      </c>
      <c r="C302" s="21" t="str">
        <f>TEXT(Table13[[#This Row],[Date]],"DD")</f>
        <v>31</v>
      </c>
      <c r="D302" s="21" t="str">
        <f t="shared" si="4"/>
        <v>3rd Quarter</v>
      </c>
      <c r="E302" s="20" t="str">
        <f>TEXT(Table13[[#This Row],[Date]],"DDDD")</f>
        <v>Monday</v>
      </c>
      <c r="F302" s="20" t="str">
        <f>TEXT(Table13[[#This Row],[Date]],"MMMM")</f>
        <v>July</v>
      </c>
      <c r="G302" s="21" t="s">
        <v>43</v>
      </c>
      <c r="H302" s="22">
        <v>-40000</v>
      </c>
      <c r="I302" s="21" t="s">
        <v>19</v>
      </c>
      <c r="J302" s="21" t="s">
        <v>22</v>
      </c>
      <c r="K302" s="23" t="s">
        <v>20</v>
      </c>
    </row>
    <row r="303" spans="1:11" x14ac:dyDescent="0.3">
      <c r="A303" s="19">
        <v>2023</v>
      </c>
      <c r="B303" s="20">
        <v>45138</v>
      </c>
      <c r="C303" s="21" t="str">
        <f>TEXT(Table13[[#This Row],[Date]],"DD")</f>
        <v>31</v>
      </c>
      <c r="D303" s="21" t="str">
        <f t="shared" si="4"/>
        <v>3rd Quarter</v>
      </c>
      <c r="E303" s="20" t="str">
        <f>TEXT(Table13[[#This Row],[Date]],"DDDD")</f>
        <v>Monday</v>
      </c>
      <c r="F303" s="20" t="str">
        <f>TEXT(Table13[[#This Row],[Date]],"MMMM")</f>
        <v>July</v>
      </c>
      <c r="G303" s="21" t="s">
        <v>43</v>
      </c>
      <c r="H303" s="22">
        <v>-60000</v>
      </c>
      <c r="I303" s="21" t="s">
        <v>19</v>
      </c>
      <c r="J303" s="21" t="s">
        <v>23</v>
      </c>
      <c r="K303" s="23" t="s">
        <v>20</v>
      </c>
    </row>
    <row r="304" spans="1:11" x14ac:dyDescent="0.3">
      <c r="A304" s="19">
        <v>2023</v>
      </c>
      <c r="B304" s="20">
        <v>45138</v>
      </c>
      <c r="C304" s="21" t="str">
        <f>TEXT(Table13[[#This Row],[Date]],"DD")</f>
        <v>31</v>
      </c>
      <c r="D304" s="21" t="str">
        <f t="shared" si="4"/>
        <v>3rd Quarter</v>
      </c>
      <c r="E304" s="20" t="str">
        <f>TEXT(Table13[[#This Row],[Date]],"DDDD")</f>
        <v>Monday</v>
      </c>
      <c r="F304" s="20" t="str">
        <f>TEXT(Table13[[#This Row],[Date]],"MMMM")</f>
        <v>July</v>
      </c>
      <c r="G304" s="21" t="s">
        <v>43</v>
      </c>
      <c r="H304" s="22">
        <v>-10000</v>
      </c>
      <c r="I304" s="21" t="s">
        <v>19</v>
      </c>
      <c r="J304" s="21" t="s">
        <v>24</v>
      </c>
      <c r="K304" s="23" t="s">
        <v>20</v>
      </c>
    </row>
    <row r="305" spans="1:11" x14ac:dyDescent="0.3">
      <c r="A305" s="19">
        <v>2023</v>
      </c>
      <c r="B305" s="20">
        <v>45138</v>
      </c>
      <c r="C305" s="21" t="str">
        <f>TEXT(Table13[[#This Row],[Date]],"DD")</f>
        <v>31</v>
      </c>
      <c r="D305" s="21" t="str">
        <f t="shared" si="4"/>
        <v>3rd Quarter</v>
      </c>
      <c r="E305" s="20" t="str">
        <f>TEXT(Table13[[#This Row],[Date]],"DDDD")</f>
        <v>Monday</v>
      </c>
      <c r="F305" s="20" t="str">
        <f>TEXT(Table13[[#This Row],[Date]],"MMMM")</f>
        <v>July</v>
      </c>
      <c r="G305" s="21" t="s">
        <v>43</v>
      </c>
      <c r="H305" s="22">
        <v>-3600</v>
      </c>
      <c r="I305" s="21" t="s">
        <v>19</v>
      </c>
      <c r="J305" s="21" t="s">
        <v>25</v>
      </c>
      <c r="K305" s="23" t="s">
        <v>20</v>
      </c>
    </row>
    <row r="306" spans="1:11" x14ac:dyDescent="0.3">
      <c r="A306" s="19">
        <v>2023</v>
      </c>
      <c r="B306" s="20">
        <v>45138</v>
      </c>
      <c r="C306" s="21" t="str">
        <f>TEXT(Table13[[#This Row],[Date]],"DD")</f>
        <v>31</v>
      </c>
      <c r="D306" s="21" t="str">
        <f t="shared" si="4"/>
        <v>3rd Quarter</v>
      </c>
      <c r="E306" s="20" t="str">
        <f>TEXT(Table13[[#This Row],[Date]],"DDDD")</f>
        <v>Monday</v>
      </c>
      <c r="F306" s="20" t="str">
        <f>TEXT(Table13[[#This Row],[Date]],"MMMM")</f>
        <v>July</v>
      </c>
      <c r="G306" s="21" t="s">
        <v>43</v>
      </c>
      <c r="H306" s="22">
        <v>-54000</v>
      </c>
      <c r="I306" s="21" t="s">
        <v>27</v>
      </c>
      <c r="J306" s="21" t="s">
        <v>26</v>
      </c>
      <c r="K306" s="23" t="s">
        <v>20</v>
      </c>
    </row>
    <row r="307" spans="1:11" x14ac:dyDescent="0.3">
      <c r="A307" s="19">
        <v>2023</v>
      </c>
      <c r="B307" s="20">
        <v>45138</v>
      </c>
      <c r="C307" s="21" t="str">
        <f>TEXT(Table13[[#This Row],[Date]],"DD")</f>
        <v>31</v>
      </c>
      <c r="D307" s="21" t="str">
        <f t="shared" si="4"/>
        <v>3rd Quarter</v>
      </c>
      <c r="E307" s="20" t="str">
        <f>TEXT(Table13[[#This Row],[Date]],"DDDD")</f>
        <v>Monday</v>
      </c>
      <c r="F307" s="20" t="str">
        <f>TEXT(Table13[[#This Row],[Date]],"MMMM")</f>
        <v>July</v>
      </c>
      <c r="G307" s="21" t="s">
        <v>43</v>
      </c>
      <c r="H307" s="22">
        <v>-3600</v>
      </c>
      <c r="I307" s="21" t="s">
        <v>27</v>
      </c>
      <c r="J307" s="21" t="s">
        <v>28</v>
      </c>
      <c r="K307" s="23" t="s">
        <v>20</v>
      </c>
    </row>
    <row r="308" spans="1:11" x14ac:dyDescent="0.3">
      <c r="A308" s="19">
        <v>2023</v>
      </c>
      <c r="B308" s="20">
        <v>45138</v>
      </c>
      <c r="C308" s="21" t="str">
        <f>TEXT(Table13[[#This Row],[Date]],"DD")</f>
        <v>31</v>
      </c>
      <c r="D308" s="21" t="str">
        <f t="shared" si="4"/>
        <v>3rd Quarter</v>
      </c>
      <c r="E308" s="20" t="str">
        <f>TEXT(Table13[[#This Row],[Date]],"DDDD")</f>
        <v>Monday</v>
      </c>
      <c r="F308" s="20" t="str">
        <f>TEXT(Table13[[#This Row],[Date]],"MMMM")</f>
        <v>July</v>
      </c>
      <c r="G308" s="21" t="s">
        <v>43</v>
      </c>
      <c r="H308" s="22">
        <v>-9000</v>
      </c>
      <c r="I308" s="21" t="s">
        <v>27</v>
      </c>
      <c r="J308" s="21" t="s">
        <v>29</v>
      </c>
      <c r="K308" s="23" t="s">
        <v>20</v>
      </c>
    </row>
    <row r="309" spans="1:11" x14ac:dyDescent="0.3">
      <c r="A309" s="19">
        <v>2023</v>
      </c>
      <c r="B309" s="20">
        <v>45138</v>
      </c>
      <c r="C309" s="21" t="str">
        <f>TEXT(Table13[[#This Row],[Date]],"DD")</f>
        <v>31</v>
      </c>
      <c r="D309" s="21" t="str">
        <f t="shared" si="4"/>
        <v>3rd Quarter</v>
      </c>
      <c r="E309" s="20" t="str">
        <f>TEXT(Table13[[#This Row],[Date]],"DDDD")</f>
        <v>Monday</v>
      </c>
      <c r="F309" s="20" t="str">
        <f>TEXT(Table13[[#This Row],[Date]],"MMMM")</f>
        <v>July</v>
      </c>
      <c r="G309" s="21" t="s">
        <v>43</v>
      </c>
      <c r="H309" s="22">
        <v>-10800</v>
      </c>
      <c r="I309" s="21" t="s">
        <v>27</v>
      </c>
      <c r="J309" s="21" t="s">
        <v>14</v>
      </c>
      <c r="K309" s="23" t="s">
        <v>20</v>
      </c>
    </row>
    <row r="310" spans="1:11" x14ac:dyDescent="0.3">
      <c r="A310" s="19">
        <v>2023</v>
      </c>
      <c r="B310" s="20">
        <v>45138</v>
      </c>
      <c r="C310" s="21" t="str">
        <f>TEXT(Table13[[#This Row],[Date]],"DD")</f>
        <v>31</v>
      </c>
      <c r="D310" s="21" t="str">
        <f t="shared" si="4"/>
        <v>3rd Quarter</v>
      </c>
      <c r="E310" s="20" t="str">
        <f>TEXT(Table13[[#This Row],[Date]],"DDDD")</f>
        <v>Monday</v>
      </c>
      <c r="F310" s="20" t="str">
        <f>TEXT(Table13[[#This Row],[Date]],"MMMM")</f>
        <v>July</v>
      </c>
      <c r="G310" s="21" t="s">
        <v>43</v>
      </c>
      <c r="H310" s="22">
        <v>-234000</v>
      </c>
      <c r="I310" s="21" t="s">
        <v>27</v>
      </c>
      <c r="J310" s="21" t="s">
        <v>30</v>
      </c>
      <c r="K310" s="23" t="s">
        <v>20</v>
      </c>
    </row>
    <row r="311" spans="1:11" x14ac:dyDescent="0.3">
      <c r="A311" s="19">
        <v>2023</v>
      </c>
      <c r="B311" s="20">
        <v>45138</v>
      </c>
      <c r="C311" s="21" t="str">
        <f>TEXT(Table13[[#This Row],[Date]],"DD")</f>
        <v>31</v>
      </c>
      <c r="D311" s="21" t="str">
        <f t="shared" si="4"/>
        <v>3rd Quarter</v>
      </c>
      <c r="E311" s="20" t="str">
        <f>TEXT(Table13[[#This Row],[Date]],"DDDD")</f>
        <v>Monday</v>
      </c>
      <c r="F311" s="20" t="str">
        <f>TEXT(Table13[[#This Row],[Date]],"MMMM")</f>
        <v>July</v>
      </c>
      <c r="G311" s="21" t="s">
        <v>43</v>
      </c>
      <c r="H311" s="22">
        <v>-12600</v>
      </c>
      <c r="I311" s="21" t="s">
        <v>27</v>
      </c>
      <c r="J311" s="21" t="s">
        <v>25</v>
      </c>
      <c r="K311" s="23" t="s">
        <v>20</v>
      </c>
    </row>
    <row r="312" spans="1:11" x14ac:dyDescent="0.3">
      <c r="A312" s="19">
        <v>2023</v>
      </c>
      <c r="B312" s="20">
        <v>45138</v>
      </c>
      <c r="C312" s="21" t="str">
        <f>TEXT(Table13[[#This Row],[Date]],"DD")</f>
        <v>31</v>
      </c>
      <c r="D312" s="21" t="str">
        <f t="shared" si="4"/>
        <v>3rd Quarter</v>
      </c>
      <c r="E312" s="20" t="str">
        <f>TEXT(Table13[[#This Row],[Date]],"DDDD")</f>
        <v>Monday</v>
      </c>
      <c r="F312" s="20" t="str">
        <f>TEXT(Table13[[#This Row],[Date]],"MMMM")</f>
        <v>July</v>
      </c>
      <c r="G312" s="21" t="s">
        <v>43</v>
      </c>
      <c r="H312" s="22">
        <v>-27000</v>
      </c>
      <c r="I312" s="21" t="s">
        <v>31</v>
      </c>
      <c r="J312" s="21" t="s">
        <v>31</v>
      </c>
      <c r="K312" s="23" t="s">
        <v>20</v>
      </c>
    </row>
    <row r="313" spans="1:11" x14ac:dyDescent="0.3">
      <c r="A313" s="19">
        <v>2023</v>
      </c>
      <c r="B313" s="20">
        <v>45199</v>
      </c>
      <c r="C313" s="21" t="str">
        <f>TEXT(Table13[[#This Row],[Date]],"DD")</f>
        <v>30</v>
      </c>
      <c r="D313" s="21" t="str">
        <f t="shared" si="4"/>
        <v>3rd Quarter</v>
      </c>
      <c r="E313" s="20" t="str">
        <f>TEXT(Table13[[#This Row],[Date]],"DDDD")</f>
        <v>Saturday</v>
      </c>
      <c r="F313" s="20" t="str">
        <f>TEXT(Table13[[#This Row],[Date]],"MMMM")</f>
        <v>September</v>
      </c>
      <c r="G313" s="21" t="s">
        <v>43</v>
      </c>
      <c r="H313" s="22">
        <v>69000</v>
      </c>
      <c r="I313" s="21" t="s">
        <v>16</v>
      </c>
      <c r="J313" s="21"/>
      <c r="K313" s="23" t="s">
        <v>15</v>
      </c>
    </row>
    <row r="314" spans="1:11" x14ac:dyDescent="0.3">
      <c r="A314" s="19">
        <v>2023</v>
      </c>
      <c r="B314" s="20">
        <v>45230</v>
      </c>
      <c r="C314" s="21" t="str">
        <f>TEXT(Table13[[#This Row],[Date]],"DD")</f>
        <v>31</v>
      </c>
      <c r="D314" s="21" t="str">
        <f t="shared" si="4"/>
        <v>4th Quarter</v>
      </c>
      <c r="E314" s="20" t="str">
        <f>TEXT(Table13[[#This Row],[Date]],"DDDD")</f>
        <v>Tuesday</v>
      </c>
      <c r="F314" s="20" t="str">
        <f>TEXT(Table13[[#This Row],[Date]],"MMMM")</f>
        <v>October</v>
      </c>
      <c r="G314" s="21" t="s">
        <v>43</v>
      </c>
      <c r="H314" s="22">
        <v>60000</v>
      </c>
      <c r="I314" s="21" t="s">
        <v>16</v>
      </c>
      <c r="J314" s="21"/>
      <c r="K314" s="23" t="s">
        <v>15</v>
      </c>
    </row>
    <row r="315" spans="1:11" x14ac:dyDescent="0.3">
      <c r="A315" s="19">
        <v>2023</v>
      </c>
      <c r="B315" s="20">
        <v>45169</v>
      </c>
      <c r="C315" s="21" t="str">
        <f>TEXT(Table13[[#This Row],[Date]],"DD")</f>
        <v>31</v>
      </c>
      <c r="D315" s="21" t="str">
        <f t="shared" si="4"/>
        <v>3rd Quarter</v>
      </c>
      <c r="E315" s="20" t="str">
        <f>TEXT(Table13[[#This Row],[Date]],"DDDD")</f>
        <v>Thursday</v>
      </c>
      <c r="F315" s="20" t="str">
        <f>TEXT(Table13[[#This Row],[Date]],"MMMM")</f>
        <v>August</v>
      </c>
      <c r="G315" s="21" t="s">
        <v>43</v>
      </c>
      <c r="H315" s="22">
        <v>550000</v>
      </c>
      <c r="I315" s="21" t="s">
        <v>14</v>
      </c>
      <c r="J315" s="21"/>
      <c r="K315" s="23" t="s">
        <v>15</v>
      </c>
    </row>
    <row r="316" spans="1:11" x14ac:dyDescent="0.3">
      <c r="A316" s="19">
        <v>2023</v>
      </c>
      <c r="B316" s="20">
        <v>45260</v>
      </c>
      <c r="C316" s="21" t="str">
        <f>TEXT(Table13[[#This Row],[Date]],"DD")</f>
        <v>30</v>
      </c>
      <c r="D316" s="21" t="str">
        <f t="shared" si="4"/>
        <v>4th Quarter</v>
      </c>
      <c r="E316" s="20" t="str">
        <f>TEXT(Table13[[#This Row],[Date]],"DDDD")</f>
        <v>Thursday</v>
      </c>
      <c r="F316" s="20" t="str">
        <f>TEXT(Table13[[#This Row],[Date]],"MMMM")</f>
        <v>November</v>
      </c>
      <c r="G316" s="21" t="s">
        <v>43</v>
      </c>
      <c r="H316" s="22">
        <v>57000</v>
      </c>
      <c r="I316" s="21" t="s">
        <v>16</v>
      </c>
      <c r="J316" s="21"/>
      <c r="K316" s="23" t="s">
        <v>15</v>
      </c>
    </row>
    <row r="317" spans="1:11" x14ac:dyDescent="0.3">
      <c r="A317" s="19">
        <v>2023</v>
      </c>
      <c r="B317" s="20">
        <v>45169</v>
      </c>
      <c r="C317" s="21" t="str">
        <f>TEXT(Table13[[#This Row],[Date]],"DD")</f>
        <v>31</v>
      </c>
      <c r="D317" s="21" t="str">
        <f t="shared" si="4"/>
        <v>3rd Quarter</v>
      </c>
      <c r="E317" s="20" t="str">
        <f>TEXT(Table13[[#This Row],[Date]],"DDDD")</f>
        <v>Thursday</v>
      </c>
      <c r="F317" s="20" t="str">
        <f>TEXT(Table13[[#This Row],[Date]],"MMMM")</f>
        <v>August</v>
      </c>
      <c r="G317" s="21" t="s">
        <v>43</v>
      </c>
      <c r="H317" s="22">
        <v>24600</v>
      </c>
      <c r="I317" s="21" t="s">
        <v>17</v>
      </c>
      <c r="J317" s="21"/>
      <c r="K317" s="23" t="s">
        <v>15</v>
      </c>
    </row>
    <row r="318" spans="1:11" x14ac:dyDescent="0.3">
      <c r="A318" s="19">
        <v>2023</v>
      </c>
      <c r="B318" s="20">
        <v>45169</v>
      </c>
      <c r="C318" s="21" t="str">
        <f>TEXT(Table13[[#This Row],[Date]],"DD")</f>
        <v>31</v>
      </c>
      <c r="D318" s="21" t="str">
        <f t="shared" si="4"/>
        <v>3rd Quarter</v>
      </c>
      <c r="E318" s="20" t="str">
        <f>TEXT(Table13[[#This Row],[Date]],"DDDD")</f>
        <v>Thursday</v>
      </c>
      <c r="F318" s="20" t="str">
        <f>TEXT(Table13[[#This Row],[Date]],"MMMM")</f>
        <v>August</v>
      </c>
      <c r="G318" s="21" t="s">
        <v>43</v>
      </c>
      <c r="H318" s="22">
        <v>-36000</v>
      </c>
      <c r="I318" s="21" t="s">
        <v>19</v>
      </c>
      <c r="J318" s="21" t="s">
        <v>18</v>
      </c>
      <c r="K318" s="23" t="s">
        <v>20</v>
      </c>
    </row>
    <row r="319" spans="1:11" x14ac:dyDescent="0.3">
      <c r="A319" s="19">
        <v>2023</v>
      </c>
      <c r="B319" s="20">
        <v>45169</v>
      </c>
      <c r="C319" s="21" t="str">
        <f>TEXT(Table13[[#This Row],[Date]],"DD")</f>
        <v>31</v>
      </c>
      <c r="D319" s="21" t="str">
        <f t="shared" si="4"/>
        <v>3rd Quarter</v>
      </c>
      <c r="E319" s="20" t="str">
        <f>TEXT(Table13[[#This Row],[Date]],"DDDD")</f>
        <v>Thursday</v>
      </c>
      <c r="F319" s="20" t="str">
        <f>TEXT(Table13[[#This Row],[Date]],"MMMM")</f>
        <v>August</v>
      </c>
      <c r="G319" s="21" t="s">
        <v>43</v>
      </c>
      <c r="H319" s="22">
        <v>-68400</v>
      </c>
      <c r="I319" s="21" t="s">
        <v>19</v>
      </c>
      <c r="J319" s="21" t="s">
        <v>21</v>
      </c>
      <c r="K319" s="23" t="s">
        <v>20</v>
      </c>
    </row>
    <row r="320" spans="1:11" x14ac:dyDescent="0.3">
      <c r="A320" s="19">
        <v>2023</v>
      </c>
      <c r="B320" s="20">
        <v>45169</v>
      </c>
      <c r="C320" s="21" t="str">
        <f>TEXT(Table13[[#This Row],[Date]],"DD")</f>
        <v>31</v>
      </c>
      <c r="D320" s="21" t="str">
        <f t="shared" si="4"/>
        <v>3rd Quarter</v>
      </c>
      <c r="E320" s="20" t="str">
        <f>TEXT(Table13[[#This Row],[Date]],"DDDD")</f>
        <v>Thursday</v>
      </c>
      <c r="F320" s="20" t="str">
        <f>TEXT(Table13[[#This Row],[Date]],"MMMM")</f>
        <v>August</v>
      </c>
      <c r="G320" s="21" t="s">
        <v>43</v>
      </c>
      <c r="H320" s="22">
        <v>-20000</v>
      </c>
      <c r="I320" s="21" t="s">
        <v>19</v>
      </c>
      <c r="J320" s="21" t="s">
        <v>22</v>
      </c>
      <c r="K320" s="23" t="s">
        <v>20</v>
      </c>
    </row>
    <row r="321" spans="1:11" x14ac:dyDescent="0.3">
      <c r="A321" s="19">
        <v>2023</v>
      </c>
      <c r="B321" s="20">
        <v>45169</v>
      </c>
      <c r="C321" s="21" t="str">
        <f>TEXT(Table13[[#This Row],[Date]],"DD")</f>
        <v>31</v>
      </c>
      <c r="D321" s="21" t="str">
        <f t="shared" si="4"/>
        <v>3rd Quarter</v>
      </c>
      <c r="E321" s="20" t="str">
        <f>TEXT(Table13[[#This Row],[Date]],"DDDD")</f>
        <v>Thursday</v>
      </c>
      <c r="F321" s="20" t="str">
        <f>TEXT(Table13[[#This Row],[Date]],"MMMM")</f>
        <v>August</v>
      </c>
      <c r="G321" s="21" t="s">
        <v>43</v>
      </c>
      <c r="H321" s="22">
        <v>-55000</v>
      </c>
      <c r="I321" s="21" t="s">
        <v>19</v>
      </c>
      <c r="J321" s="21" t="s">
        <v>23</v>
      </c>
      <c r="K321" s="23" t="s">
        <v>20</v>
      </c>
    </row>
    <row r="322" spans="1:11" x14ac:dyDescent="0.3">
      <c r="A322" s="19">
        <v>2023</v>
      </c>
      <c r="B322" s="20">
        <v>45169</v>
      </c>
      <c r="C322" s="21" t="str">
        <f>TEXT(Table13[[#This Row],[Date]],"DD")</f>
        <v>31</v>
      </c>
      <c r="D322" s="21" t="str">
        <f t="shared" si="4"/>
        <v>3rd Quarter</v>
      </c>
      <c r="E322" s="20" t="str">
        <f>TEXT(Table13[[#This Row],[Date]],"DDDD")</f>
        <v>Thursday</v>
      </c>
      <c r="F322" s="20" t="str">
        <f>TEXT(Table13[[#This Row],[Date]],"MMMM")</f>
        <v>August</v>
      </c>
      <c r="G322" s="21" t="s">
        <v>43</v>
      </c>
      <c r="H322" s="22">
        <v>-10000</v>
      </c>
      <c r="I322" s="21" t="s">
        <v>19</v>
      </c>
      <c r="J322" s="21" t="s">
        <v>24</v>
      </c>
      <c r="K322" s="23" t="s">
        <v>20</v>
      </c>
    </row>
    <row r="323" spans="1:11" x14ac:dyDescent="0.3">
      <c r="A323" s="19">
        <v>2023</v>
      </c>
      <c r="B323" s="20">
        <v>45169</v>
      </c>
      <c r="C323" s="21" t="str">
        <f>TEXT(Table13[[#This Row],[Date]],"DD")</f>
        <v>31</v>
      </c>
      <c r="D323" s="21" t="str">
        <f t="shared" si="4"/>
        <v>3rd Quarter</v>
      </c>
      <c r="E323" s="20" t="str">
        <f>TEXT(Table13[[#This Row],[Date]],"DDDD")</f>
        <v>Thursday</v>
      </c>
      <c r="F323" s="20" t="str">
        <f>TEXT(Table13[[#This Row],[Date]],"MMMM")</f>
        <v>August</v>
      </c>
      <c r="G323" s="21" t="s">
        <v>43</v>
      </c>
      <c r="H323" s="22">
        <v>-3600</v>
      </c>
      <c r="I323" s="21" t="s">
        <v>19</v>
      </c>
      <c r="J323" s="21" t="s">
        <v>25</v>
      </c>
      <c r="K323" s="23" t="s">
        <v>20</v>
      </c>
    </row>
    <row r="324" spans="1:11" x14ac:dyDescent="0.3">
      <c r="A324" s="19">
        <v>2023</v>
      </c>
      <c r="B324" s="20">
        <v>45169</v>
      </c>
      <c r="C324" s="21" t="str">
        <f>TEXT(Table13[[#This Row],[Date]],"DD")</f>
        <v>31</v>
      </c>
      <c r="D324" s="21" t="str">
        <f t="shared" si="4"/>
        <v>3rd Quarter</v>
      </c>
      <c r="E324" s="20" t="str">
        <f>TEXT(Table13[[#This Row],[Date]],"DDDD")</f>
        <v>Thursday</v>
      </c>
      <c r="F324" s="20" t="str">
        <f>TEXT(Table13[[#This Row],[Date]],"MMMM")</f>
        <v>August</v>
      </c>
      <c r="G324" s="21" t="s">
        <v>43</v>
      </c>
      <c r="H324" s="22">
        <v>-54000</v>
      </c>
      <c r="I324" s="21" t="s">
        <v>27</v>
      </c>
      <c r="J324" s="21" t="s">
        <v>26</v>
      </c>
      <c r="K324" s="23" t="s">
        <v>20</v>
      </c>
    </row>
    <row r="325" spans="1:11" x14ac:dyDescent="0.3">
      <c r="A325" s="19">
        <v>2023</v>
      </c>
      <c r="B325" s="20">
        <v>45169</v>
      </c>
      <c r="C325" s="21" t="str">
        <f>TEXT(Table13[[#This Row],[Date]],"DD")</f>
        <v>31</v>
      </c>
      <c r="D325" s="21" t="str">
        <f t="shared" ref="D325:D388" si="5">IF(F325="January","1st Quarter",IF(F325="February","1st Quarter",IF(F325="March","1st Quarter",IF(F325="April","2nd Quarter",IF(F325="May","2nd Quarter",IF(F325="June","2nd Quarter",IF(F325="July","3rd Quarter",IF(F325= "August","3rd Quarter",IF(F325="September","3rd Quarter", IF(F325="October","4th Quarter",IF(F325="November","4th Quarter",IF(F325="December","4th Quarter"))))))))))))</f>
        <v>3rd Quarter</v>
      </c>
      <c r="E325" s="20" t="str">
        <f>TEXT(Table13[[#This Row],[Date]],"DDDD")</f>
        <v>Thursday</v>
      </c>
      <c r="F325" s="20" t="str">
        <f>TEXT(Table13[[#This Row],[Date]],"MMMM")</f>
        <v>August</v>
      </c>
      <c r="G325" s="21" t="s">
        <v>43</v>
      </c>
      <c r="H325" s="22">
        <v>-3600</v>
      </c>
      <c r="I325" s="21" t="s">
        <v>27</v>
      </c>
      <c r="J325" s="21" t="s">
        <v>28</v>
      </c>
      <c r="K325" s="23" t="s">
        <v>20</v>
      </c>
    </row>
    <row r="326" spans="1:11" x14ac:dyDescent="0.3">
      <c r="A326" s="19">
        <v>2023</v>
      </c>
      <c r="B326" s="20">
        <v>45169</v>
      </c>
      <c r="C326" s="21" t="str">
        <f>TEXT(Table13[[#This Row],[Date]],"DD")</f>
        <v>31</v>
      </c>
      <c r="D326" s="21" t="str">
        <f t="shared" si="5"/>
        <v>3rd Quarter</v>
      </c>
      <c r="E326" s="20" t="str">
        <f>TEXT(Table13[[#This Row],[Date]],"DDDD")</f>
        <v>Thursday</v>
      </c>
      <c r="F326" s="20" t="str">
        <f>TEXT(Table13[[#This Row],[Date]],"MMMM")</f>
        <v>August</v>
      </c>
      <c r="G326" s="21" t="s">
        <v>43</v>
      </c>
      <c r="H326" s="22">
        <v>-9000</v>
      </c>
      <c r="I326" s="21" t="s">
        <v>27</v>
      </c>
      <c r="J326" s="21" t="s">
        <v>29</v>
      </c>
      <c r="K326" s="23" t="s">
        <v>20</v>
      </c>
    </row>
    <row r="327" spans="1:11" x14ac:dyDescent="0.3">
      <c r="A327" s="19">
        <v>2023</v>
      </c>
      <c r="B327" s="20">
        <v>45169</v>
      </c>
      <c r="C327" s="21" t="str">
        <f>TEXT(Table13[[#This Row],[Date]],"DD")</f>
        <v>31</v>
      </c>
      <c r="D327" s="21" t="str">
        <f t="shared" si="5"/>
        <v>3rd Quarter</v>
      </c>
      <c r="E327" s="20" t="str">
        <f>TEXT(Table13[[#This Row],[Date]],"DDDD")</f>
        <v>Thursday</v>
      </c>
      <c r="F327" s="20" t="str">
        <f>TEXT(Table13[[#This Row],[Date]],"MMMM")</f>
        <v>August</v>
      </c>
      <c r="G327" s="21" t="s">
        <v>43</v>
      </c>
      <c r="H327" s="22">
        <v>-10800</v>
      </c>
      <c r="I327" s="21" t="s">
        <v>27</v>
      </c>
      <c r="J327" s="21" t="s">
        <v>14</v>
      </c>
      <c r="K327" s="23" t="s">
        <v>20</v>
      </c>
    </row>
    <row r="328" spans="1:11" x14ac:dyDescent="0.3">
      <c r="A328" s="19">
        <v>2023</v>
      </c>
      <c r="B328" s="20">
        <v>45169</v>
      </c>
      <c r="C328" s="21" t="str">
        <f>TEXT(Table13[[#This Row],[Date]],"DD")</f>
        <v>31</v>
      </c>
      <c r="D328" s="21" t="str">
        <f t="shared" si="5"/>
        <v>3rd Quarter</v>
      </c>
      <c r="E328" s="20" t="str">
        <f>TEXT(Table13[[#This Row],[Date]],"DDDD")</f>
        <v>Thursday</v>
      </c>
      <c r="F328" s="20" t="str">
        <f>TEXT(Table13[[#This Row],[Date]],"MMMM")</f>
        <v>August</v>
      </c>
      <c r="G328" s="21" t="s">
        <v>43</v>
      </c>
      <c r="H328" s="22">
        <v>-200000</v>
      </c>
      <c r="I328" s="21" t="s">
        <v>27</v>
      </c>
      <c r="J328" s="21" t="s">
        <v>30</v>
      </c>
      <c r="K328" s="23" t="s">
        <v>20</v>
      </c>
    </row>
    <row r="329" spans="1:11" x14ac:dyDescent="0.3">
      <c r="A329" s="19">
        <v>2023</v>
      </c>
      <c r="B329" s="20">
        <v>45169</v>
      </c>
      <c r="C329" s="21" t="str">
        <f>TEXT(Table13[[#This Row],[Date]],"DD")</f>
        <v>31</v>
      </c>
      <c r="D329" s="21" t="str">
        <f t="shared" si="5"/>
        <v>3rd Quarter</v>
      </c>
      <c r="E329" s="20" t="str">
        <f>TEXT(Table13[[#This Row],[Date]],"DDDD")</f>
        <v>Thursday</v>
      </c>
      <c r="F329" s="20" t="str">
        <f>TEXT(Table13[[#This Row],[Date]],"MMMM")</f>
        <v>August</v>
      </c>
      <c r="G329" s="21" t="s">
        <v>43</v>
      </c>
      <c r="H329" s="22">
        <v>-12600</v>
      </c>
      <c r="I329" s="21" t="s">
        <v>27</v>
      </c>
      <c r="J329" s="21" t="s">
        <v>25</v>
      </c>
      <c r="K329" s="23" t="s">
        <v>20</v>
      </c>
    </row>
    <row r="330" spans="1:11" x14ac:dyDescent="0.3">
      <c r="A330" s="19">
        <v>2023</v>
      </c>
      <c r="B330" s="20">
        <v>45169</v>
      </c>
      <c r="C330" s="21" t="str">
        <f>TEXT(Table13[[#This Row],[Date]],"DD")</f>
        <v>31</v>
      </c>
      <c r="D330" s="21" t="str">
        <f t="shared" si="5"/>
        <v>3rd Quarter</v>
      </c>
      <c r="E330" s="20" t="str">
        <f>TEXT(Table13[[#This Row],[Date]],"DDDD")</f>
        <v>Thursday</v>
      </c>
      <c r="F330" s="20" t="str">
        <f>TEXT(Table13[[#This Row],[Date]],"MMMM")</f>
        <v>August</v>
      </c>
      <c r="G330" s="21" t="s">
        <v>43</v>
      </c>
      <c r="H330" s="22">
        <v>-23800</v>
      </c>
      <c r="I330" s="21" t="s">
        <v>31</v>
      </c>
      <c r="J330" s="21" t="s">
        <v>31</v>
      </c>
      <c r="K330" s="23" t="s">
        <v>20</v>
      </c>
    </row>
    <row r="331" spans="1:11" x14ac:dyDescent="0.3">
      <c r="A331" s="19">
        <v>2023</v>
      </c>
      <c r="B331" s="20">
        <v>45291</v>
      </c>
      <c r="C331" s="21" t="str">
        <f>TEXT(Table13[[#This Row],[Date]],"DD")</f>
        <v>31</v>
      </c>
      <c r="D331" s="21" t="str">
        <f t="shared" si="5"/>
        <v>4th Quarter</v>
      </c>
      <c r="E331" s="20" t="str">
        <f>TEXT(Table13[[#This Row],[Date]],"DDDD")</f>
        <v>Sunday</v>
      </c>
      <c r="F331" s="20" t="str">
        <f>TEXT(Table13[[#This Row],[Date]],"MMMM")</f>
        <v>December</v>
      </c>
      <c r="G331" s="21" t="s">
        <v>43</v>
      </c>
      <c r="H331" s="22">
        <v>126000</v>
      </c>
      <c r="I331" s="21" t="s">
        <v>16</v>
      </c>
      <c r="J331" s="21"/>
      <c r="K331" s="23" t="s">
        <v>15</v>
      </c>
    </row>
    <row r="332" spans="1:11" x14ac:dyDescent="0.3">
      <c r="A332" s="19">
        <v>2023</v>
      </c>
      <c r="B332" s="20">
        <v>45199</v>
      </c>
      <c r="C332" s="21" t="str">
        <f>TEXT(Table13[[#This Row],[Date]],"DD")</f>
        <v>30</v>
      </c>
      <c r="D332" s="21" t="str">
        <f t="shared" si="5"/>
        <v>3rd Quarter</v>
      </c>
      <c r="E332" s="20" t="str">
        <f>TEXT(Table13[[#This Row],[Date]],"DDDD")</f>
        <v>Saturday</v>
      </c>
      <c r="F332" s="20" t="str">
        <f>TEXT(Table13[[#This Row],[Date]],"MMMM")</f>
        <v>September</v>
      </c>
      <c r="G332" s="21" t="s">
        <v>43</v>
      </c>
      <c r="H332" s="22">
        <v>400000</v>
      </c>
      <c r="I332" s="21" t="s">
        <v>14</v>
      </c>
      <c r="J332" s="21"/>
      <c r="K332" s="23" t="s">
        <v>15</v>
      </c>
    </row>
    <row r="333" spans="1:11" x14ac:dyDescent="0.3">
      <c r="A333" s="19">
        <v>2023</v>
      </c>
      <c r="B333" s="20">
        <v>45199</v>
      </c>
      <c r="C333" s="21" t="str">
        <f>TEXT(Table13[[#This Row],[Date]],"DD")</f>
        <v>30</v>
      </c>
      <c r="D333" s="21" t="str">
        <f t="shared" si="5"/>
        <v>3rd Quarter</v>
      </c>
      <c r="E333" s="20" t="str">
        <f>TEXT(Table13[[#This Row],[Date]],"DDDD")</f>
        <v>Saturday</v>
      </c>
      <c r="F333" s="20" t="str">
        <f>TEXT(Table13[[#This Row],[Date]],"MMMM")</f>
        <v>September</v>
      </c>
      <c r="G333" s="21" t="s">
        <v>43</v>
      </c>
      <c r="H333" s="22">
        <v>21900</v>
      </c>
      <c r="I333" s="21" t="s">
        <v>17</v>
      </c>
      <c r="J333" s="21"/>
      <c r="K333" s="23" t="s">
        <v>15</v>
      </c>
    </row>
    <row r="334" spans="1:11" x14ac:dyDescent="0.3">
      <c r="A334" s="19">
        <v>2023</v>
      </c>
      <c r="B334" s="20">
        <v>45199</v>
      </c>
      <c r="C334" s="21" t="str">
        <f>TEXT(Table13[[#This Row],[Date]],"DD")</f>
        <v>30</v>
      </c>
      <c r="D334" s="21" t="str">
        <f t="shared" si="5"/>
        <v>3rd Quarter</v>
      </c>
      <c r="E334" s="20" t="str">
        <f>TEXT(Table13[[#This Row],[Date]],"DDDD")</f>
        <v>Saturday</v>
      </c>
      <c r="F334" s="20" t="str">
        <f>TEXT(Table13[[#This Row],[Date]],"MMMM")</f>
        <v>September</v>
      </c>
      <c r="G334" s="21" t="s">
        <v>43</v>
      </c>
      <c r="H334" s="22">
        <v>-36000</v>
      </c>
      <c r="I334" s="21" t="s">
        <v>19</v>
      </c>
      <c r="J334" s="21" t="s">
        <v>18</v>
      </c>
      <c r="K334" s="23" t="s">
        <v>20</v>
      </c>
    </row>
    <row r="335" spans="1:11" x14ac:dyDescent="0.3">
      <c r="A335" s="19">
        <v>2023</v>
      </c>
      <c r="B335" s="20">
        <v>45199</v>
      </c>
      <c r="C335" s="21" t="str">
        <f>TEXT(Table13[[#This Row],[Date]],"DD")</f>
        <v>30</v>
      </c>
      <c r="D335" s="21" t="str">
        <f t="shared" si="5"/>
        <v>3rd Quarter</v>
      </c>
      <c r="E335" s="20" t="str">
        <f>TEXT(Table13[[#This Row],[Date]],"DDDD")</f>
        <v>Saturday</v>
      </c>
      <c r="F335" s="20" t="str">
        <f>TEXT(Table13[[#This Row],[Date]],"MMMM")</f>
        <v>September</v>
      </c>
      <c r="G335" s="21" t="s">
        <v>43</v>
      </c>
      <c r="H335" s="22">
        <v>-68400</v>
      </c>
      <c r="I335" s="21" t="s">
        <v>19</v>
      </c>
      <c r="J335" s="21" t="s">
        <v>21</v>
      </c>
      <c r="K335" s="23" t="s">
        <v>20</v>
      </c>
    </row>
    <row r="336" spans="1:11" x14ac:dyDescent="0.3">
      <c r="A336" s="19">
        <v>2023</v>
      </c>
      <c r="B336" s="20">
        <v>45199</v>
      </c>
      <c r="C336" s="21" t="str">
        <f>TEXT(Table13[[#This Row],[Date]],"DD")</f>
        <v>30</v>
      </c>
      <c r="D336" s="21" t="str">
        <f t="shared" si="5"/>
        <v>3rd Quarter</v>
      </c>
      <c r="E336" s="20" t="str">
        <f>TEXT(Table13[[#This Row],[Date]],"DDDD")</f>
        <v>Saturday</v>
      </c>
      <c r="F336" s="20" t="str">
        <f>TEXT(Table13[[#This Row],[Date]],"MMMM")</f>
        <v>September</v>
      </c>
      <c r="G336" s="21" t="s">
        <v>43</v>
      </c>
      <c r="H336" s="22">
        <v>-20000</v>
      </c>
      <c r="I336" s="21" t="s">
        <v>19</v>
      </c>
      <c r="J336" s="21" t="s">
        <v>22</v>
      </c>
      <c r="K336" s="23" t="s">
        <v>20</v>
      </c>
    </row>
    <row r="337" spans="1:11" x14ac:dyDescent="0.3">
      <c r="A337" s="19">
        <v>2023</v>
      </c>
      <c r="B337" s="20">
        <v>45199</v>
      </c>
      <c r="C337" s="21" t="str">
        <f>TEXT(Table13[[#This Row],[Date]],"DD")</f>
        <v>30</v>
      </c>
      <c r="D337" s="21" t="str">
        <f t="shared" si="5"/>
        <v>3rd Quarter</v>
      </c>
      <c r="E337" s="20" t="str">
        <f>TEXT(Table13[[#This Row],[Date]],"DDDD")</f>
        <v>Saturday</v>
      </c>
      <c r="F337" s="20" t="str">
        <f>TEXT(Table13[[#This Row],[Date]],"MMMM")</f>
        <v>September</v>
      </c>
      <c r="G337" s="21" t="s">
        <v>43</v>
      </c>
      <c r="H337" s="22">
        <v>-70000</v>
      </c>
      <c r="I337" s="21" t="s">
        <v>19</v>
      </c>
      <c r="J337" s="21" t="s">
        <v>23</v>
      </c>
      <c r="K337" s="23" t="s">
        <v>20</v>
      </c>
    </row>
    <row r="338" spans="1:11" x14ac:dyDescent="0.3">
      <c r="A338" s="19">
        <v>2023</v>
      </c>
      <c r="B338" s="20">
        <v>45199</v>
      </c>
      <c r="C338" s="21" t="str">
        <f>TEXT(Table13[[#This Row],[Date]],"DD")</f>
        <v>30</v>
      </c>
      <c r="D338" s="21" t="str">
        <f t="shared" si="5"/>
        <v>3rd Quarter</v>
      </c>
      <c r="E338" s="20" t="str">
        <f>TEXT(Table13[[#This Row],[Date]],"DDDD")</f>
        <v>Saturday</v>
      </c>
      <c r="F338" s="20" t="str">
        <f>TEXT(Table13[[#This Row],[Date]],"MMMM")</f>
        <v>September</v>
      </c>
      <c r="G338" s="21" t="s">
        <v>43</v>
      </c>
      <c r="H338" s="22">
        <v>-10000</v>
      </c>
      <c r="I338" s="21" t="s">
        <v>19</v>
      </c>
      <c r="J338" s="21" t="s">
        <v>24</v>
      </c>
      <c r="K338" s="23" t="s">
        <v>20</v>
      </c>
    </row>
    <row r="339" spans="1:11" x14ac:dyDescent="0.3">
      <c r="A339" s="19">
        <v>2023</v>
      </c>
      <c r="B339" s="20">
        <v>45199</v>
      </c>
      <c r="C339" s="21" t="str">
        <f>TEXT(Table13[[#This Row],[Date]],"DD")</f>
        <v>30</v>
      </c>
      <c r="D339" s="21" t="str">
        <f t="shared" si="5"/>
        <v>3rd Quarter</v>
      </c>
      <c r="E339" s="20" t="str">
        <f>TEXT(Table13[[#This Row],[Date]],"DDDD")</f>
        <v>Saturday</v>
      </c>
      <c r="F339" s="20" t="str">
        <f>TEXT(Table13[[#This Row],[Date]],"MMMM")</f>
        <v>September</v>
      </c>
      <c r="G339" s="21" t="s">
        <v>43</v>
      </c>
      <c r="H339" s="22">
        <v>-5400</v>
      </c>
      <c r="I339" s="21" t="s">
        <v>19</v>
      </c>
      <c r="J339" s="21" t="s">
        <v>25</v>
      </c>
      <c r="K339" s="23" t="s">
        <v>20</v>
      </c>
    </row>
    <row r="340" spans="1:11" x14ac:dyDescent="0.3">
      <c r="A340" s="19">
        <v>2023</v>
      </c>
      <c r="B340" s="20">
        <v>45199</v>
      </c>
      <c r="C340" s="21" t="str">
        <f>TEXT(Table13[[#This Row],[Date]],"DD")</f>
        <v>30</v>
      </c>
      <c r="D340" s="21" t="str">
        <f t="shared" si="5"/>
        <v>3rd Quarter</v>
      </c>
      <c r="E340" s="20" t="str">
        <f>TEXT(Table13[[#This Row],[Date]],"DDDD")</f>
        <v>Saturday</v>
      </c>
      <c r="F340" s="20" t="str">
        <f>TEXT(Table13[[#This Row],[Date]],"MMMM")</f>
        <v>September</v>
      </c>
      <c r="G340" s="21" t="s">
        <v>43</v>
      </c>
      <c r="H340" s="22">
        <v>-25000</v>
      </c>
      <c r="I340" s="21" t="s">
        <v>27</v>
      </c>
      <c r="J340" s="21" t="s">
        <v>26</v>
      </c>
      <c r="K340" s="23" t="s">
        <v>20</v>
      </c>
    </row>
    <row r="341" spans="1:11" x14ac:dyDescent="0.3">
      <c r="A341" s="19">
        <v>2023</v>
      </c>
      <c r="B341" s="20">
        <v>45199</v>
      </c>
      <c r="C341" s="21" t="str">
        <f>TEXT(Table13[[#This Row],[Date]],"DD")</f>
        <v>30</v>
      </c>
      <c r="D341" s="21" t="str">
        <f t="shared" si="5"/>
        <v>3rd Quarter</v>
      </c>
      <c r="E341" s="20" t="str">
        <f>TEXT(Table13[[#This Row],[Date]],"DDDD")</f>
        <v>Saturday</v>
      </c>
      <c r="F341" s="20" t="str">
        <f>TEXT(Table13[[#This Row],[Date]],"MMMM")</f>
        <v>September</v>
      </c>
      <c r="G341" s="21" t="s">
        <v>43</v>
      </c>
      <c r="H341" s="22">
        <v>-3600</v>
      </c>
      <c r="I341" s="21" t="s">
        <v>27</v>
      </c>
      <c r="J341" s="21" t="s">
        <v>28</v>
      </c>
      <c r="K341" s="23" t="s">
        <v>20</v>
      </c>
    </row>
    <row r="342" spans="1:11" x14ac:dyDescent="0.3">
      <c r="A342" s="19">
        <v>2023</v>
      </c>
      <c r="B342" s="20">
        <v>45199</v>
      </c>
      <c r="C342" s="21" t="str">
        <f>TEXT(Table13[[#This Row],[Date]],"DD")</f>
        <v>30</v>
      </c>
      <c r="D342" s="21" t="str">
        <f t="shared" si="5"/>
        <v>3rd Quarter</v>
      </c>
      <c r="E342" s="20" t="str">
        <f>TEXT(Table13[[#This Row],[Date]],"DDDD")</f>
        <v>Saturday</v>
      </c>
      <c r="F342" s="20" t="str">
        <f>TEXT(Table13[[#This Row],[Date]],"MMMM")</f>
        <v>September</v>
      </c>
      <c r="G342" s="21" t="s">
        <v>43</v>
      </c>
      <c r="H342" s="22">
        <v>-10000</v>
      </c>
      <c r="I342" s="21" t="s">
        <v>27</v>
      </c>
      <c r="J342" s="21" t="s">
        <v>29</v>
      </c>
      <c r="K342" s="23" t="s">
        <v>20</v>
      </c>
    </row>
    <row r="343" spans="1:11" x14ac:dyDescent="0.3">
      <c r="A343" s="19">
        <v>2023</v>
      </c>
      <c r="B343" s="20">
        <v>45199</v>
      </c>
      <c r="C343" s="21" t="str">
        <f>TEXT(Table13[[#This Row],[Date]],"DD")</f>
        <v>30</v>
      </c>
      <c r="D343" s="21" t="str">
        <f t="shared" si="5"/>
        <v>3rd Quarter</v>
      </c>
      <c r="E343" s="20" t="str">
        <f>TEXT(Table13[[#This Row],[Date]],"DDDD")</f>
        <v>Saturday</v>
      </c>
      <c r="F343" s="20" t="str">
        <f>TEXT(Table13[[#This Row],[Date]],"MMMM")</f>
        <v>September</v>
      </c>
      <c r="G343" s="21" t="s">
        <v>43</v>
      </c>
      <c r="H343" s="22">
        <v>-30000</v>
      </c>
      <c r="I343" s="21" t="s">
        <v>27</v>
      </c>
      <c r="J343" s="21" t="s">
        <v>14</v>
      </c>
      <c r="K343" s="23" t="s">
        <v>20</v>
      </c>
    </row>
    <row r="344" spans="1:11" x14ac:dyDescent="0.3">
      <c r="A344" s="19">
        <v>2023</v>
      </c>
      <c r="B344" s="20">
        <v>45199</v>
      </c>
      <c r="C344" s="21" t="str">
        <f>TEXT(Table13[[#This Row],[Date]],"DD")</f>
        <v>30</v>
      </c>
      <c r="D344" s="21" t="str">
        <f t="shared" si="5"/>
        <v>3rd Quarter</v>
      </c>
      <c r="E344" s="20" t="str">
        <f>TEXT(Table13[[#This Row],[Date]],"DDDD")</f>
        <v>Saturday</v>
      </c>
      <c r="F344" s="20" t="str">
        <f>TEXT(Table13[[#This Row],[Date]],"MMMM")</f>
        <v>September</v>
      </c>
      <c r="G344" s="21" t="s">
        <v>43</v>
      </c>
      <c r="H344" s="22">
        <v>-200000</v>
      </c>
      <c r="I344" s="21" t="s">
        <v>27</v>
      </c>
      <c r="J344" s="21" t="s">
        <v>30</v>
      </c>
      <c r="K344" s="23" t="s">
        <v>20</v>
      </c>
    </row>
    <row r="345" spans="1:11" x14ac:dyDescent="0.3">
      <c r="A345" s="19">
        <v>2023</v>
      </c>
      <c r="B345" s="20">
        <v>45199</v>
      </c>
      <c r="C345" s="21" t="str">
        <f>TEXT(Table13[[#This Row],[Date]],"DD")</f>
        <v>30</v>
      </c>
      <c r="D345" s="21" t="str">
        <f t="shared" si="5"/>
        <v>3rd Quarter</v>
      </c>
      <c r="E345" s="20" t="str">
        <f>TEXT(Table13[[#This Row],[Date]],"DDDD")</f>
        <v>Saturday</v>
      </c>
      <c r="F345" s="20" t="str">
        <f>TEXT(Table13[[#This Row],[Date]],"MMMM")</f>
        <v>September</v>
      </c>
      <c r="G345" s="21" t="s">
        <v>43</v>
      </c>
      <c r="H345" s="22">
        <v>-12600</v>
      </c>
      <c r="I345" s="21" t="s">
        <v>27</v>
      </c>
      <c r="J345" s="21" t="s">
        <v>25</v>
      </c>
      <c r="K345" s="23" t="s">
        <v>20</v>
      </c>
    </row>
    <row r="346" spans="1:11" x14ac:dyDescent="0.3">
      <c r="A346" s="19">
        <v>2023</v>
      </c>
      <c r="B346" s="20">
        <v>45199</v>
      </c>
      <c r="C346" s="21" t="str">
        <f>TEXT(Table13[[#This Row],[Date]],"DD")</f>
        <v>30</v>
      </c>
      <c r="D346" s="21" t="str">
        <f t="shared" si="5"/>
        <v>3rd Quarter</v>
      </c>
      <c r="E346" s="20" t="str">
        <f>TEXT(Table13[[#This Row],[Date]],"DDDD")</f>
        <v>Saturday</v>
      </c>
      <c r="F346" s="20" t="str">
        <f>TEXT(Table13[[#This Row],[Date]],"MMMM")</f>
        <v>September</v>
      </c>
      <c r="G346" s="21" t="s">
        <v>43</v>
      </c>
      <c r="H346" s="22">
        <v>-15000</v>
      </c>
      <c r="I346" s="21" t="s">
        <v>31</v>
      </c>
      <c r="J346" s="21" t="s">
        <v>31</v>
      </c>
      <c r="K346" s="23" t="s">
        <v>20</v>
      </c>
    </row>
    <row r="347" spans="1:11" x14ac:dyDescent="0.3">
      <c r="A347" s="19">
        <v>2023</v>
      </c>
      <c r="B347" s="20">
        <v>45230</v>
      </c>
      <c r="C347" s="21" t="str">
        <f>TEXT(Table13[[#This Row],[Date]],"DD")</f>
        <v>31</v>
      </c>
      <c r="D347" s="21" t="str">
        <f t="shared" si="5"/>
        <v>4th Quarter</v>
      </c>
      <c r="E347" s="20" t="str">
        <f>TEXT(Table13[[#This Row],[Date]],"DDDD")</f>
        <v>Tuesday</v>
      </c>
      <c r="F347" s="20" t="str">
        <f>TEXT(Table13[[#This Row],[Date]],"MMMM")</f>
        <v>October</v>
      </c>
      <c r="G347" s="21" t="s">
        <v>43</v>
      </c>
      <c r="H347" s="22">
        <v>600000</v>
      </c>
      <c r="I347" s="21" t="s">
        <v>14</v>
      </c>
      <c r="J347" s="21"/>
      <c r="K347" s="23" t="s">
        <v>15</v>
      </c>
    </row>
    <row r="348" spans="1:11" x14ac:dyDescent="0.3">
      <c r="A348" s="19">
        <v>2023</v>
      </c>
      <c r="B348" s="20">
        <v>45230</v>
      </c>
      <c r="C348" s="21" t="str">
        <f>TEXT(Table13[[#This Row],[Date]],"DD")</f>
        <v>31</v>
      </c>
      <c r="D348" s="21" t="str">
        <f t="shared" si="5"/>
        <v>4th Quarter</v>
      </c>
      <c r="E348" s="20" t="str">
        <f>TEXT(Table13[[#This Row],[Date]],"DDDD")</f>
        <v>Tuesday</v>
      </c>
      <c r="F348" s="20" t="str">
        <f>TEXT(Table13[[#This Row],[Date]],"MMMM")</f>
        <v>October</v>
      </c>
      <c r="G348" s="21" t="s">
        <v>43</v>
      </c>
      <c r="H348" s="22">
        <v>30000</v>
      </c>
      <c r="I348" s="21" t="s">
        <v>17</v>
      </c>
      <c r="J348" s="21"/>
      <c r="K348" s="23" t="s">
        <v>15</v>
      </c>
    </row>
    <row r="349" spans="1:11" x14ac:dyDescent="0.3">
      <c r="A349" s="19">
        <v>2023</v>
      </c>
      <c r="B349" s="20">
        <v>45230</v>
      </c>
      <c r="C349" s="21" t="str">
        <f>TEXT(Table13[[#This Row],[Date]],"DD")</f>
        <v>31</v>
      </c>
      <c r="D349" s="21" t="str">
        <f t="shared" si="5"/>
        <v>4th Quarter</v>
      </c>
      <c r="E349" s="20" t="str">
        <f>TEXT(Table13[[#This Row],[Date]],"DDDD")</f>
        <v>Tuesday</v>
      </c>
      <c r="F349" s="20" t="str">
        <f>TEXT(Table13[[#This Row],[Date]],"MMMM")</f>
        <v>October</v>
      </c>
      <c r="G349" s="21" t="s">
        <v>43</v>
      </c>
      <c r="H349" s="22">
        <v>-36000</v>
      </c>
      <c r="I349" s="21" t="s">
        <v>19</v>
      </c>
      <c r="J349" s="21" t="s">
        <v>18</v>
      </c>
      <c r="K349" s="23" t="s">
        <v>20</v>
      </c>
    </row>
    <row r="350" spans="1:11" x14ac:dyDescent="0.3">
      <c r="A350" s="19">
        <v>2023</v>
      </c>
      <c r="B350" s="20">
        <v>45230</v>
      </c>
      <c r="C350" s="21" t="str">
        <f>TEXT(Table13[[#This Row],[Date]],"DD")</f>
        <v>31</v>
      </c>
      <c r="D350" s="21" t="str">
        <f t="shared" si="5"/>
        <v>4th Quarter</v>
      </c>
      <c r="E350" s="20" t="str">
        <f>TEXT(Table13[[#This Row],[Date]],"DDDD")</f>
        <v>Tuesday</v>
      </c>
      <c r="F350" s="20" t="str">
        <f>TEXT(Table13[[#This Row],[Date]],"MMMM")</f>
        <v>October</v>
      </c>
      <c r="G350" s="21" t="s">
        <v>43</v>
      </c>
      <c r="H350" s="22">
        <v>-72000</v>
      </c>
      <c r="I350" s="21" t="s">
        <v>19</v>
      </c>
      <c r="J350" s="21" t="s">
        <v>21</v>
      </c>
      <c r="K350" s="23" t="s">
        <v>20</v>
      </c>
    </row>
    <row r="351" spans="1:11" x14ac:dyDescent="0.3">
      <c r="A351" s="19">
        <v>2023</v>
      </c>
      <c r="B351" s="20">
        <v>45230</v>
      </c>
      <c r="C351" s="21" t="str">
        <f>TEXT(Table13[[#This Row],[Date]],"DD")</f>
        <v>31</v>
      </c>
      <c r="D351" s="21" t="str">
        <f t="shared" si="5"/>
        <v>4th Quarter</v>
      </c>
      <c r="E351" s="20" t="str">
        <f>TEXT(Table13[[#This Row],[Date]],"DDDD")</f>
        <v>Tuesday</v>
      </c>
      <c r="F351" s="20" t="str">
        <f>TEXT(Table13[[#This Row],[Date]],"MMMM")</f>
        <v>October</v>
      </c>
      <c r="G351" s="21" t="s">
        <v>43</v>
      </c>
      <c r="H351" s="22">
        <v>-20000</v>
      </c>
      <c r="I351" s="21" t="s">
        <v>19</v>
      </c>
      <c r="J351" s="21" t="s">
        <v>22</v>
      </c>
      <c r="K351" s="23" t="s">
        <v>20</v>
      </c>
    </row>
    <row r="352" spans="1:11" x14ac:dyDescent="0.3">
      <c r="A352" s="19">
        <v>2023</v>
      </c>
      <c r="B352" s="20">
        <v>45230</v>
      </c>
      <c r="C352" s="21" t="str">
        <f>TEXT(Table13[[#This Row],[Date]],"DD")</f>
        <v>31</v>
      </c>
      <c r="D352" s="21" t="str">
        <f t="shared" si="5"/>
        <v>4th Quarter</v>
      </c>
      <c r="E352" s="20" t="str">
        <f>TEXT(Table13[[#This Row],[Date]],"DDDD")</f>
        <v>Tuesday</v>
      </c>
      <c r="F352" s="20" t="str">
        <f>TEXT(Table13[[#This Row],[Date]],"MMMM")</f>
        <v>October</v>
      </c>
      <c r="G352" s="21" t="s">
        <v>43</v>
      </c>
      <c r="H352" s="22">
        <v>-70000</v>
      </c>
      <c r="I352" s="21" t="s">
        <v>19</v>
      </c>
      <c r="J352" s="21" t="s">
        <v>23</v>
      </c>
      <c r="K352" s="23" t="s">
        <v>20</v>
      </c>
    </row>
    <row r="353" spans="1:11" x14ac:dyDescent="0.3">
      <c r="A353" s="19">
        <v>2023</v>
      </c>
      <c r="B353" s="20">
        <v>45230</v>
      </c>
      <c r="C353" s="21" t="str">
        <f>TEXT(Table13[[#This Row],[Date]],"DD")</f>
        <v>31</v>
      </c>
      <c r="D353" s="21" t="str">
        <f t="shared" si="5"/>
        <v>4th Quarter</v>
      </c>
      <c r="E353" s="20" t="str">
        <f>TEXT(Table13[[#This Row],[Date]],"DDDD")</f>
        <v>Tuesday</v>
      </c>
      <c r="F353" s="20" t="str">
        <f>TEXT(Table13[[#This Row],[Date]],"MMMM")</f>
        <v>October</v>
      </c>
      <c r="G353" s="21" t="s">
        <v>43</v>
      </c>
      <c r="H353" s="22">
        <v>-10000</v>
      </c>
      <c r="I353" s="21" t="s">
        <v>19</v>
      </c>
      <c r="J353" s="21" t="s">
        <v>24</v>
      </c>
      <c r="K353" s="23" t="s">
        <v>20</v>
      </c>
    </row>
    <row r="354" spans="1:11" x14ac:dyDescent="0.3">
      <c r="A354" s="19">
        <v>2023</v>
      </c>
      <c r="B354" s="20">
        <v>45230</v>
      </c>
      <c r="C354" s="21" t="str">
        <f>TEXT(Table13[[#This Row],[Date]],"DD")</f>
        <v>31</v>
      </c>
      <c r="D354" s="21" t="str">
        <f t="shared" si="5"/>
        <v>4th Quarter</v>
      </c>
      <c r="E354" s="20" t="str">
        <f>TEXT(Table13[[#This Row],[Date]],"DDDD")</f>
        <v>Tuesday</v>
      </c>
      <c r="F354" s="20" t="str">
        <f>TEXT(Table13[[#This Row],[Date]],"MMMM")</f>
        <v>October</v>
      </c>
      <c r="G354" s="21" t="s">
        <v>43</v>
      </c>
      <c r="H354" s="22">
        <v>-3600</v>
      </c>
      <c r="I354" s="21" t="s">
        <v>19</v>
      </c>
      <c r="J354" s="21" t="s">
        <v>25</v>
      </c>
      <c r="K354" s="23" t="s">
        <v>20</v>
      </c>
    </row>
    <row r="355" spans="1:11" x14ac:dyDescent="0.3">
      <c r="A355" s="19">
        <v>2023</v>
      </c>
      <c r="B355" s="20">
        <v>45230</v>
      </c>
      <c r="C355" s="21" t="str">
        <f>TEXT(Table13[[#This Row],[Date]],"DD")</f>
        <v>31</v>
      </c>
      <c r="D355" s="21" t="str">
        <f t="shared" si="5"/>
        <v>4th Quarter</v>
      </c>
      <c r="E355" s="20" t="str">
        <f>TEXT(Table13[[#This Row],[Date]],"DDDD")</f>
        <v>Tuesday</v>
      </c>
      <c r="F355" s="20" t="str">
        <f>TEXT(Table13[[#This Row],[Date]],"MMMM")</f>
        <v>October</v>
      </c>
      <c r="G355" s="21" t="s">
        <v>43</v>
      </c>
      <c r="H355" s="22">
        <v>-25000</v>
      </c>
      <c r="I355" s="21" t="s">
        <v>27</v>
      </c>
      <c r="J355" s="21" t="s">
        <v>26</v>
      </c>
      <c r="K355" s="23" t="s">
        <v>20</v>
      </c>
    </row>
    <row r="356" spans="1:11" x14ac:dyDescent="0.3">
      <c r="A356" s="19">
        <v>2023</v>
      </c>
      <c r="B356" s="20">
        <v>45230</v>
      </c>
      <c r="C356" s="21" t="str">
        <f>TEXT(Table13[[#This Row],[Date]],"DD")</f>
        <v>31</v>
      </c>
      <c r="D356" s="21" t="str">
        <f t="shared" si="5"/>
        <v>4th Quarter</v>
      </c>
      <c r="E356" s="20" t="str">
        <f>TEXT(Table13[[#This Row],[Date]],"DDDD")</f>
        <v>Tuesday</v>
      </c>
      <c r="F356" s="20" t="str">
        <f>TEXT(Table13[[#This Row],[Date]],"MMMM")</f>
        <v>October</v>
      </c>
      <c r="G356" s="21" t="s">
        <v>43</v>
      </c>
      <c r="H356" s="22">
        <v>-3600</v>
      </c>
      <c r="I356" s="21" t="s">
        <v>27</v>
      </c>
      <c r="J356" s="21" t="s">
        <v>28</v>
      </c>
      <c r="K356" s="23" t="s">
        <v>20</v>
      </c>
    </row>
    <row r="357" spans="1:11" x14ac:dyDescent="0.3">
      <c r="A357" s="19">
        <v>2023</v>
      </c>
      <c r="B357" s="20">
        <v>45230</v>
      </c>
      <c r="C357" s="21" t="str">
        <f>TEXT(Table13[[#This Row],[Date]],"DD")</f>
        <v>31</v>
      </c>
      <c r="D357" s="21" t="str">
        <f t="shared" si="5"/>
        <v>4th Quarter</v>
      </c>
      <c r="E357" s="20" t="str">
        <f>TEXT(Table13[[#This Row],[Date]],"DDDD")</f>
        <v>Tuesday</v>
      </c>
      <c r="F357" s="20" t="str">
        <f>TEXT(Table13[[#This Row],[Date]],"MMMM")</f>
        <v>October</v>
      </c>
      <c r="G357" s="21" t="s">
        <v>43</v>
      </c>
      <c r="H357" s="22">
        <v>-10000</v>
      </c>
      <c r="I357" s="21" t="s">
        <v>27</v>
      </c>
      <c r="J357" s="21" t="s">
        <v>29</v>
      </c>
      <c r="K357" s="23" t="s">
        <v>20</v>
      </c>
    </row>
    <row r="358" spans="1:11" x14ac:dyDescent="0.3">
      <c r="A358" s="19">
        <v>2023</v>
      </c>
      <c r="B358" s="20">
        <v>45230</v>
      </c>
      <c r="C358" s="21" t="str">
        <f>TEXT(Table13[[#This Row],[Date]],"DD")</f>
        <v>31</v>
      </c>
      <c r="D358" s="21" t="str">
        <f t="shared" si="5"/>
        <v>4th Quarter</v>
      </c>
      <c r="E358" s="20" t="str">
        <f>TEXT(Table13[[#This Row],[Date]],"DDDD")</f>
        <v>Tuesday</v>
      </c>
      <c r="F358" s="20" t="str">
        <f>TEXT(Table13[[#This Row],[Date]],"MMMM")</f>
        <v>October</v>
      </c>
      <c r="G358" s="21" t="s">
        <v>43</v>
      </c>
      <c r="H358" s="22">
        <v>-30000</v>
      </c>
      <c r="I358" s="21" t="s">
        <v>27</v>
      </c>
      <c r="J358" s="21" t="s">
        <v>14</v>
      </c>
      <c r="K358" s="23" t="s">
        <v>20</v>
      </c>
    </row>
    <row r="359" spans="1:11" x14ac:dyDescent="0.3">
      <c r="A359" s="19">
        <v>2023</v>
      </c>
      <c r="B359" s="20">
        <v>45230</v>
      </c>
      <c r="C359" s="21" t="str">
        <f>TEXT(Table13[[#This Row],[Date]],"DD")</f>
        <v>31</v>
      </c>
      <c r="D359" s="21" t="str">
        <f t="shared" si="5"/>
        <v>4th Quarter</v>
      </c>
      <c r="E359" s="20" t="str">
        <f>TEXT(Table13[[#This Row],[Date]],"DDDD")</f>
        <v>Tuesday</v>
      </c>
      <c r="F359" s="20" t="str">
        <f>TEXT(Table13[[#This Row],[Date]],"MMMM")</f>
        <v>October</v>
      </c>
      <c r="G359" s="21" t="s">
        <v>43</v>
      </c>
      <c r="H359" s="22">
        <v>-200000</v>
      </c>
      <c r="I359" s="21" t="s">
        <v>27</v>
      </c>
      <c r="J359" s="21" t="s">
        <v>30</v>
      </c>
      <c r="K359" s="23" t="s">
        <v>20</v>
      </c>
    </row>
    <row r="360" spans="1:11" x14ac:dyDescent="0.3">
      <c r="A360" s="19">
        <v>2023</v>
      </c>
      <c r="B360" s="20">
        <v>45230</v>
      </c>
      <c r="C360" s="21" t="str">
        <f>TEXT(Table13[[#This Row],[Date]],"DD")</f>
        <v>31</v>
      </c>
      <c r="D360" s="21" t="str">
        <f t="shared" si="5"/>
        <v>4th Quarter</v>
      </c>
      <c r="E360" s="20" t="str">
        <f>TEXT(Table13[[#This Row],[Date]],"DDDD")</f>
        <v>Tuesday</v>
      </c>
      <c r="F360" s="20" t="str">
        <f>TEXT(Table13[[#This Row],[Date]],"MMMM")</f>
        <v>October</v>
      </c>
      <c r="G360" s="21" t="s">
        <v>43</v>
      </c>
      <c r="H360" s="22">
        <v>-12600</v>
      </c>
      <c r="I360" s="21" t="s">
        <v>27</v>
      </c>
      <c r="J360" s="21" t="s">
        <v>25</v>
      </c>
      <c r="K360" s="23" t="s">
        <v>20</v>
      </c>
    </row>
    <row r="361" spans="1:11" x14ac:dyDescent="0.3">
      <c r="A361" s="19">
        <v>2023</v>
      </c>
      <c r="B361" s="20">
        <v>45230</v>
      </c>
      <c r="C361" s="21" t="str">
        <f>TEXT(Table13[[#This Row],[Date]],"DD")</f>
        <v>31</v>
      </c>
      <c r="D361" s="21" t="str">
        <f t="shared" si="5"/>
        <v>4th Quarter</v>
      </c>
      <c r="E361" s="20" t="str">
        <f>TEXT(Table13[[#This Row],[Date]],"DDDD")</f>
        <v>Tuesday</v>
      </c>
      <c r="F361" s="20" t="str">
        <f>TEXT(Table13[[#This Row],[Date]],"MMMM")</f>
        <v>October</v>
      </c>
      <c r="G361" s="21" t="s">
        <v>43</v>
      </c>
      <c r="H361" s="22">
        <v>-34300</v>
      </c>
      <c r="I361" s="21" t="s">
        <v>31</v>
      </c>
      <c r="J361" s="21" t="s">
        <v>31</v>
      </c>
      <c r="K361" s="23" t="s">
        <v>20</v>
      </c>
    </row>
    <row r="362" spans="1:11" x14ac:dyDescent="0.3">
      <c r="A362" s="19">
        <v>2023</v>
      </c>
      <c r="B362" s="20">
        <v>45260</v>
      </c>
      <c r="C362" s="21" t="str">
        <f>TEXT(Table13[[#This Row],[Date]],"DD")</f>
        <v>30</v>
      </c>
      <c r="D362" s="21" t="str">
        <f t="shared" si="5"/>
        <v>4th Quarter</v>
      </c>
      <c r="E362" s="20" t="str">
        <f>TEXT(Table13[[#This Row],[Date]],"DDDD")</f>
        <v>Thursday</v>
      </c>
      <c r="F362" s="20" t="str">
        <f>TEXT(Table13[[#This Row],[Date]],"MMMM")</f>
        <v>November</v>
      </c>
      <c r="G362" s="21" t="s">
        <v>43</v>
      </c>
      <c r="H362" s="22">
        <v>600000</v>
      </c>
      <c r="I362" s="21" t="s">
        <v>14</v>
      </c>
      <c r="J362" s="21"/>
      <c r="K362" s="23" t="s">
        <v>15</v>
      </c>
    </row>
    <row r="363" spans="1:11" x14ac:dyDescent="0.3">
      <c r="A363" s="19">
        <v>2023</v>
      </c>
      <c r="B363" s="20">
        <v>45260</v>
      </c>
      <c r="C363" s="21" t="str">
        <f>TEXT(Table13[[#This Row],[Date]],"DD")</f>
        <v>30</v>
      </c>
      <c r="D363" s="21" t="str">
        <f t="shared" si="5"/>
        <v>4th Quarter</v>
      </c>
      <c r="E363" s="20" t="str">
        <f>TEXT(Table13[[#This Row],[Date]],"DDDD")</f>
        <v>Thursday</v>
      </c>
      <c r="F363" s="20" t="str">
        <f>TEXT(Table13[[#This Row],[Date]],"MMMM")</f>
        <v>November</v>
      </c>
      <c r="G363" s="21" t="s">
        <v>43</v>
      </c>
      <c r="H363" s="22">
        <v>21000</v>
      </c>
      <c r="I363" s="21" t="s">
        <v>17</v>
      </c>
      <c r="J363" s="21"/>
      <c r="K363" s="23" t="s">
        <v>15</v>
      </c>
    </row>
    <row r="364" spans="1:11" x14ac:dyDescent="0.3">
      <c r="A364" s="19">
        <v>2023</v>
      </c>
      <c r="B364" s="20">
        <v>45260</v>
      </c>
      <c r="C364" s="21" t="str">
        <f>TEXT(Table13[[#This Row],[Date]],"DD")</f>
        <v>30</v>
      </c>
      <c r="D364" s="21" t="str">
        <f t="shared" si="5"/>
        <v>4th Quarter</v>
      </c>
      <c r="E364" s="20" t="str">
        <f>TEXT(Table13[[#This Row],[Date]],"DDDD")</f>
        <v>Thursday</v>
      </c>
      <c r="F364" s="20" t="str">
        <f>TEXT(Table13[[#This Row],[Date]],"MMMM")</f>
        <v>November</v>
      </c>
      <c r="G364" s="21" t="s">
        <v>43</v>
      </c>
      <c r="H364" s="22">
        <v>-36000</v>
      </c>
      <c r="I364" s="21" t="s">
        <v>19</v>
      </c>
      <c r="J364" s="21" t="s">
        <v>18</v>
      </c>
      <c r="K364" s="23" t="s">
        <v>20</v>
      </c>
    </row>
    <row r="365" spans="1:11" x14ac:dyDescent="0.3">
      <c r="A365" s="19">
        <v>2023</v>
      </c>
      <c r="B365" s="20">
        <v>45260</v>
      </c>
      <c r="C365" s="21" t="str">
        <f>TEXT(Table13[[#This Row],[Date]],"DD")</f>
        <v>30</v>
      </c>
      <c r="D365" s="21" t="str">
        <f t="shared" si="5"/>
        <v>4th Quarter</v>
      </c>
      <c r="E365" s="20" t="str">
        <f>TEXT(Table13[[#This Row],[Date]],"DDDD")</f>
        <v>Thursday</v>
      </c>
      <c r="F365" s="20" t="str">
        <f>TEXT(Table13[[#This Row],[Date]],"MMMM")</f>
        <v>November</v>
      </c>
      <c r="G365" s="21" t="s">
        <v>43</v>
      </c>
      <c r="H365" s="22">
        <v>-72000</v>
      </c>
      <c r="I365" s="21" t="s">
        <v>19</v>
      </c>
      <c r="J365" s="21" t="s">
        <v>21</v>
      </c>
      <c r="K365" s="23" t="s">
        <v>20</v>
      </c>
    </row>
    <row r="366" spans="1:11" x14ac:dyDescent="0.3">
      <c r="A366" s="19">
        <v>2023</v>
      </c>
      <c r="B366" s="20">
        <v>45260</v>
      </c>
      <c r="C366" s="21" t="str">
        <f>TEXT(Table13[[#This Row],[Date]],"DD")</f>
        <v>30</v>
      </c>
      <c r="D366" s="21" t="str">
        <f t="shared" si="5"/>
        <v>4th Quarter</v>
      </c>
      <c r="E366" s="20" t="str">
        <f>TEXT(Table13[[#This Row],[Date]],"DDDD")</f>
        <v>Thursday</v>
      </c>
      <c r="F366" s="20" t="str">
        <f>TEXT(Table13[[#This Row],[Date]],"MMMM")</f>
        <v>November</v>
      </c>
      <c r="G366" s="21" t="s">
        <v>43</v>
      </c>
      <c r="H366" s="22">
        <v>-30000</v>
      </c>
      <c r="I366" s="21" t="s">
        <v>19</v>
      </c>
      <c r="J366" s="21" t="s">
        <v>22</v>
      </c>
      <c r="K366" s="23" t="s">
        <v>20</v>
      </c>
    </row>
    <row r="367" spans="1:11" x14ac:dyDescent="0.3">
      <c r="A367" s="19">
        <v>2023</v>
      </c>
      <c r="B367" s="20">
        <v>45260</v>
      </c>
      <c r="C367" s="21" t="str">
        <f>TEXT(Table13[[#This Row],[Date]],"DD")</f>
        <v>30</v>
      </c>
      <c r="D367" s="21" t="str">
        <f t="shared" si="5"/>
        <v>4th Quarter</v>
      </c>
      <c r="E367" s="20" t="str">
        <f>TEXT(Table13[[#This Row],[Date]],"DDDD")</f>
        <v>Thursday</v>
      </c>
      <c r="F367" s="20" t="str">
        <f>TEXT(Table13[[#This Row],[Date]],"MMMM")</f>
        <v>November</v>
      </c>
      <c r="G367" s="21" t="s">
        <v>43</v>
      </c>
      <c r="H367" s="22">
        <v>-70000</v>
      </c>
      <c r="I367" s="21" t="s">
        <v>19</v>
      </c>
      <c r="J367" s="21" t="s">
        <v>23</v>
      </c>
      <c r="K367" s="23" t="s">
        <v>20</v>
      </c>
    </row>
    <row r="368" spans="1:11" x14ac:dyDescent="0.3">
      <c r="A368" s="19">
        <v>2023</v>
      </c>
      <c r="B368" s="20">
        <v>45260</v>
      </c>
      <c r="C368" s="21" t="str">
        <f>TEXT(Table13[[#This Row],[Date]],"DD")</f>
        <v>30</v>
      </c>
      <c r="D368" s="21" t="str">
        <f t="shared" si="5"/>
        <v>4th Quarter</v>
      </c>
      <c r="E368" s="20" t="str">
        <f>TEXT(Table13[[#This Row],[Date]],"DDDD")</f>
        <v>Thursday</v>
      </c>
      <c r="F368" s="20" t="str">
        <f>TEXT(Table13[[#This Row],[Date]],"MMMM")</f>
        <v>November</v>
      </c>
      <c r="G368" s="21" t="s">
        <v>43</v>
      </c>
      <c r="H368" s="22">
        <v>-10000</v>
      </c>
      <c r="I368" s="21" t="s">
        <v>19</v>
      </c>
      <c r="J368" s="21" t="s">
        <v>24</v>
      </c>
      <c r="K368" s="23" t="s">
        <v>20</v>
      </c>
    </row>
    <row r="369" spans="1:11" x14ac:dyDescent="0.3">
      <c r="A369" s="19">
        <v>2023</v>
      </c>
      <c r="B369" s="20">
        <v>45260</v>
      </c>
      <c r="C369" s="21" t="str">
        <f>TEXT(Table13[[#This Row],[Date]],"DD")</f>
        <v>30</v>
      </c>
      <c r="D369" s="21" t="str">
        <f t="shared" si="5"/>
        <v>4th Quarter</v>
      </c>
      <c r="E369" s="20" t="str">
        <f>TEXT(Table13[[#This Row],[Date]],"DDDD")</f>
        <v>Thursday</v>
      </c>
      <c r="F369" s="20" t="str">
        <f>TEXT(Table13[[#This Row],[Date]],"MMMM")</f>
        <v>November</v>
      </c>
      <c r="G369" s="21" t="s">
        <v>43</v>
      </c>
      <c r="H369" s="22">
        <v>-7200</v>
      </c>
      <c r="I369" s="21" t="s">
        <v>19</v>
      </c>
      <c r="J369" s="21" t="s">
        <v>25</v>
      </c>
      <c r="K369" s="23" t="s">
        <v>20</v>
      </c>
    </row>
    <row r="370" spans="1:11" x14ac:dyDescent="0.3">
      <c r="A370" s="19">
        <v>2023</v>
      </c>
      <c r="B370" s="20">
        <v>45260</v>
      </c>
      <c r="C370" s="21" t="str">
        <f>TEXT(Table13[[#This Row],[Date]],"DD")</f>
        <v>30</v>
      </c>
      <c r="D370" s="21" t="str">
        <f t="shared" si="5"/>
        <v>4th Quarter</v>
      </c>
      <c r="E370" s="20" t="str">
        <f>TEXT(Table13[[#This Row],[Date]],"DDDD")</f>
        <v>Thursday</v>
      </c>
      <c r="F370" s="20" t="str">
        <f>TEXT(Table13[[#This Row],[Date]],"MMMM")</f>
        <v>November</v>
      </c>
      <c r="G370" s="21" t="s">
        <v>43</v>
      </c>
      <c r="H370" s="22">
        <v>-25000</v>
      </c>
      <c r="I370" s="21" t="s">
        <v>27</v>
      </c>
      <c r="J370" s="21" t="s">
        <v>26</v>
      </c>
      <c r="K370" s="23" t="s">
        <v>20</v>
      </c>
    </row>
    <row r="371" spans="1:11" x14ac:dyDescent="0.3">
      <c r="A371" s="19">
        <v>2023</v>
      </c>
      <c r="B371" s="20">
        <v>45260</v>
      </c>
      <c r="C371" s="21" t="str">
        <f>TEXT(Table13[[#This Row],[Date]],"DD")</f>
        <v>30</v>
      </c>
      <c r="D371" s="21" t="str">
        <f t="shared" si="5"/>
        <v>4th Quarter</v>
      </c>
      <c r="E371" s="20" t="str">
        <f>TEXT(Table13[[#This Row],[Date]],"DDDD")</f>
        <v>Thursday</v>
      </c>
      <c r="F371" s="20" t="str">
        <f>TEXT(Table13[[#This Row],[Date]],"MMMM")</f>
        <v>November</v>
      </c>
      <c r="G371" s="21" t="s">
        <v>43</v>
      </c>
      <c r="H371" s="22">
        <v>-5400</v>
      </c>
      <c r="I371" s="21" t="s">
        <v>27</v>
      </c>
      <c r="J371" s="21" t="s">
        <v>28</v>
      </c>
      <c r="K371" s="23" t="s">
        <v>20</v>
      </c>
    </row>
    <row r="372" spans="1:11" x14ac:dyDescent="0.3">
      <c r="A372" s="19">
        <v>2023</v>
      </c>
      <c r="B372" s="20">
        <v>45260</v>
      </c>
      <c r="C372" s="21" t="str">
        <f>TEXT(Table13[[#This Row],[Date]],"DD")</f>
        <v>30</v>
      </c>
      <c r="D372" s="21" t="str">
        <f t="shared" si="5"/>
        <v>4th Quarter</v>
      </c>
      <c r="E372" s="20" t="str">
        <f>TEXT(Table13[[#This Row],[Date]],"DDDD")</f>
        <v>Thursday</v>
      </c>
      <c r="F372" s="20" t="str">
        <f>TEXT(Table13[[#This Row],[Date]],"MMMM")</f>
        <v>November</v>
      </c>
      <c r="G372" s="21" t="s">
        <v>43</v>
      </c>
      <c r="H372" s="22">
        <v>-12000</v>
      </c>
      <c r="I372" s="21" t="s">
        <v>27</v>
      </c>
      <c r="J372" s="21" t="s">
        <v>29</v>
      </c>
      <c r="K372" s="23" t="s">
        <v>20</v>
      </c>
    </row>
    <row r="373" spans="1:11" x14ac:dyDescent="0.3">
      <c r="A373" s="19">
        <v>2023</v>
      </c>
      <c r="B373" s="20">
        <v>45260</v>
      </c>
      <c r="C373" s="21" t="str">
        <f>TEXT(Table13[[#This Row],[Date]],"DD")</f>
        <v>30</v>
      </c>
      <c r="D373" s="21" t="str">
        <f t="shared" si="5"/>
        <v>4th Quarter</v>
      </c>
      <c r="E373" s="20" t="str">
        <f>TEXT(Table13[[#This Row],[Date]],"DDDD")</f>
        <v>Thursday</v>
      </c>
      <c r="F373" s="20" t="str">
        <f>TEXT(Table13[[#This Row],[Date]],"MMMM")</f>
        <v>November</v>
      </c>
      <c r="G373" s="21" t="s">
        <v>43</v>
      </c>
      <c r="H373" s="22">
        <v>-45000</v>
      </c>
      <c r="I373" s="21" t="s">
        <v>27</v>
      </c>
      <c r="J373" s="21" t="s">
        <v>14</v>
      </c>
      <c r="K373" s="23" t="s">
        <v>20</v>
      </c>
    </row>
    <row r="374" spans="1:11" x14ac:dyDescent="0.3">
      <c r="A374" s="19">
        <v>2023</v>
      </c>
      <c r="B374" s="20">
        <v>45260</v>
      </c>
      <c r="C374" s="21" t="str">
        <f>TEXT(Table13[[#This Row],[Date]],"DD")</f>
        <v>30</v>
      </c>
      <c r="D374" s="21" t="str">
        <f t="shared" si="5"/>
        <v>4th Quarter</v>
      </c>
      <c r="E374" s="20" t="str">
        <f>TEXT(Table13[[#This Row],[Date]],"DDDD")</f>
        <v>Thursday</v>
      </c>
      <c r="F374" s="20" t="str">
        <f>TEXT(Table13[[#This Row],[Date]],"MMMM")</f>
        <v>November</v>
      </c>
      <c r="G374" s="21" t="s">
        <v>43</v>
      </c>
      <c r="H374" s="22">
        <v>-200000</v>
      </c>
      <c r="I374" s="21" t="s">
        <v>27</v>
      </c>
      <c r="J374" s="21" t="s">
        <v>30</v>
      </c>
      <c r="K374" s="23" t="s">
        <v>20</v>
      </c>
    </row>
    <row r="375" spans="1:11" x14ac:dyDescent="0.3">
      <c r="A375" s="19">
        <v>2023</v>
      </c>
      <c r="B375" s="20">
        <v>45260</v>
      </c>
      <c r="C375" s="21" t="str">
        <f>TEXT(Table13[[#This Row],[Date]],"DD")</f>
        <v>30</v>
      </c>
      <c r="D375" s="21" t="str">
        <f t="shared" si="5"/>
        <v>4th Quarter</v>
      </c>
      <c r="E375" s="20" t="str">
        <f>TEXT(Table13[[#This Row],[Date]],"DDDD")</f>
        <v>Thursday</v>
      </c>
      <c r="F375" s="20" t="str">
        <f>TEXT(Table13[[#This Row],[Date]],"MMMM")</f>
        <v>November</v>
      </c>
      <c r="G375" s="21" t="s">
        <v>43</v>
      </c>
      <c r="H375" s="22">
        <v>-12600</v>
      </c>
      <c r="I375" s="21" t="s">
        <v>27</v>
      </c>
      <c r="J375" s="21" t="s">
        <v>25</v>
      </c>
      <c r="K375" s="23" t="s">
        <v>20</v>
      </c>
    </row>
    <row r="376" spans="1:11" x14ac:dyDescent="0.3">
      <c r="A376" s="19">
        <v>2023</v>
      </c>
      <c r="B376" s="20">
        <v>45260</v>
      </c>
      <c r="C376" s="21" t="str">
        <f>TEXT(Table13[[#This Row],[Date]],"DD")</f>
        <v>30</v>
      </c>
      <c r="D376" s="21" t="str">
        <f t="shared" si="5"/>
        <v>4th Quarter</v>
      </c>
      <c r="E376" s="20" t="str">
        <f>TEXT(Table13[[#This Row],[Date]],"DDDD")</f>
        <v>Thursday</v>
      </c>
      <c r="F376" s="20" t="str">
        <f>TEXT(Table13[[#This Row],[Date]],"MMMM")</f>
        <v>November</v>
      </c>
      <c r="G376" s="21" t="s">
        <v>43</v>
      </c>
      <c r="H376" s="22">
        <v>-25200</v>
      </c>
      <c r="I376" s="21" t="s">
        <v>31</v>
      </c>
      <c r="J376" s="21" t="s">
        <v>31</v>
      </c>
      <c r="K376" s="23" t="s">
        <v>20</v>
      </c>
    </row>
    <row r="377" spans="1:11" x14ac:dyDescent="0.3">
      <c r="A377" s="19">
        <v>2023</v>
      </c>
      <c r="B377" s="20">
        <v>45291</v>
      </c>
      <c r="C377" s="21" t="str">
        <f>TEXT(Table13[[#This Row],[Date]],"DD")</f>
        <v>31</v>
      </c>
      <c r="D377" s="21" t="str">
        <f t="shared" si="5"/>
        <v>4th Quarter</v>
      </c>
      <c r="E377" s="20" t="str">
        <f>TEXT(Table13[[#This Row],[Date]],"DDDD")</f>
        <v>Sunday</v>
      </c>
      <c r="F377" s="20" t="str">
        <f>TEXT(Table13[[#This Row],[Date]],"MMMM")</f>
        <v>December</v>
      </c>
      <c r="G377" s="21" t="s">
        <v>43</v>
      </c>
      <c r="H377" s="22">
        <v>750000</v>
      </c>
      <c r="I377" s="21" t="s">
        <v>14</v>
      </c>
      <c r="J377" s="21"/>
      <c r="K377" s="23" t="s">
        <v>15</v>
      </c>
    </row>
    <row r="378" spans="1:11" x14ac:dyDescent="0.3">
      <c r="A378" s="19">
        <v>2023</v>
      </c>
      <c r="B378" s="20">
        <v>45291</v>
      </c>
      <c r="C378" s="21" t="str">
        <f>TEXT(Table13[[#This Row],[Date]],"DD")</f>
        <v>31</v>
      </c>
      <c r="D378" s="21" t="str">
        <f t="shared" si="5"/>
        <v>4th Quarter</v>
      </c>
      <c r="E378" s="20" t="str">
        <f>TEXT(Table13[[#This Row],[Date]],"DDDD")</f>
        <v>Sunday</v>
      </c>
      <c r="F378" s="20" t="str">
        <f>TEXT(Table13[[#This Row],[Date]],"MMMM")</f>
        <v>December</v>
      </c>
      <c r="G378" s="21" t="s">
        <v>43</v>
      </c>
      <c r="H378" s="22">
        <v>27000</v>
      </c>
      <c r="I378" s="21" t="s">
        <v>17</v>
      </c>
      <c r="J378" s="21"/>
      <c r="K378" s="23" t="s">
        <v>15</v>
      </c>
    </row>
    <row r="379" spans="1:11" x14ac:dyDescent="0.3">
      <c r="A379" s="19">
        <v>2023</v>
      </c>
      <c r="B379" s="20">
        <v>45291</v>
      </c>
      <c r="C379" s="21" t="str">
        <f>TEXT(Table13[[#This Row],[Date]],"DD")</f>
        <v>31</v>
      </c>
      <c r="D379" s="21" t="str">
        <f t="shared" si="5"/>
        <v>4th Quarter</v>
      </c>
      <c r="E379" s="20" t="str">
        <f>TEXT(Table13[[#This Row],[Date]],"DDDD")</f>
        <v>Sunday</v>
      </c>
      <c r="F379" s="20" t="str">
        <f>TEXT(Table13[[#This Row],[Date]],"MMMM")</f>
        <v>December</v>
      </c>
      <c r="G379" s="21" t="s">
        <v>43</v>
      </c>
      <c r="H379" s="22">
        <v>-36000</v>
      </c>
      <c r="I379" s="21" t="s">
        <v>19</v>
      </c>
      <c r="J379" s="21" t="s">
        <v>18</v>
      </c>
      <c r="K379" s="23" t="s">
        <v>20</v>
      </c>
    </row>
    <row r="380" spans="1:11" x14ac:dyDescent="0.3">
      <c r="A380" s="19">
        <v>2023</v>
      </c>
      <c r="B380" s="20">
        <v>45291</v>
      </c>
      <c r="C380" s="21" t="str">
        <f>TEXT(Table13[[#This Row],[Date]],"DD")</f>
        <v>31</v>
      </c>
      <c r="D380" s="21" t="str">
        <f t="shared" si="5"/>
        <v>4th Quarter</v>
      </c>
      <c r="E380" s="20" t="str">
        <f>TEXT(Table13[[#This Row],[Date]],"DDDD")</f>
        <v>Sunday</v>
      </c>
      <c r="F380" s="20" t="str">
        <f>TEXT(Table13[[#This Row],[Date]],"MMMM")</f>
        <v>December</v>
      </c>
      <c r="G380" s="21" t="s">
        <v>43</v>
      </c>
      <c r="H380" s="22">
        <v>-72000</v>
      </c>
      <c r="I380" s="21" t="s">
        <v>19</v>
      </c>
      <c r="J380" s="21" t="s">
        <v>21</v>
      </c>
      <c r="K380" s="23" t="s">
        <v>20</v>
      </c>
    </row>
    <row r="381" spans="1:11" x14ac:dyDescent="0.3">
      <c r="A381" s="19">
        <v>2023</v>
      </c>
      <c r="B381" s="20">
        <v>45291</v>
      </c>
      <c r="C381" s="21" t="str">
        <f>TEXT(Table13[[#This Row],[Date]],"DD")</f>
        <v>31</v>
      </c>
      <c r="D381" s="21" t="str">
        <f t="shared" si="5"/>
        <v>4th Quarter</v>
      </c>
      <c r="E381" s="20" t="str">
        <f>TEXT(Table13[[#This Row],[Date]],"DDDD")</f>
        <v>Sunday</v>
      </c>
      <c r="F381" s="20" t="str">
        <f>TEXT(Table13[[#This Row],[Date]],"MMMM")</f>
        <v>December</v>
      </c>
      <c r="G381" s="21" t="s">
        <v>43</v>
      </c>
      <c r="H381" s="22">
        <v>-50000</v>
      </c>
      <c r="I381" s="21" t="s">
        <v>19</v>
      </c>
      <c r="J381" s="21" t="s">
        <v>22</v>
      </c>
      <c r="K381" s="23" t="s">
        <v>20</v>
      </c>
    </row>
    <row r="382" spans="1:11" x14ac:dyDescent="0.3">
      <c r="A382" s="19">
        <v>2023</v>
      </c>
      <c r="B382" s="20">
        <v>45291</v>
      </c>
      <c r="C382" s="21" t="str">
        <f>TEXT(Table13[[#This Row],[Date]],"DD")</f>
        <v>31</v>
      </c>
      <c r="D382" s="21" t="str">
        <f t="shared" si="5"/>
        <v>4th Quarter</v>
      </c>
      <c r="E382" s="20" t="str">
        <f>TEXT(Table13[[#This Row],[Date]],"DDDD")</f>
        <v>Sunday</v>
      </c>
      <c r="F382" s="20" t="str">
        <f>TEXT(Table13[[#This Row],[Date]],"MMMM")</f>
        <v>December</v>
      </c>
      <c r="G382" s="21" t="s">
        <v>43</v>
      </c>
      <c r="H382" s="22">
        <v>-70000</v>
      </c>
      <c r="I382" s="21" t="s">
        <v>19</v>
      </c>
      <c r="J382" s="21" t="s">
        <v>23</v>
      </c>
      <c r="K382" s="23" t="s">
        <v>20</v>
      </c>
    </row>
    <row r="383" spans="1:11" x14ac:dyDescent="0.3">
      <c r="A383" s="19">
        <v>2023</v>
      </c>
      <c r="B383" s="20">
        <v>45291</v>
      </c>
      <c r="C383" s="21" t="str">
        <f>TEXT(Table13[[#This Row],[Date]],"DD")</f>
        <v>31</v>
      </c>
      <c r="D383" s="21" t="str">
        <f t="shared" si="5"/>
        <v>4th Quarter</v>
      </c>
      <c r="E383" s="20" t="str">
        <f>TEXT(Table13[[#This Row],[Date]],"DDDD")</f>
        <v>Sunday</v>
      </c>
      <c r="F383" s="20" t="str">
        <f>TEXT(Table13[[#This Row],[Date]],"MMMM")</f>
        <v>December</v>
      </c>
      <c r="G383" s="21" t="s">
        <v>43</v>
      </c>
      <c r="H383" s="22">
        <v>-10000</v>
      </c>
      <c r="I383" s="21" t="s">
        <v>19</v>
      </c>
      <c r="J383" s="21" t="s">
        <v>24</v>
      </c>
      <c r="K383" s="23" t="s">
        <v>20</v>
      </c>
    </row>
    <row r="384" spans="1:11" x14ac:dyDescent="0.3">
      <c r="A384" s="19">
        <v>2023</v>
      </c>
      <c r="B384" s="20">
        <v>45291</v>
      </c>
      <c r="C384" s="21" t="str">
        <f>TEXT(Table13[[#This Row],[Date]],"DD")</f>
        <v>31</v>
      </c>
      <c r="D384" s="21" t="str">
        <f t="shared" si="5"/>
        <v>4th Quarter</v>
      </c>
      <c r="E384" s="20" t="str">
        <f>TEXT(Table13[[#This Row],[Date]],"DDDD")</f>
        <v>Sunday</v>
      </c>
      <c r="F384" s="20" t="str">
        <f>TEXT(Table13[[#This Row],[Date]],"MMMM")</f>
        <v>December</v>
      </c>
      <c r="G384" s="21" t="s">
        <v>43</v>
      </c>
      <c r="H384" s="22">
        <v>-14400</v>
      </c>
      <c r="I384" s="21" t="s">
        <v>19</v>
      </c>
      <c r="J384" s="21" t="s">
        <v>25</v>
      </c>
      <c r="K384" s="23" t="s">
        <v>20</v>
      </c>
    </row>
    <row r="385" spans="1:11" x14ac:dyDescent="0.3">
      <c r="A385" s="19">
        <v>2023</v>
      </c>
      <c r="B385" s="20">
        <v>45291</v>
      </c>
      <c r="C385" s="21" t="str">
        <f>TEXT(Table13[[#This Row],[Date]],"DD")</f>
        <v>31</v>
      </c>
      <c r="D385" s="21" t="str">
        <f t="shared" si="5"/>
        <v>4th Quarter</v>
      </c>
      <c r="E385" s="20" t="str">
        <f>TEXT(Table13[[#This Row],[Date]],"DDDD")</f>
        <v>Sunday</v>
      </c>
      <c r="F385" s="20" t="str">
        <f>TEXT(Table13[[#This Row],[Date]],"MMMM")</f>
        <v>December</v>
      </c>
      <c r="G385" s="21" t="s">
        <v>43</v>
      </c>
      <c r="H385" s="22">
        <v>-25000</v>
      </c>
      <c r="I385" s="21" t="s">
        <v>27</v>
      </c>
      <c r="J385" s="21" t="s">
        <v>26</v>
      </c>
      <c r="K385" s="23" t="s">
        <v>20</v>
      </c>
    </row>
    <row r="386" spans="1:11" x14ac:dyDescent="0.3">
      <c r="A386" s="19">
        <v>2023</v>
      </c>
      <c r="B386" s="20">
        <v>45291</v>
      </c>
      <c r="C386" s="21" t="str">
        <f>TEXT(Table13[[#This Row],[Date]],"DD")</f>
        <v>31</v>
      </c>
      <c r="D386" s="21" t="str">
        <f t="shared" si="5"/>
        <v>4th Quarter</v>
      </c>
      <c r="E386" s="20" t="str">
        <f>TEXT(Table13[[#This Row],[Date]],"DDDD")</f>
        <v>Sunday</v>
      </c>
      <c r="F386" s="20" t="str">
        <f>TEXT(Table13[[#This Row],[Date]],"MMMM")</f>
        <v>December</v>
      </c>
      <c r="G386" s="21" t="s">
        <v>43</v>
      </c>
      <c r="H386" s="22">
        <v>-6000</v>
      </c>
      <c r="I386" s="21" t="s">
        <v>27</v>
      </c>
      <c r="J386" s="21" t="s">
        <v>28</v>
      </c>
      <c r="K386" s="23" t="s">
        <v>20</v>
      </c>
    </row>
    <row r="387" spans="1:11" x14ac:dyDescent="0.3">
      <c r="A387" s="19">
        <v>2023</v>
      </c>
      <c r="B387" s="20">
        <v>45291</v>
      </c>
      <c r="C387" s="21" t="str">
        <f>TEXT(Table13[[#This Row],[Date]],"DD")</f>
        <v>31</v>
      </c>
      <c r="D387" s="21" t="str">
        <f t="shared" si="5"/>
        <v>4th Quarter</v>
      </c>
      <c r="E387" s="20" t="str">
        <f>TEXT(Table13[[#This Row],[Date]],"DDDD")</f>
        <v>Sunday</v>
      </c>
      <c r="F387" s="20" t="str">
        <f>TEXT(Table13[[#This Row],[Date]],"MMMM")</f>
        <v>December</v>
      </c>
      <c r="G387" s="21" t="s">
        <v>43</v>
      </c>
      <c r="H387" s="22">
        <v>-15000</v>
      </c>
      <c r="I387" s="21" t="s">
        <v>27</v>
      </c>
      <c r="J387" s="21" t="s">
        <v>29</v>
      </c>
      <c r="K387" s="23" t="s">
        <v>20</v>
      </c>
    </row>
    <row r="388" spans="1:11" x14ac:dyDescent="0.3">
      <c r="A388" s="19">
        <v>2023</v>
      </c>
      <c r="B388" s="20">
        <v>45291</v>
      </c>
      <c r="C388" s="21" t="str">
        <f>TEXT(Table13[[#This Row],[Date]],"DD")</f>
        <v>31</v>
      </c>
      <c r="D388" s="21" t="str">
        <f t="shared" si="5"/>
        <v>4th Quarter</v>
      </c>
      <c r="E388" s="20" t="str">
        <f>TEXT(Table13[[#This Row],[Date]],"DDDD")</f>
        <v>Sunday</v>
      </c>
      <c r="F388" s="20" t="str">
        <f>TEXT(Table13[[#This Row],[Date]],"MMMM")</f>
        <v>December</v>
      </c>
      <c r="G388" s="21" t="s">
        <v>43</v>
      </c>
      <c r="H388" s="22">
        <v>-50000</v>
      </c>
      <c r="I388" s="21" t="s">
        <v>27</v>
      </c>
      <c r="J388" s="21" t="s">
        <v>14</v>
      </c>
      <c r="K388" s="23" t="s">
        <v>20</v>
      </c>
    </row>
    <row r="389" spans="1:11" x14ac:dyDescent="0.3">
      <c r="A389" s="19">
        <v>2023</v>
      </c>
      <c r="B389" s="20">
        <v>45291</v>
      </c>
      <c r="C389" s="21" t="str">
        <f>TEXT(Table13[[#This Row],[Date]],"DD")</f>
        <v>31</v>
      </c>
      <c r="D389" s="21" t="str">
        <f t="shared" ref="D389:D452" si="6">IF(F389="January","1st Quarter",IF(F389="February","1st Quarter",IF(F389="March","1st Quarter",IF(F389="April","2nd Quarter",IF(F389="May","2nd Quarter",IF(F389="June","2nd Quarter",IF(F389="July","3rd Quarter",IF(F389= "August","3rd Quarter",IF(F389="September","3rd Quarter", IF(F389="October","4th Quarter",IF(F389="November","4th Quarter",IF(F389="December","4th Quarter"))))))))))))</f>
        <v>4th Quarter</v>
      </c>
      <c r="E389" s="20" t="str">
        <f>TEXT(Table13[[#This Row],[Date]],"DDDD")</f>
        <v>Sunday</v>
      </c>
      <c r="F389" s="20" t="str">
        <f>TEXT(Table13[[#This Row],[Date]],"MMMM")</f>
        <v>December</v>
      </c>
      <c r="G389" s="21" t="s">
        <v>43</v>
      </c>
      <c r="H389" s="22">
        <v>-200000</v>
      </c>
      <c r="I389" s="21" t="s">
        <v>27</v>
      </c>
      <c r="J389" s="21" t="s">
        <v>30</v>
      </c>
      <c r="K389" s="23" t="s">
        <v>20</v>
      </c>
    </row>
    <row r="390" spans="1:11" x14ac:dyDescent="0.3">
      <c r="A390" s="19">
        <v>2023</v>
      </c>
      <c r="B390" s="20">
        <v>45291</v>
      </c>
      <c r="C390" s="21" t="str">
        <f>TEXT(Table13[[#This Row],[Date]],"DD")</f>
        <v>31</v>
      </c>
      <c r="D390" s="21" t="str">
        <f t="shared" si="6"/>
        <v>4th Quarter</v>
      </c>
      <c r="E390" s="20" t="str">
        <f>TEXT(Table13[[#This Row],[Date]],"DDDD")</f>
        <v>Sunday</v>
      </c>
      <c r="F390" s="20" t="str">
        <f>TEXT(Table13[[#This Row],[Date]],"MMMM")</f>
        <v>December</v>
      </c>
      <c r="G390" s="21" t="s">
        <v>43</v>
      </c>
      <c r="H390" s="22">
        <v>-12600</v>
      </c>
      <c r="I390" s="21" t="s">
        <v>27</v>
      </c>
      <c r="J390" s="21" t="s">
        <v>25</v>
      </c>
      <c r="K390" s="23" t="s">
        <v>20</v>
      </c>
    </row>
    <row r="391" spans="1:11" x14ac:dyDescent="0.3">
      <c r="A391" s="19">
        <v>2023</v>
      </c>
      <c r="B391" s="20">
        <v>45291</v>
      </c>
      <c r="C391" s="21" t="str">
        <f>TEXT(Table13[[#This Row],[Date]],"DD")</f>
        <v>31</v>
      </c>
      <c r="D391" s="21" t="str">
        <f t="shared" si="6"/>
        <v>4th Quarter</v>
      </c>
      <c r="E391" s="20" t="str">
        <f>TEXT(Table13[[#This Row],[Date]],"DDDD")</f>
        <v>Sunday</v>
      </c>
      <c r="F391" s="20" t="str">
        <f>TEXT(Table13[[#This Row],[Date]],"MMMM")</f>
        <v>December</v>
      </c>
      <c r="G391" s="21" t="s">
        <v>43</v>
      </c>
      <c r="H391" s="22">
        <v>-60000</v>
      </c>
      <c r="I391" s="21" t="s">
        <v>31</v>
      </c>
      <c r="J391" s="21" t="s">
        <v>31</v>
      </c>
      <c r="K391" s="23" t="s">
        <v>20</v>
      </c>
    </row>
    <row r="392" spans="1:11" x14ac:dyDescent="0.3">
      <c r="A392" s="19">
        <v>2023</v>
      </c>
      <c r="B392" s="20">
        <v>44957</v>
      </c>
      <c r="C392" s="21" t="str">
        <f>TEXT(Table13[[#This Row],[Date]],"DD")</f>
        <v>31</v>
      </c>
      <c r="D392" s="21" t="str">
        <f t="shared" si="6"/>
        <v>1st Quarter</v>
      </c>
      <c r="E392" s="20" t="str">
        <f>TEXT(Table13[[#This Row],[Date]],"DDDD")</f>
        <v>Tuesday</v>
      </c>
      <c r="F392" s="20" t="str">
        <f>TEXT(Table13[[#This Row],[Date]],"MMMM")</f>
        <v>January</v>
      </c>
      <c r="G392" s="21" t="s">
        <v>44</v>
      </c>
      <c r="H392" s="22">
        <v>510000</v>
      </c>
      <c r="I392" s="21" t="s">
        <v>14</v>
      </c>
      <c r="J392" s="21"/>
      <c r="K392" s="23" t="s">
        <v>15</v>
      </c>
    </row>
    <row r="393" spans="1:11" x14ac:dyDescent="0.3">
      <c r="A393" s="19">
        <v>2023</v>
      </c>
      <c r="B393" s="20">
        <v>44957</v>
      </c>
      <c r="C393" s="21" t="str">
        <f>TEXT(Table13[[#This Row],[Date]],"DD")</f>
        <v>31</v>
      </c>
      <c r="D393" s="21" t="str">
        <f t="shared" si="6"/>
        <v>1st Quarter</v>
      </c>
      <c r="E393" s="20" t="str">
        <f>TEXT(Table13[[#This Row],[Date]],"DDDD")</f>
        <v>Tuesday</v>
      </c>
      <c r="F393" s="20" t="str">
        <f>TEXT(Table13[[#This Row],[Date]],"MMMM")</f>
        <v>January</v>
      </c>
      <c r="G393" s="21" t="s">
        <v>44</v>
      </c>
      <c r="H393" s="22">
        <v>40000</v>
      </c>
      <c r="I393" s="21" t="s">
        <v>17</v>
      </c>
      <c r="J393" s="21"/>
      <c r="K393" s="23" t="s">
        <v>15</v>
      </c>
    </row>
    <row r="394" spans="1:11" x14ac:dyDescent="0.3">
      <c r="A394" s="19">
        <v>2023</v>
      </c>
      <c r="B394" s="20">
        <v>44957</v>
      </c>
      <c r="C394" s="21" t="str">
        <f>TEXT(Table13[[#This Row],[Date]],"DD")</f>
        <v>31</v>
      </c>
      <c r="D394" s="21" t="str">
        <f t="shared" si="6"/>
        <v>1st Quarter</v>
      </c>
      <c r="E394" s="20" t="str">
        <f>TEXT(Table13[[#This Row],[Date]],"DDDD")</f>
        <v>Tuesday</v>
      </c>
      <c r="F394" s="20" t="str">
        <f>TEXT(Table13[[#This Row],[Date]],"MMMM")</f>
        <v>January</v>
      </c>
      <c r="G394" s="21" t="s">
        <v>44</v>
      </c>
      <c r="H394" s="22">
        <v>-15000</v>
      </c>
      <c r="I394" s="21" t="s">
        <v>19</v>
      </c>
      <c r="J394" s="21" t="s">
        <v>18</v>
      </c>
      <c r="K394" s="23" t="s">
        <v>20</v>
      </c>
    </row>
    <row r="395" spans="1:11" x14ac:dyDescent="0.3">
      <c r="A395" s="19">
        <v>2023</v>
      </c>
      <c r="B395" s="20">
        <v>44957</v>
      </c>
      <c r="C395" s="21" t="str">
        <f>TEXT(Table13[[#This Row],[Date]],"DD")</f>
        <v>31</v>
      </c>
      <c r="D395" s="21" t="str">
        <f t="shared" si="6"/>
        <v>1st Quarter</v>
      </c>
      <c r="E395" s="20" t="str">
        <f>TEXT(Table13[[#This Row],[Date]],"DDDD")</f>
        <v>Tuesday</v>
      </c>
      <c r="F395" s="20" t="str">
        <f>TEXT(Table13[[#This Row],[Date]],"MMMM")</f>
        <v>January</v>
      </c>
      <c r="G395" s="21" t="s">
        <v>44</v>
      </c>
      <c r="H395" s="22">
        <v>-30000</v>
      </c>
      <c r="I395" s="21" t="s">
        <v>19</v>
      </c>
      <c r="J395" s="21" t="s">
        <v>21</v>
      </c>
      <c r="K395" s="23" t="s">
        <v>20</v>
      </c>
    </row>
    <row r="396" spans="1:11" x14ac:dyDescent="0.3">
      <c r="A396" s="19">
        <v>2023</v>
      </c>
      <c r="B396" s="20">
        <v>44957</v>
      </c>
      <c r="C396" s="21" t="str">
        <f>TEXT(Table13[[#This Row],[Date]],"DD")</f>
        <v>31</v>
      </c>
      <c r="D396" s="21" t="str">
        <f t="shared" si="6"/>
        <v>1st Quarter</v>
      </c>
      <c r="E396" s="20" t="str">
        <f>TEXT(Table13[[#This Row],[Date]],"DDDD")</f>
        <v>Tuesday</v>
      </c>
      <c r="F396" s="20" t="str">
        <f>TEXT(Table13[[#This Row],[Date]],"MMMM")</f>
        <v>January</v>
      </c>
      <c r="G396" s="21" t="s">
        <v>44</v>
      </c>
      <c r="H396" s="22">
        <v>-40000</v>
      </c>
      <c r="I396" s="21" t="s">
        <v>19</v>
      </c>
      <c r="J396" s="21" t="s">
        <v>22</v>
      </c>
      <c r="K396" s="23" t="s">
        <v>20</v>
      </c>
    </row>
    <row r="397" spans="1:11" x14ac:dyDescent="0.3">
      <c r="A397" s="19">
        <v>2023</v>
      </c>
      <c r="B397" s="20">
        <v>44957</v>
      </c>
      <c r="C397" s="21" t="str">
        <f>TEXT(Table13[[#This Row],[Date]],"DD")</f>
        <v>31</v>
      </c>
      <c r="D397" s="21" t="str">
        <f t="shared" si="6"/>
        <v>1st Quarter</v>
      </c>
      <c r="E397" s="20" t="str">
        <f>TEXT(Table13[[#This Row],[Date]],"DDDD")</f>
        <v>Tuesday</v>
      </c>
      <c r="F397" s="20" t="str">
        <f>TEXT(Table13[[#This Row],[Date]],"MMMM")</f>
        <v>January</v>
      </c>
      <c r="G397" s="21" t="s">
        <v>44</v>
      </c>
      <c r="H397" s="22">
        <v>-52000</v>
      </c>
      <c r="I397" s="21" t="s">
        <v>19</v>
      </c>
      <c r="J397" s="21" t="s">
        <v>23</v>
      </c>
      <c r="K397" s="23" t="s">
        <v>20</v>
      </c>
    </row>
    <row r="398" spans="1:11" x14ac:dyDescent="0.3">
      <c r="A398" s="19">
        <v>2023</v>
      </c>
      <c r="B398" s="20">
        <v>44957</v>
      </c>
      <c r="C398" s="21" t="str">
        <f>TEXT(Table13[[#This Row],[Date]],"DD")</f>
        <v>31</v>
      </c>
      <c r="D398" s="21" t="str">
        <f t="shared" si="6"/>
        <v>1st Quarter</v>
      </c>
      <c r="E398" s="20" t="str">
        <f>TEXT(Table13[[#This Row],[Date]],"DDDD")</f>
        <v>Tuesday</v>
      </c>
      <c r="F398" s="20" t="str">
        <f>TEXT(Table13[[#This Row],[Date]],"MMMM")</f>
        <v>January</v>
      </c>
      <c r="G398" s="21" t="s">
        <v>44</v>
      </c>
      <c r="H398" s="22">
        <v>-5000</v>
      </c>
      <c r="I398" s="21" t="s">
        <v>19</v>
      </c>
      <c r="J398" s="21" t="s">
        <v>24</v>
      </c>
      <c r="K398" s="23" t="s">
        <v>20</v>
      </c>
    </row>
    <row r="399" spans="1:11" x14ac:dyDescent="0.3">
      <c r="A399" s="19">
        <v>2023</v>
      </c>
      <c r="B399" s="20">
        <v>44957</v>
      </c>
      <c r="C399" s="21" t="str">
        <f>TEXT(Table13[[#This Row],[Date]],"DD")</f>
        <v>31</v>
      </c>
      <c r="D399" s="21" t="str">
        <f t="shared" si="6"/>
        <v>1st Quarter</v>
      </c>
      <c r="E399" s="20" t="str">
        <f>TEXT(Table13[[#This Row],[Date]],"DDDD")</f>
        <v>Tuesday</v>
      </c>
      <c r="F399" s="20" t="str">
        <f>TEXT(Table13[[#This Row],[Date]],"MMMM")</f>
        <v>January</v>
      </c>
      <c r="G399" s="21" t="s">
        <v>44</v>
      </c>
      <c r="H399" s="22">
        <v>-5000</v>
      </c>
      <c r="I399" s="21" t="s">
        <v>19</v>
      </c>
      <c r="J399" s="21" t="s">
        <v>25</v>
      </c>
      <c r="K399" s="23" t="s">
        <v>20</v>
      </c>
    </row>
    <row r="400" spans="1:11" x14ac:dyDescent="0.3">
      <c r="A400" s="19">
        <v>2023</v>
      </c>
      <c r="B400" s="20">
        <v>44957</v>
      </c>
      <c r="C400" s="21" t="str">
        <f>TEXT(Table13[[#This Row],[Date]],"DD")</f>
        <v>31</v>
      </c>
      <c r="D400" s="21" t="str">
        <f t="shared" si="6"/>
        <v>1st Quarter</v>
      </c>
      <c r="E400" s="20" t="str">
        <f>TEXT(Table13[[#This Row],[Date]],"DDDD")</f>
        <v>Tuesday</v>
      </c>
      <c r="F400" s="20" t="str">
        <f>TEXT(Table13[[#This Row],[Date]],"MMMM")</f>
        <v>January</v>
      </c>
      <c r="G400" s="21" t="s">
        <v>44</v>
      </c>
      <c r="H400" s="22">
        <v>-30000</v>
      </c>
      <c r="I400" s="21" t="s">
        <v>27</v>
      </c>
      <c r="J400" s="21" t="s">
        <v>26</v>
      </c>
      <c r="K400" s="23" t="s">
        <v>20</v>
      </c>
    </row>
    <row r="401" spans="1:11" x14ac:dyDescent="0.3">
      <c r="A401" s="19">
        <v>2023</v>
      </c>
      <c r="B401" s="20">
        <v>44957</v>
      </c>
      <c r="C401" s="21" t="str">
        <f>TEXT(Table13[[#This Row],[Date]],"DD")</f>
        <v>31</v>
      </c>
      <c r="D401" s="21" t="str">
        <f t="shared" si="6"/>
        <v>1st Quarter</v>
      </c>
      <c r="E401" s="20" t="str">
        <f>TEXT(Table13[[#This Row],[Date]],"DDDD")</f>
        <v>Tuesday</v>
      </c>
      <c r="F401" s="20" t="str">
        <f>TEXT(Table13[[#This Row],[Date]],"MMMM")</f>
        <v>January</v>
      </c>
      <c r="G401" s="21" t="s">
        <v>44</v>
      </c>
      <c r="H401" s="22">
        <v>-4000</v>
      </c>
      <c r="I401" s="21" t="s">
        <v>27</v>
      </c>
      <c r="J401" s="21" t="s">
        <v>28</v>
      </c>
      <c r="K401" s="23" t="s">
        <v>20</v>
      </c>
    </row>
    <row r="402" spans="1:11" x14ac:dyDescent="0.3">
      <c r="A402" s="19">
        <v>2023</v>
      </c>
      <c r="B402" s="20">
        <v>44957</v>
      </c>
      <c r="C402" s="21" t="str">
        <f>TEXT(Table13[[#This Row],[Date]],"DD")</f>
        <v>31</v>
      </c>
      <c r="D402" s="21" t="str">
        <f t="shared" si="6"/>
        <v>1st Quarter</v>
      </c>
      <c r="E402" s="20" t="str">
        <f>TEXT(Table13[[#This Row],[Date]],"DDDD")</f>
        <v>Tuesday</v>
      </c>
      <c r="F402" s="20" t="str">
        <f>TEXT(Table13[[#This Row],[Date]],"MMMM")</f>
        <v>January</v>
      </c>
      <c r="G402" s="21" t="s">
        <v>44</v>
      </c>
      <c r="H402" s="22">
        <v>-9000</v>
      </c>
      <c r="I402" s="21" t="s">
        <v>27</v>
      </c>
      <c r="J402" s="21" t="s">
        <v>29</v>
      </c>
      <c r="K402" s="23" t="s">
        <v>20</v>
      </c>
    </row>
    <row r="403" spans="1:11" x14ac:dyDescent="0.3">
      <c r="A403" s="19">
        <v>2023</v>
      </c>
      <c r="B403" s="20">
        <v>44957</v>
      </c>
      <c r="C403" s="21" t="str">
        <f>TEXT(Table13[[#This Row],[Date]],"DD")</f>
        <v>31</v>
      </c>
      <c r="D403" s="21" t="str">
        <f t="shared" si="6"/>
        <v>1st Quarter</v>
      </c>
      <c r="E403" s="20" t="str">
        <f>TEXT(Table13[[#This Row],[Date]],"DDDD")</f>
        <v>Tuesday</v>
      </c>
      <c r="F403" s="20" t="str">
        <f>TEXT(Table13[[#This Row],[Date]],"MMMM")</f>
        <v>January</v>
      </c>
      <c r="G403" s="21" t="s">
        <v>44</v>
      </c>
      <c r="H403" s="22">
        <v>-10000</v>
      </c>
      <c r="I403" s="21" t="s">
        <v>27</v>
      </c>
      <c r="J403" s="21" t="s">
        <v>14</v>
      </c>
      <c r="K403" s="23" t="s">
        <v>20</v>
      </c>
    </row>
    <row r="404" spans="1:11" x14ac:dyDescent="0.3">
      <c r="A404" s="19">
        <v>2023</v>
      </c>
      <c r="B404" s="20">
        <v>44957</v>
      </c>
      <c r="C404" s="21" t="str">
        <f>TEXT(Table13[[#This Row],[Date]],"DD")</f>
        <v>31</v>
      </c>
      <c r="D404" s="21" t="str">
        <f t="shared" si="6"/>
        <v>1st Quarter</v>
      </c>
      <c r="E404" s="20" t="str">
        <f>TEXT(Table13[[#This Row],[Date]],"DDDD")</f>
        <v>Tuesday</v>
      </c>
      <c r="F404" s="20" t="str">
        <f>TEXT(Table13[[#This Row],[Date]],"MMMM")</f>
        <v>January</v>
      </c>
      <c r="G404" s="21" t="s">
        <v>44</v>
      </c>
      <c r="H404" s="22">
        <v>-100000</v>
      </c>
      <c r="I404" s="21" t="s">
        <v>27</v>
      </c>
      <c r="J404" s="21" t="s">
        <v>30</v>
      </c>
      <c r="K404" s="23" t="s">
        <v>20</v>
      </c>
    </row>
    <row r="405" spans="1:11" x14ac:dyDescent="0.3">
      <c r="A405" s="19">
        <v>2023</v>
      </c>
      <c r="B405" s="20">
        <v>44957</v>
      </c>
      <c r="C405" s="21" t="str">
        <f>TEXT(Table13[[#This Row],[Date]],"DD")</f>
        <v>31</v>
      </c>
      <c r="D405" s="21" t="str">
        <f t="shared" si="6"/>
        <v>1st Quarter</v>
      </c>
      <c r="E405" s="20" t="str">
        <f>TEXT(Table13[[#This Row],[Date]],"DDDD")</f>
        <v>Tuesday</v>
      </c>
      <c r="F405" s="20" t="str">
        <f>TEXT(Table13[[#This Row],[Date]],"MMMM")</f>
        <v>January</v>
      </c>
      <c r="G405" s="21" t="s">
        <v>44</v>
      </c>
      <c r="H405" s="22">
        <v>-7000</v>
      </c>
      <c r="I405" s="21" t="s">
        <v>27</v>
      </c>
      <c r="J405" s="21" t="s">
        <v>25</v>
      </c>
      <c r="K405" s="23" t="s">
        <v>20</v>
      </c>
    </row>
    <row r="406" spans="1:11" x14ac:dyDescent="0.3">
      <c r="A406" s="19">
        <v>2023</v>
      </c>
      <c r="B406" s="20">
        <v>44957</v>
      </c>
      <c r="C406" s="21" t="str">
        <f>TEXT(Table13[[#This Row],[Date]],"DD")</f>
        <v>31</v>
      </c>
      <c r="D406" s="21" t="str">
        <f t="shared" si="6"/>
        <v>1st Quarter</v>
      </c>
      <c r="E406" s="20" t="str">
        <f>TEXT(Table13[[#This Row],[Date]],"DDDD")</f>
        <v>Tuesday</v>
      </c>
      <c r="F406" s="20" t="str">
        <f>TEXT(Table13[[#This Row],[Date]],"MMMM")</f>
        <v>January</v>
      </c>
      <c r="G406" s="21" t="s">
        <v>44</v>
      </c>
      <c r="H406" s="22">
        <v>-52000</v>
      </c>
      <c r="I406" s="21" t="s">
        <v>31</v>
      </c>
      <c r="J406" s="21" t="s">
        <v>31</v>
      </c>
      <c r="K406" s="23" t="s">
        <v>20</v>
      </c>
    </row>
    <row r="407" spans="1:11" x14ac:dyDescent="0.3">
      <c r="A407" s="19">
        <v>2023</v>
      </c>
      <c r="B407" s="20">
        <v>44985</v>
      </c>
      <c r="C407" s="21" t="str">
        <f>TEXT(Table13[[#This Row],[Date]],"DD")</f>
        <v>28</v>
      </c>
      <c r="D407" s="21" t="str">
        <f t="shared" si="6"/>
        <v>1st Quarter</v>
      </c>
      <c r="E407" s="20" t="str">
        <f>TEXT(Table13[[#This Row],[Date]],"DDDD")</f>
        <v>Tuesday</v>
      </c>
      <c r="F407" s="20" t="str">
        <f>TEXT(Table13[[#This Row],[Date]],"MMMM")</f>
        <v>February</v>
      </c>
      <c r="G407" s="21" t="s">
        <v>44</v>
      </c>
      <c r="H407" s="22">
        <v>-39000</v>
      </c>
      <c r="I407" s="21" t="s">
        <v>31</v>
      </c>
      <c r="J407" s="21" t="s">
        <v>31</v>
      </c>
      <c r="K407" s="23" t="s">
        <v>20</v>
      </c>
    </row>
    <row r="408" spans="1:11" x14ac:dyDescent="0.3">
      <c r="A408" s="19">
        <v>2023</v>
      </c>
      <c r="B408" s="20">
        <v>44985</v>
      </c>
      <c r="C408" s="21" t="str">
        <f>TEXT(Table13[[#This Row],[Date]],"DD")</f>
        <v>28</v>
      </c>
      <c r="D408" s="21" t="str">
        <f t="shared" si="6"/>
        <v>1st Quarter</v>
      </c>
      <c r="E408" s="20" t="str">
        <f>TEXT(Table13[[#This Row],[Date]],"DDDD")</f>
        <v>Tuesday</v>
      </c>
      <c r="F408" s="20" t="str">
        <f>TEXT(Table13[[#This Row],[Date]],"MMMM")</f>
        <v>February</v>
      </c>
      <c r="G408" s="21" t="s">
        <v>44</v>
      </c>
      <c r="H408" s="22">
        <v>459000</v>
      </c>
      <c r="I408" s="21" t="s">
        <v>14</v>
      </c>
      <c r="J408" s="21"/>
      <c r="K408" s="23" t="s">
        <v>15</v>
      </c>
    </row>
    <row r="409" spans="1:11" x14ac:dyDescent="0.3">
      <c r="A409" s="19">
        <v>2023</v>
      </c>
      <c r="B409" s="20">
        <v>44985</v>
      </c>
      <c r="C409" s="21" t="str">
        <f>TEXT(Table13[[#This Row],[Date]],"DD")</f>
        <v>28</v>
      </c>
      <c r="D409" s="21" t="str">
        <f t="shared" si="6"/>
        <v>1st Quarter</v>
      </c>
      <c r="E409" s="20" t="str">
        <f>TEXT(Table13[[#This Row],[Date]],"DDDD")</f>
        <v>Tuesday</v>
      </c>
      <c r="F409" s="20" t="str">
        <f>TEXT(Table13[[#This Row],[Date]],"MMMM")</f>
        <v>February</v>
      </c>
      <c r="G409" s="21" t="s">
        <v>44</v>
      </c>
      <c r="H409" s="22">
        <v>20000</v>
      </c>
      <c r="I409" s="21" t="s">
        <v>17</v>
      </c>
      <c r="J409" s="21"/>
      <c r="K409" s="23" t="s">
        <v>15</v>
      </c>
    </row>
    <row r="410" spans="1:11" x14ac:dyDescent="0.3">
      <c r="A410" s="19">
        <v>2023</v>
      </c>
      <c r="B410" s="20">
        <v>44985</v>
      </c>
      <c r="C410" s="21" t="str">
        <f>TEXT(Table13[[#This Row],[Date]],"DD")</f>
        <v>28</v>
      </c>
      <c r="D410" s="21" t="str">
        <f t="shared" si="6"/>
        <v>1st Quarter</v>
      </c>
      <c r="E410" s="20" t="str">
        <f>TEXT(Table13[[#This Row],[Date]],"DDDD")</f>
        <v>Tuesday</v>
      </c>
      <c r="F410" s="20" t="str">
        <f>TEXT(Table13[[#This Row],[Date]],"MMMM")</f>
        <v>February</v>
      </c>
      <c r="G410" s="21" t="s">
        <v>44</v>
      </c>
      <c r="H410" s="22">
        <v>-15000</v>
      </c>
      <c r="I410" s="21" t="s">
        <v>19</v>
      </c>
      <c r="J410" s="21" t="s">
        <v>18</v>
      </c>
      <c r="K410" s="23" t="s">
        <v>20</v>
      </c>
    </row>
    <row r="411" spans="1:11" x14ac:dyDescent="0.3">
      <c r="A411" s="19">
        <v>2023</v>
      </c>
      <c r="B411" s="20">
        <v>44985</v>
      </c>
      <c r="C411" s="21" t="str">
        <f>TEXT(Table13[[#This Row],[Date]],"DD")</f>
        <v>28</v>
      </c>
      <c r="D411" s="21" t="str">
        <f t="shared" si="6"/>
        <v>1st Quarter</v>
      </c>
      <c r="E411" s="20" t="str">
        <f>TEXT(Table13[[#This Row],[Date]],"DDDD")</f>
        <v>Tuesday</v>
      </c>
      <c r="F411" s="20" t="str">
        <f>TEXT(Table13[[#This Row],[Date]],"MMMM")</f>
        <v>February</v>
      </c>
      <c r="G411" s="21" t="s">
        <v>44</v>
      </c>
      <c r="H411" s="22">
        <v>-30000</v>
      </c>
      <c r="I411" s="21" t="s">
        <v>19</v>
      </c>
      <c r="J411" s="21" t="s">
        <v>21</v>
      </c>
      <c r="K411" s="23" t="s">
        <v>20</v>
      </c>
    </row>
    <row r="412" spans="1:11" x14ac:dyDescent="0.3">
      <c r="A412" s="19">
        <v>2023</v>
      </c>
      <c r="B412" s="20">
        <v>44985</v>
      </c>
      <c r="C412" s="21" t="str">
        <f>TEXT(Table13[[#This Row],[Date]],"DD")</f>
        <v>28</v>
      </c>
      <c r="D412" s="21" t="str">
        <f t="shared" si="6"/>
        <v>1st Quarter</v>
      </c>
      <c r="E412" s="20" t="str">
        <f>TEXT(Table13[[#This Row],[Date]],"DDDD")</f>
        <v>Tuesday</v>
      </c>
      <c r="F412" s="20" t="str">
        <f>TEXT(Table13[[#This Row],[Date]],"MMMM")</f>
        <v>February</v>
      </c>
      <c r="G412" s="21" t="s">
        <v>44</v>
      </c>
      <c r="H412" s="22">
        <v>-40000</v>
      </c>
      <c r="I412" s="21" t="s">
        <v>19</v>
      </c>
      <c r="J412" s="21" t="s">
        <v>22</v>
      </c>
      <c r="K412" s="23" t="s">
        <v>20</v>
      </c>
    </row>
    <row r="413" spans="1:11" x14ac:dyDescent="0.3">
      <c r="A413" s="19">
        <v>2023</v>
      </c>
      <c r="B413" s="20">
        <v>44985</v>
      </c>
      <c r="C413" s="21" t="str">
        <f>TEXT(Table13[[#This Row],[Date]],"DD")</f>
        <v>28</v>
      </c>
      <c r="D413" s="21" t="str">
        <f t="shared" si="6"/>
        <v>1st Quarter</v>
      </c>
      <c r="E413" s="20" t="str">
        <f>TEXT(Table13[[#This Row],[Date]],"DDDD")</f>
        <v>Tuesday</v>
      </c>
      <c r="F413" s="20" t="str">
        <f>TEXT(Table13[[#This Row],[Date]],"MMMM")</f>
        <v>February</v>
      </c>
      <c r="G413" s="21" t="s">
        <v>44</v>
      </c>
      <c r="H413" s="22">
        <v>-52000</v>
      </c>
      <c r="I413" s="21" t="s">
        <v>19</v>
      </c>
      <c r="J413" s="21" t="s">
        <v>23</v>
      </c>
      <c r="K413" s="23" t="s">
        <v>20</v>
      </c>
    </row>
    <row r="414" spans="1:11" x14ac:dyDescent="0.3">
      <c r="A414" s="19">
        <v>2023</v>
      </c>
      <c r="B414" s="20">
        <v>44985</v>
      </c>
      <c r="C414" s="21" t="str">
        <f>TEXT(Table13[[#This Row],[Date]],"DD")</f>
        <v>28</v>
      </c>
      <c r="D414" s="21" t="str">
        <f t="shared" si="6"/>
        <v>1st Quarter</v>
      </c>
      <c r="E414" s="20" t="str">
        <f>TEXT(Table13[[#This Row],[Date]],"DDDD")</f>
        <v>Tuesday</v>
      </c>
      <c r="F414" s="20" t="str">
        <f>TEXT(Table13[[#This Row],[Date]],"MMMM")</f>
        <v>February</v>
      </c>
      <c r="G414" s="21" t="s">
        <v>44</v>
      </c>
      <c r="H414" s="22">
        <v>-5000</v>
      </c>
      <c r="I414" s="21" t="s">
        <v>19</v>
      </c>
      <c r="J414" s="21" t="s">
        <v>24</v>
      </c>
      <c r="K414" s="23" t="s">
        <v>20</v>
      </c>
    </row>
    <row r="415" spans="1:11" x14ac:dyDescent="0.3">
      <c r="A415" s="19">
        <v>2023</v>
      </c>
      <c r="B415" s="20">
        <v>44985</v>
      </c>
      <c r="C415" s="21" t="str">
        <f>TEXT(Table13[[#This Row],[Date]],"DD")</f>
        <v>28</v>
      </c>
      <c r="D415" s="21" t="str">
        <f t="shared" si="6"/>
        <v>1st Quarter</v>
      </c>
      <c r="E415" s="20" t="str">
        <f>TEXT(Table13[[#This Row],[Date]],"DDDD")</f>
        <v>Tuesday</v>
      </c>
      <c r="F415" s="20" t="str">
        <f>TEXT(Table13[[#This Row],[Date]],"MMMM")</f>
        <v>February</v>
      </c>
      <c r="G415" s="21" t="s">
        <v>44</v>
      </c>
      <c r="H415" s="22">
        <v>-5000</v>
      </c>
      <c r="I415" s="21" t="s">
        <v>19</v>
      </c>
      <c r="J415" s="21" t="s">
        <v>25</v>
      </c>
      <c r="K415" s="23" t="s">
        <v>20</v>
      </c>
    </row>
    <row r="416" spans="1:11" x14ac:dyDescent="0.3">
      <c r="A416" s="19">
        <v>2023</v>
      </c>
      <c r="B416" s="20">
        <v>44985</v>
      </c>
      <c r="C416" s="21" t="str">
        <f>TEXT(Table13[[#This Row],[Date]],"DD")</f>
        <v>28</v>
      </c>
      <c r="D416" s="21" t="str">
        <f t="shared" si="6"/>
        <v>1st Quarter</v>
      </c>
      <c r="E416" s="20" t="str">
        <f>TEXT(Table13[[#This Row],[Date]],"DDDD")</f>
        <v>Tuesday</v>
      </c>
      <c r="F416" s="20" t="str">
        <f>TEXT(Table13[[#This Row],[Date]],"MMMM")</f>
        <v>February</v>
      </c>
      <c r="G416" s="21" t="s">
        <v>44</v>
      </c>
      <c r="H416" s="22">
        <v>-30000</v>
      </c>
      <c r="I416" s="21" t="s">
        <v>27</v>
      </c>
      <c r="J416" s="21" t="s">
        <v>26</v>
      </c>
      <c r="K416" s="23" t="s">
        <v>20</v>
      </c>
    </row>
    <row r="417" spans="1:11" x14ac:dyDescent="0.3">
      <c r="A417" s="19">
        <v>2023</v>
      </c>
      <c r="B417" s="20">
        <v>44985</v>
      </c>
      <c r="C417" s="21" t="str">
        <f>TEXT(Table13[[#This Row],[Date]],"DD")</f>
        <v>28</v>
      </c>
      <c r="D417" s="21" t="str">
        <f t="shared" si="6"/>
        <v>1st Quarter</v>
      </c>
      <c r="E417" s="20" t="str">
        <f>TEXT(Table13[[#This Row],[Date]],"DDDD")</f>
        <v>Tuesday</v>
      </c>
      <c r="F417" s="20" t="str">
        <f>TEXT(Table13[[#This Row],[Date]],"MMMM")</f>
        <v>February</v>
      </c>
      <c r="G417" s="21" t="s">
        <v>44</v>
      </c>
      <c r="H417" s="22">
        <v>-4000</v>
      </c>
      <c r="I417" s="21" t="s">
        <v>27</v>
      </c>
      <c r="J417" s="21" t="s">
        <v>28</v>
      </c>
      <c r="K417" s="23" t="s">
        <v>20</v>
      </c>
    </row>
    <row r="418" spans="1:11" x14ac:dyDescent="0.3">
      <c r="A418" s="19">
        <v>2023</v>
      </c>
      <c r="B418" s="20">
        <v>44985</v>
      </c>
      <c r="C418" s="21" t="str">
        <f>TEXT(Table13[[#This Row],[Date]],"DD")</f>
        <v>28</v>
      </c>
      <c r="D418" s="21" t="str">
        <f t="shared" si="6"/>
        <v>1st Quarter</v>
      </c>
      <c r="E418" s="20" t="str">
        <f>TEXT(Table13[[#This Row],[Date]],"DDDD")</f>
        <v>Tuesday</v>
      </c>
      <c r="F418" s="20" t="str">
        <f>TEXT(Table13[[#This Row],[Date]],"MMMM")</f>
        <v>February</v>
      </c>
      <c r="G418" s="21" t="s">
        <v>44</v>
      </c>
      <c r="H418" s="22">
        <v>-8000</v>
      </c>
      <c r="I418" s="21" t="s">
        <v>27</v>
      </c>
      <c r="J418" s="21" t="s">
        <v>29</v>
      </c>
      <c r="K418" s="23" t="s">
        <v>20</v>
      </c>
    </row>
    <row r="419" spans="1:11" x14ac:dyDescent="0.3">
      <c r="A419" s="19">
        <v>2023</v>
      </c>
      <c r="B419" s="20">
        <v>44985</v>
      </c>
      <c r="C419" s="21" t="str">
        <f>TEXT(Table13[[#This Row],[Date]],"DD")</f>
        <v>28</v>
      </c>
      <c r="D419" s="21" t="str">
        <f t="shared" si="6"/>
        <v>1st Quarter</v>
      </c>
      <c r="E419" s="20" t="str">
        <f>TEXT(Table13[[#This Row],[Date]],"DDDD")</f>
        <v>Tuesday</v>
      </c>
      <c r="F419" s="20" t="str">
        <f>TEXT(Table13[[#This Row],[Date]],"MMMM")</f>
        <v>February</v>
      </c>
      <c r="G419" s="21" t="s">
        <v>44</v>
      </c>
      <c r="H419" s="22">
        <v>-10000</v>
      </c>
      <c r="I419" s="21" t="s">
        <v>27</v>
      </c>
      <c r="J419" s="21" t="s">
        <v>14</v>
      </c>
      <c r="K419" s="23" t="s">
        <v>20</v>
      </c>
    </row>
    <row r="420" spans="1:11" x14ac:dyDescent="0.3">
      <c r="A420" s="19">
        <v>2023</v>
      </c>
      <c r="B420" s="20">
        <v>44985</v>
      </c>
      <c r="C420" s="21" t="str">
        <f>TEXT(Table13[[#This Row],[Date]],"DD")</f>
        <v>28</v>
      </c>
      <c r="D420" s="21" t="str">
        <f t="shared" si="6"/>
        <v>1st Quarter</v>
      </c>
      <c r="E420" s="20" t="str">
        <f>TEXT(Table13[[#This Row],[Date]],"DDDD")</f>
        <v>Tuesday</v>
      </c>
      <c r="F420" s="20" t="str">
        <f>TEXT(Table13[[#This Row],[Date]],"MMMM")</f>
        <v>February</v>
      </c>
      <c r="G420" s="21" t="s">
        <v>44</v>
      </c>
      <c r="H420" s="22">
        <v>-100000</v>
      </c>
      <c r="I420" s="21" t="s">
        <v>27</v>
      </c>
      <c r="J420" s="21" t="s">
        <v>30</v>
      </c>
      <c r="K420" s="23" t="s">
        <v>20</v>
      </c>
    </row>
    <row r="421" spans="1:11" x14ac:dyDescent="0.3">
      <c r="A421" s="19">
        <v>2023</v>
      </c>
      <c r="B421" s="20">
        <v>44985</v>
      </c>
      <c r="C421" s="21" t="str">
        <f>TEXT(Table13[[#This Row],[Date]],"DD")</f>
        <v>28</v>
      </c>
      <c r="D421" s="21" t="str">
        <f t="shared" si="6"/>
        <v>1st Quarter</v>
      </c>
      <c r="E421" s="20" t="str">
        <f>TEXT(Table13[[#This Row],[Date]],"DDDD")</f>
        <v>Tuesday</v>
      </c>
      <c r="F421" s="20" t="str">
        <f>TEXT(Table13[[#This Row],[Date]],"MMMM")</f>
        <v>February</v>
      </c>
      <c r="G421" s="21" t="s">
        <v>44</v>
      </c>
      <c r="H421" s="22">
        <v>-7000</v>
      </c>
      <c r="I421" s="21" t="s">
        <v>27</v>
      </c>
      <c r="J421" s="21" t="s">
        <v>25</v>
      </c>
      <c r="K421" s="23" t="s">
        <v>20</v>
      </c>
    </row>
    <row r="422" spans="1:11" x14ac:dyDescent="0.3">
      <c r="A422" s="19">
        <v>2023</v>
      </c>
      <c r="B422" s="20">
        <v>45016</v>
      </c>
      <c r="C422" s="21" t="str">
        <f>TEXT(Table13[[#This Row],[Date]],"DD")</f>
        <v>31</v>
      </c>
      <c r="D422" s="21" t="str">
        <f t="shared" si="6"/>
        <v>1st Quarter</v>
      </c>
      <c r="E422" s="20" t="str">
        <f>TEXT(Table13[[#This Row],[Date]],"DDDD")</f>
        <v>Friday</v>
      </c>
      <c r="F422" s="20" t="str">
        <f>TEXT(Table13[[#This Row],[Date]],"MMMM")</f>
        <v>March</v>
      </c>
      <c r="G422" s="21" t="s">
        <v>44</v>
      </c>
      <c r="H422" s="22">
        <v>-27000</v>
      </c>
      <c r="I422" s="21" t="s">
        <v>31</v>
      </c>
      <c r="J422" s="21" t="s">
        <v>31</v>
      </c>
      <c r="K422" s="23" t="s">
        <v>20</v>
      </c>
    </row>
    <row r="423" spans="1:11" x14ac:dyDescent="0.3">
      <c r="A423" s="19">
        <v>2023</v>
      </c>
      <c r="B423" s="20">
        <v>45016</v>
      </c>
      <c r="C423" s="21" t="str">
        <f>TEXT(Table13[[#This Row],[Date]],"DD")</f>
        <v>31</v>
      </c>
      <c r="D423" s="21" t="str">
        <f t="shared" si="6"/>
        <v>1st Quarter</v>
      </c>
      <c r="E423" s="20" t="str">
        <f>TEXT(Table13[[#This Row],[Date]],"DDDD")</f>
        <v>Friday</v>
      </c>
      <c r="F423" s="20" t="str">
        <f>TEXT(Table13[[#This Row],[Date]],"MMMM")</f>
        <v>March</v>
      </c>
      <c r="G423" s="21" t="s">
        <v>44</v>
      </c>
      <c r="H423" s="22">
        <v>382500</v>
      </c>
      <c r="I423" s="21" t="s">
        <v>14</v>
      </c>
      <c r="J423" s="21"/>
      <c r="K423" s="23" t="s">
        <v>15</v>
      </c>
    </row>
    <row r="424" spans="1:11" x14ac:dyDescent="0.3">
      <c r="A424" s="19">
        <v>2023</v>
      </c>
      <c r="B424" s="20">
        <v>45016</v>
      </c>
      <c r="C424" s="21" t="str">
        <f>TEXT(Table13[[#This Row],[Date]],"DD")</f>
        <v>31</v>
      </c>
      <c r="D424" s="21" t="str">
        <f t="shared" si="6"/>
        <v>1st Quarter</v>
      </c>
      <c r="E424" s="20" t="str">
        <f>TEXT(Table13[[#This Row],[Date]],"DDDD")</f>
        <v>Friday</v>
      </c>
      <c r="F424" s="20" t="str">
        <f>TEXT(Table13[[#This Row],[Date]],"MMMM")</f>
        <v>March</v>
      </c>
      <c r="G424" s="21" t="s">
        <v>44</v>
      </c>
      <c r="H424" s="22">
        <v>24000</v>
      </c>
      <c r="I424" s="21" t="s">
        <v>17</v>
      </c>
      <c r="J424" s="21"/>
      <c r="K424" s="23" t="s">
        <v>15</v>
      </c>
    </row>
    <row r="425" spans="1:11" x14ac:dyDescent="0.3">
      <c r="A425" s="19">
        <v>2023</v>
      </c>
      <c r="B425" s="20">
        <v>45016</v>
      </c>
      <c r="C425" s="21" t="str">
        <f>TEXT(Table13[[#This Row],[Date]],"DD")</f>
        <v>31</v>
      </c>
      <c r="D425" s="21" t="str">
        <f t="shared" si="6"/>
        <v>1st Quarter</v>
      </c>
      <c r="E425" s="20" t="str">
        <f>TEXT(Table13[[#This Row],[Date]],"DDDD")</f>
        <v>Friday</v>
      </c>
      <c r="F425" s="20" t="str">
        <f>TEXT(Table13[[#This Row],[Date]],"MMMM")</f>
        <v>March</v>
      </c>
      <c r="G425" s="21" t="s">
        <v>44</v>
      </c>
      <c r="H425" s="22">
        <v>-15000</v>
      </c>
      <c r="I425" s="21" t="s">
        <v>19</v>
      </c>
      <c r="J425" s="21" t="s">
        <v>18</v>
      </c>
      <c r="K425" s="23" t="s">
        <v>20</v>
      </c>
    </row>
    <row r="426" spans="1:11" x14ac:dyDescent="0.3">
      <c r="A426" s="19">
        <v>2023</v>
      </c>
      <c r="B426" s="20">
        <v>45016</v>
      </c>
      <c r="C426" s="21" t="str">
        <f>TEXT(Table13[[#This Row],[Date]],"DD")</f>
        <v>31</v>
      </c>
      <c r="D426" s="21" t="str">
        <f t="shared" si="6"/>
        <v>1st Quarter</v>
      </c>
      <c r="E426" s="20" t="str">
        <f>TEXT(Table13[[#This Row],[Date]],"DDDD")</f>
        <v>Friday</v>
      </c>
      <c r="F426" s="20" t="str">
        <f>TEXT(Table13[[#This Row],[Date]],"MMMM")</f>
        <v>March</v>
      </c>
      <c r="G426" s="21" t="s">
        <v>44</v>
      </c>
      <c r="H426" s="22">
        <v>-30000</v>
      </c>
      <c r="I426" s="21" t="s">
        <v>19</v>
      </c>
      <c r="J426" s="21" t="s">
        <v>21</v>
      </c>
      <c r="K426" s="23" t="s">
        <v>20</v>
      </c>
    </row>
    <row r="427" spans="1:11" x14ac:dyDescent="0.3">
      <c r="A427" s="19">
        <v>2023</v>
      </c>
      <c r="B427" s="20">
        <v>45016</v>
      </c>
      <c r="C427" s="21" t="str">
        <f>TEXT(Table13[[#This Row],[Date]],"DD")</f>
        <v>31</v>
      </c>
      <c r="D427" s="21" t="str">
        <f t="shared" si="6"/>
        <v>1st Quarter</v>
      </c>
      <c r="E427" s="20" t="str">
        <f>TEXT(Table13[[#This Row],[Date]],"DDDD")</f>
        <v>Friday</v>
      </c>
      <c r="F427" s="20" t="str">
        <f>TEXT(Table13[[#This Row],[Date]],"MMMM")</f>
        <v>March</v>
      </c>
      <c r="G427" s="21" t="s">
        <v>44</v>
      </c>
      <c r="H427" s="22">
        <v>-20000</v>
      </c>
      <c r="I427" s="21" t="s">
        <v>19</v>
      </c>
      <c r="J427" s="21" t="s">
        <v>22</v>
      </c>
      <c r="K427" s="23" t="s">
        <v>20</v>
      </c>
    </row>
    <row r="428" spans="1:11" x14ac:dyDescent="0.3">
      <c r="A428" s="19">
        <v>2023</v>
      </c>
      <c r="B428" s="20">
        <v>45016</v>
      </c>
      <c r="C428" s="21" t="str">
        <f>TEXT(Table13[[#This Row],[Date]],"DD")</f>
        <v>31</v>
      </c>
      <c r="D428" s="21" t="str">
        <f t="shared" si="6"/>
        <v>1st Quarter</v>
      </c>
      <c r="E428" s="20" t="str">
        <f>TEXT(Table13[[#This Row],[Date]],"DDDD")</f>
        <v>Friday</v>
      </c>
      <c r="F428" s="20" t="str">
        <f>TEXT(Table13[[#This Row],[Date]],"MMMM")</f>
        <v>March</v>
      </c>
      <c r="G428" s="21" t="s">
        <v>44</v>
      </c>
      <c r="H428" s="22">
        <v>-52000</v>
      </c>
      <c r="I428" s="21" t="s">
        <v>19</v>
      </c>
      <c r="J428" s="21" t="s">
        <v>23</v>
      </c>
      <c r="K428" s="23" t="s">
        <v>20</v>
      </c>
    </row>
    <row r="429" spans="1:11" x14ac:dyDescent="0.3">
      <c r="A429" s="19">
        <v>2023</v>
      </c>
      <c r="B429" s="20">
        <v>45016</v>
      </c>
      <c r="C429" s="21" t="str">
        <f>TEXT(Table13[[#This Row],[Date]],"DD")</f>
        <v>31</v>
      </c>
      <c r="D429" s="21" t="str">
        <f t="shared" si="6"/>
        <v>1st Quarter</v>
      </c>
      <c r="E429" s="20" t="str">
        <f>TEXT(Table13[[#This Row],[Date]],"DDDD")</f>
        <v>Friday</v>
      </c>
      <c r="F429" s="20" t="str">
        <f>TEXT(Table13[[#This Row],[Date]],"MMMM")</f>
        <v>March</v>
      </c>
      <c r="G429" s="21" t="s">
        <v>44</v>
      </c>
      <c r="H429" s="22">
        <v>-5000</v>
      </c>
      <c r="I429" s="21" t="s">
        <v>19</v>
      </c>
      <c r="J429" s="21" t="s">
        <v>24</v>
      </c>
      <c r="K429" s="23" t="s">
        <v>20</v>
      </c>
    </row>
    <row r="430" spans="1:11" x14ac:dyDescent="0.3">
      <c r="A430" s="19">
        <v>2023</v>
      </c>
      <c r="B430" s="20">
        <v>45016</v>
      </c>
      <c r="C430" s="21" t="str">
        <f>TEXT(Table13[[#This Row],[Date]],"DD")</f>
        <v>31</v>
      </c>
      <c r="D430" s="21" t="str">
        <f t="shared" si="6"/>
        <v>1st Quarter</v>
      </c>
      <c r="E430" s="20" t="str">
        <f>TEXT(Table13[[#This Row],[Date]],"DDDD")</f>
        <v>Friday</v>
      </c>
      <c r="F430" s="20" t="str">
        <f>TEXT(Table13[[#This Row],[Date]],"MMMM")</f>
        <v>March</v>
      </c>
      <c r="G430" s="21" t="s">
        <v>44</v>
      </c>
      <c r="H430" s="22">
        <v>-3000</v>
      </c>
      <c r="I430" s="21" t="s">
        <v>19</v>
      </c>
      <c r="J430" s="21" t="s">
        <v>25</v>
      </c>
      <c r="K430" s="23" t="s">
        <v>20</v>
      </c>
    </row>
    <row r="431" spans="1:11" x14ac:dyDescent="0.3">
      <c r="A431" s="19">
        <v>2023</v>
      </c>
      <c r="B431" s="20">
        <v>45016</v>
      </c>
      <c r="C431" s="21" t="str">
        <f>TEXT(Table13[[#This Row],[Date]],"DD")</f>
        <v>31</v>
      </c>
      <c r="D431" s="21" t="str">
        <f t="shared" si="6"/>
        <v>1st Quarter</v>
      </c>
      <c r="E431" s="20" t="str">
        <f>TEXT(Table13[[#This Row],[Date]],"DDDD")</f>
        <v>Friday</v>
      </c>
      <c r="F431" s="20" t="str">
        <f>TEXT(Table13[[#This Row],[Date]],"MMMM")</f>
        <v>March</v>
      </c>
      <c r="G431" s="21" t="s">
        <v>44</v>
      </c>
      <c r="H431" s="22">
        <v>-30000</v>
      </c>
      <c r="I431" s="21" t="s">
        <v>27</v>
      </c>
      <c r="J431" s="21" t="s">
        <v>26</v>
      </c>
      <c r="K431" s="23" t="s">
        <v>20</v>
      </c>
    </row>
    <row r="432" spans="1:11" x14ac:dyDescent="0.3">
      <c r="A432" s="19">
        <v>2023</v>
      </c>
      <c r="B432" s="20">
        <v>45016</v>
      </c>
      <c r="C432" s="21" t="str">
        <f>TEXT(Table13[[#This Row],[Date]],"DD")</f>
        <v>31</v>
      </c>
      <c r="D432" s="21" t="str">
        <f t="shared" si="6"/>
        <v>1st Quarter</v>
      </c>
      <c r="E432" s="20" t="str">
        <f>TEXT(Table13[[#This Row],[Date]],"DDDD")</f>
        <v>Friday</v>
      </c>
      <c r="F432" s="20" t="str">
        <f>TEXT(Table13[[#This Row],[Date]],"MMMM")</f>
        <v>March</v>
      </c>
      <c r="G432" s="21" t="s">
        <v>44</v>
      </c>
      <c r="H432" s="22">
        <v>-2000</v>
      </c>
      <c r="I432" s="21" t="s">
        <v>27</v>
      </c>
      <c r="J432" s="21" t="s">
        <v>28</v>
      </c>
      <c r="K432" s="23" t="s">
        <v>20</v>
      </c>
    </row>
    <row r="433" spans="1:11" x14ac:dyDescent="0.3">
      <c r="A433" s="19">
        <v>2023</v>
      </c>
      <c r="B433" s="20">
        <v>45016</v>
      </c>
      <c r="C433" s="21" t="str">
        <f>TEXT(Table13[[#This Row],[Date]],"DD")</f>
        <v>31</v>
      </c>
      <c r="D433" s="21" t="str">
        <f t="shared" si="6"/>
        <v>1st Quarter</v>
      </c>
      <c r="E433" s="20" t="str">
        <f>TEXT(Table13[[#This Row],[Date]],"DDDD")</f>
        <v>Friday</v>
      </c>
      <c r="F433" s="20" t="str">
        <f>TEXT(Table13[[#This Row],[Date]],"MMMM")</f>
        <v>March</v>
      </c>
      <c r="G433" s="21" t="s">
        <v>44</v>
      </c>
      <c r="H433" s="22">
        <v>-5000</v>
      </c>
      <c r="I433" s="21" t="s">
        <v>27</v>
      </c>
      <c r="J433" s="21" t="s">
        <v>29</v>
      </c>
      <c r="K433" s="23" t="s">
        <v>20</v>
      </c>
    </row>
    <row r="434" spans="1:11" x14ac:dyDescent="0.3">
      <c r="A434" s="19">
        <v>2023</v>
      </c>
      <c r="B434" s="20">
        <v>45016</v>
      </c>
      <c r="C434" s="21" t="str">
        <f>TEXT(Table13[[#This Row],[Date]],"DD")</f>
        <v>31</v>
      </c>
      <c r="D434" s="21" t="str">
        <f t="shared" si="6"/>
        <v>1st Quarter</v>
      </c>
      <c r="E434" s="20" t="str">
        <f>TEXT(Table13[[#This Row],[Date]],"DDDD")</f>
        <v>Friday</v>
      </c>
      <c r="F434" s="20" t="str">
        <f>TEXT(Table13[[#This Row],[Date]],"MMMM")</f>
        <v>March</v>
      </c>
      <c r="G434" s="21" t="s">
        <v>44</v>
      </c>
      <c r="H434" s="22">
        <v>-7000</v>
      </c>
      <c r="I434" s="21" t="s">
        <v>27</v>
      </c>
      <c r="J434" s="21" t="s">
        <v>14</v>
      </c>
      <c r="K434" s="23" t="s">
        <v>20</v>
      </c>
    </row>
    <row r="435" spans="1:11" x14ac:dyDescent="0.3">
      <c r="A435" s="19">
        <v>2023</v>
      </c>
      <c r="B435" s="20">
        <v>45016</v>
      </c>
      <c r="C435" s="21" t="str">
        <f>TEXT(Table13[[#This Row],[Date]],"DD")</f>
        <v>31</v>
      </c>
      <c r="D435" s="21" t="str">
        <f t="shared" si="6"/>
        <v>1st Quarter</v>
      </c>
      <c r="E435" s="20" t="str">
        <f>TEXT(Table13[[#This Row],[Date]],"DDDD")</f>
        <v>Friday</v>
      </c>
      <c r="F435" s="20" t="str">
        <f>TEXT(Table13[[#This Row],[Date]],"MMMM")</f>
        <v>March</v>
      </c>
      <c r="G435" s="21" t="s">
        <v>44</v>
      </c>
      <c r="H435" s="22">
        <v>-100000</v>
      </c>
      <c r="I435" s="21" t="s">
        <v>27</v>
      </c>
      <c r="J435" s="21" t="s">
        <v>30</v>
      </c>
      <c r="K435" s="23" t="s">
        <v>20</v>
      </c>
    </row>
    <row r="436" spans="1:11" x14ac:dyDescent="0.3">
      <c r="A436" s="19">
        <v>2023</v>
      </c>
      <c r="B436" s="20">
        <v>45016</v>
      </c>
      <c r="C436" s="21" t="str">
        <f>TEXT(Table13[[#This Row],[Date]],"DD")</f>
        <v>31</v>
      </c>
      <c r="D436" s="21" t="str">
        <f t="shared" si="6"/>
        <v>1st Quarter</v>
      </c>
      <c r="E436" s="20" t="str">
        <f>TEXT(Table13[[#This Row],[Date]],"DDDD")</f>
        <v>Friday</v>
      </c>
      <c r="F436" s="20" t="str">
        <f>TEXT(Table13[[#This Row],[Date]],"MMMM")</f>
        <v>March</v>
      </c>
      <c r="G436" s="21" t="s">
        <v>44</v>
      </c>
      <c r="H436" s="22">
        <v>-7000</v>
      </c>
      <c r="I436" s="21" t="s">
        <v>27</v>
      </c>
      <c r="J436" s="21" t="s">
        <v>25</v>
      </c>
      <c r="K436" s="23" t="s">
        <v>20</v>
      </c>
    </row>
    <row r="437" spans="1:11" x14ac:dyDescent="0.3">
      <c r="A437" s="19">
        <v>2023</v>
      </c>
      <c r="B437" s="20">
        <v>45046</v>
      </c>
      <c r="C437" s="21" t="str">
        <f>TEXT(Table13[[#This Row],[Date]],"DD")</f>
        <v>30</v>
      </c>
      <c r="D437" s="21" t="str">
        <f t="shared" si="6"/>
        <v>2nd Quarter</v>
      </c>
      <c r="E437" s="20" t="str">
        <f>TEXT(Table13[[#This Row],[Date]],"DDDD")</f>
        <v>Sunday</v>
      </c>
      <c r="F437" s="20" t="str">
        <f>TEXT(Table13[[#This Row],[Date]],"MMMM")</f>
        <v>April</v>
      </c>
      <c r="G437" s="21" t="s">
        <v>44</v>
      </c>
      <c r="H437" s="22">
        <v>-20000</v>
      </c>
      <c r="I437" s="21" t="s">
        <v>31</v>
      </c>
      <c r="J437" s="21" t="s">
        <v>31</v>
      </c>
      <c r="K437" s="23" t="s">
        <v>20</v>
      </c>
    </row>
    <row r="438" spans="1:11" x14ac:dyDescent="0.3">
      <c r="A438" s="19">
        <v>2023</v>
      </c>
      <c r="B438" s="20">
        <v>45046</v>
      </c>
      <c r="C438" s="21" t="str">
        <f>TEXT(Table13[[#This Row],[Date]],"DD")</f>
        <v>30</v>
      </c>
      <c r="D438" s="21" t="str">
        <f t="shared" si="6"/>
        <v>2nd Quarter</v>
      </c>
      <c r="E438" s="20" t="str">
        <f>TEXT(Table13[[#This Row],[Date]],"DDDD")</f>
        <v>Sunday</v>
      </c>
      <c r="F438" s="20" t="str">
        <f>TEXT(Table13[[#This Row],[Date]],"MMMM")</f>
        <v>April</v>
      </c>
      <c r="G438" s="21" t="s">
        <v>44</v>
      </c>
      <c r="H438" s="22">
        <v>306000</v>
      </c>
      <c r="I438" s="21" t="s">
        <v>14</v>
      </c>
      <c r="J438" s="21"/>
      <c r="K438" s="23" t="s">
        <v>15</v>
      </c>
    </row>
    <row r="439" spans="1:11" x14ac:dyDescent="0.3">
      <c r="A439" s="19">
        <v>2023</v>
      </c>
      <c r="B439" s="20">
        <v>45046</v>
      </c>
      <c r="C439" s="21" t="str">
        <f>TEXT(Table13[[#This Row],[Date]],"DD")</f>
        <v>30</v>
      </c>
      <c r="D439" s="21" t="str">
        <f t="shared" si="6"/>
        <v>2nd Quarter</v>
      </c>
      <c r="E439" s="20" t="str">
        <f>TEXT(Table13[[#This Row],[Date]],"DDDD")</f>
        <v>Sunday</v>
      </c>
      <c r="F439" s="20" t="str">
        <f>TEXT(Table13[[#This Row],[Date]],"MMMM")</f>
        <v>April</v>
      </c>
      <c r="G439" s="21" t="s">
        <v>44</v>
      </c>
      <c r="H439" s="22">
        <v>22000</v>
      </c>
      <c r="I439" s="21" t="s">
        <v>17</v>
      </c>
      <c r="J439" s="21"/>
      <c r="K439" s="23" t="s">
        <v>15</v>
      </c>
    </row>
    <row r="440" spans="1:11" x14ac:dyDescent="0.3">
      <c r="A440" s="19">
        <v>2023</v>
      </c>
      <c r="B440" s="20">
        <v>45046</v>
      </c>
      <c r="C440" s="21" t="str">
        <f>TEXT(Table13[[#This Row],[Date]],"DD")</f>
        <v>30</v>
      </c>
      <c r="D440" s="21" t="str">
        <f t="shared" si="6"/>
        <v>2nd Quarter</v>
      </c>
      <c r="E440" s="20" t="str">
        <f>TEXT(Table13[[#This Row],[Date]],"DDDD")</f>
        <v>Sunday</v>
      </c>
      <c r="F440" s="20" t="str">
        <f>TEXT(Table13[[#This Row],[Date]],"MMMM")</f>
        <v>April</v>
      </c>
      <c r="G440" s="21" t="s">
        <v>44</v>
      </c>
      <c r="H440" s="22">
        <v>-15000</v>
      </c>
      <c r="I440" s="21" t="s">
        <v>19</v>
      </c>
      <c r="J440" s="21" t="s">
        <v>18</v>
      </c>
      <c r="K440" s="23" t="s">
        <v>20</v>
      </c>
    </row>
    <row r="441" spans="1:11" x14ac:dyDescent="0.3">
      <c r="A441" s="19">
        <v>2023</v>
      </c>
      <c r="B441" s="20">
        <v>45046</v>
      </c>
      <c r="C441" s="21" t="str">
        <f>TEXT(Table13[[#This Row],[Date]],"DD")</f>
        <v>30</v>
      </c>
      <c r="D441" s="21" t="str">
        <f t="shared" si="6"/>
        <v>2nd Quarter</v>
      </c>
      <c r="E441" s="20" t="str">
        <f>TEXT(Table13[[#This Row],[Date]],"DDDD")</f>
        <v>Sunday</v>
      </c>
      <c r="F441" s="20" t="str">
        <f>TEXT(Table13[[#This Row],[Date]],"MMMM")</f>
        <v>April</v>
      </c>
      <c r="G441" s="21" t="s">
        <v>44</v>
      </c>
      <c r="H441" s="22">
        <v>-30000</v>
      </c>
      <c r="I441" s="21" t="s">
        <v>19</v>
      </c>
      <c r="J441" s="21" t="s">
        <v>21</v>
      </c>
      <c r="K441" s="23" t="s">
        <v>20</v>
      </c>
    </row>
    <row r="442" spans="1:11" x14ac:dyDescent="0.3">
      <c r="A442" s="19">
        <v>2023</v>
      </c>
      <c r="B442" s="20">
        <v>45046</v>
      </c>
      <c r="C442" s="21" t="str">
        <f>TEXT(Table13[[#This Row],[Date]],"DD")</f>
        <v>30</v>
      </c>
      <c r="D442" s="21" t="str">
        <f t="shared" si="6"/>
        <v>2nd Quarter</v>
      </c>
      <c r="E442" s="20" t="str">
        <f>TEXT(Table13[[#This Row],[Date]],"DDDD")</f>
        <v>Sunday</v>
      </c>
      <c r="F442" s="20" t="str">
        <f>TEXT(Table13[[#This Row],[Date]],"MMMM")</f>
        <v>April</v>
      </c>
      <c r="G442" s="21" t="s">
        <v>44</v>
      </c>
      <c r="H442" s="22">
        <v>-20000</v>
      </c>
      <c r="I442" s="21" t="s">
        <v>19</v>
      </c>
      <c r="J442" s="21" t="s">
        <v>22</v>
      </c>
      <c r="K442" s="23" t="s">
        <v>20</v>
      </c>
    </row>
    <row r="443" spans="1:11" x14ac:dyDescent="0.3">
      <c r="A443" s="19">
        <v>2023</v>
      </c>
      <c r="B443" s="20">
        <v>45046</v>
      </c>
      <c r="C443" s="21" t="str">
        <f>TEXT(Table13[[#This Row],[Date]],"DD")</f>
        <v>30</v>
      </c>
      <c r="D443" s="21" t="str">
        <f t="shared" si="6"/>
        <v>2nd Quarter</v>
      </c>
      <c r="E443" s="20" t="str">
        <f>TEXT(Table13[[#This Row],[Date]],"DDDD")</f>
        <v>Sunday</v>
      </c>
      <c r="F443" s="20" t="str">
        <f>TEXT(Table13[[#This Row],[Date]],"MMMM")</f>
        <v>April</v>
      </c>
      <c r="G443" s="21" t="s">
        <v>44</v>
      </c>
      <c r="H443" s="22">
        <v>-52000</v>
      </c>
      <c r="I443" s="21" t="s">
        <v>19</v>
      </c>
      <c r="J443" s="21" t="s">
        <v>23</v>
      </c>
      <c r="K443" s="23" t="s">
        <v>20</v>
      </c>
    </row>
    <row r="444" spans="1:11" x14ac:dyDescent="0.3">
      <c r="A444" s="19">
        <v>2023</v>
      </c>
      <c r="B444" s="20">
        <v>45046</v>
      </c>
      <c r="C444" s="21" t="str">
        <f>TEXT(Table13[[#This Row],[Date]],"DD")</f>
        <v>30</v>
      </c>
      <c r="D444" s="21" t="str">
        <f t="shared" si="6"/>
        <v>2nd Quarter</v>
      </c>
      <c r="E444" s="20" t="str">
        <f>TEXT(Table13[[#This Row],[Date]],"DDDD")</f>
        <v>Sunday</v>
      </c>
      <c r="F444" s="20" t="str">
        <f>TEXT(Table13[[#This Row],[Date]],"MMMM")</f>
        <v>April</v>
      </c>
      <c r="G444" s="21" t="s">
        <v>44</v>
      </c>
      <c r="H444" s="22">
        <v>-5000</v>
      </c>
      <c r="I444" s="21" t="s">
        <v>19</v>
      </c>
      <c r="J444" s="21" t="s">
        <v>24</v>
      </c>
      <c r="K444" s="23" t="s">
        <v>20</v>
      </c>
    </row>
    <row r="445" spans="1:11" x14ac:dyDescent="0.3">
      <c r="A445" s="19">
        <v>2023</v>
      </c>
      <c r="B445" s="20">
        <v>45046</v>
      </c>
      <c r="C445" s="21" t="str">
        <f>TEXT(Table13[[#This Row],[Date]],"DD")</f>
        <v>30</v>
      </c>
      <c r="D445" s="21" t="str">
        <f t="shared" si="6"/>
        <v>2nd Quarter</v>
      </c>
      <c r="E445" s="20" t="str">
        <f>TEXT(Table13[[#This Row],[Date]],"DDDD")</f>
        <v>Sunday</v>
      </c>
      <c r="F445" s="20" t="str">
        <f>TEXT(Table13[[#This Row],[Date]],"MMMM")</f>
        <v>April</v>
      </c>
      <c r="G445" s="21" t="s">
        <v>44</v>
      </c>
      <c r="H445" s="22">
        <v>-3000</v>
      </c>
      <c r="I445" s="21" t="s">
        <v>19</v>
      </c>
      <c r="J445" s="21" t="s">
        <v>25</v>
      </c>
      <c r="K445" s="23" t="s">
        <v>20</v>
      </c>
    </row>
    <row r="446" spans="1:11" x14ac:dyDescent="0.3">
      <c r="A446" s="19">
        <v>2023</v>
      </c>
      <c r="B446" s="20">
        <v>45046</v>
      </c>
      <c r="C446" s="21" t="str">
        <f>TEXT(Table13[[#This Row],[Date]],"DD")</f>
        <v>30</v>
      </c>
      <c r="D446" s="21" t="str">
        <f t="shared" si="6"/>
        <v>2nd Quarter</v>
      </c>
      <c r="E446" s="20" t="str">
        <f>TEXT(Table13[[#This Row],[Date]],"DDDD")</f>
        <v>Sunday</v>
      </c>
      <c r="F446" s="20" t="str">
        <f>TEXT(Table13[[#This Row],[Date]],"MMMM")</f>
        <v>April</v>
      </c>
      <c r="G446" s="21" t="s">
        <v>44</v>
      </c>
      <c r="H446" s="22">
        <v>-30000</v>
      </c>
      <c r="I446" s="21" t="s">
        <v>27</v>
      </c>
      <c r="J446" s="21" t="s">
        <v>26</v>
      </c>
      <c r="K446" s="23" t="s">
        <v>20</v>
      </c>
    </row>
    <row r="447" spans="1:11" x14ac:dyDescent="0.3">
      <c r="A447" s="19">
        <v>2023</v>
      </c>
      <c r="B447" s="20">
        <v>45046</v>
      </c>
      <c r="C447" s="21" t="str">
        <f>TEXT(Table13[[#This Row],[Date]],"DD")</f>
        <v>30</v>
      </c>
      <c r="D447" s="21" t="str">
        <f t="shared" si="6"/>
        <v>2nd Quarter</v>
      </c>
      <c r="E447" s="20" t="str">
        <f>TEXT(Table13[[#This Row],[Date]],"DDDD")</f>
        <v>Sunday</v>
      </c>
      <c r="F447" s="20" t="str">
        <f>TEXT(Table13[[#This Row],[Date]],"MMMM")</f>
        <v>April</v>
      </c>
      <c r="G447" s="21" t="s">
        <v>44</v>
      </c>
      <c r="H447" s="22">
        <v>-2000</v>
      </c>
      <c r="I447" s="21" t="s">
        <v>27</v>
      </c>
      <c r="J447" s="21" t="s">
        <v>28</v>
      </c>
      <c r="K447" s="23" t="s">
        <v>20</v>
      </c>
    </row>
    <row r="448" spans="1:11" x14ac:dyDescent="0.3">
      <c r="A448" s="19">
        <v>2023</v>
      </c>
      <c r="B448" s="20">
        <v>45046</v>
      </c>
      <c r="C448" s="21" t="str">
        <f>TEXT(Table13[[#This Row],[Date]],"DD")</f>
        <v>30</v>
      </c>
      <c r="D448" s="21" t="str">
        <f t="shared" si="6"/>
        <v>2nd Quarter</v>
      </c>
      <c r="E448" s="20" t="str">
        <f>TEXT(Table13[[#This Row],[Date]],"DDDD")</f>
        <v>Sunday</v>
      </c>
      <c r="F448" s="20" t="str">
        <f>TEXT(Table13[[#This Row],[Date]],"MMMM")</f>
        <v>April</v>
      </c>
      <c r="G448" s="21" t="s">
        <v>44</v>
      </c>
      <c r="H448" s="22">
        <v>-5000</v>
      </c>
      <c r="I448" s="21" t="s">
        <v>27</v>
      </c>
      <c r="J448" s="21" t="s">
        <v>29</v>
      </c>
      <c r="K448" s="23" t="s">
        <v>20</v>
      </c>
    </row>
    <row r="449" spans="1:11" x14ac:dyDescent="0.3">
      <c r="A449" s="19">
        <v>2023</v>
      </c>
      <c r="B449" s="20">
        <v>45046</v>
      </c>
      <c r="C449" s="21" t="str">
        <f>TEXT(Table13[[#This Row],[Date]],"DD")</f>
        <v>30</v>
      </c>
      <c r="D449" s="21" t="str">
        <f t="shared" si="6"/>
        <v>2nd Quarter</v>
      </c>
      <c r="E449" s="20" t="str">
        <f>TEXT(Table13[[#This Row],[Date]],"DDDD")</f>
        <v>Sunday</v>
      </c>
      <c r="F449" s="20" t="str">
        <f>TEXT(Table13[[#This Row],[Date]],"MMMM")</f>
        <v>April</v>
      </c>
      <c r="G449" s="21" t="s">
        <v>44</v>
      </c>
      <c r="H449" s="22">
        <v>-6000</v>
      </c>
      <c r="I449" s="21" t="s">
        <v>27</v>
      </c>
      <c r="J449" s="21" t="s">
        <v>14</v>
      </c>
      <c r="K449" s="23" t="s">
        <v>20</v>
      </c>
    </row>
    <row r="450" spans="1:11" x14ac:dyDescent="0.3">
      <c r="A450" s="19">
        <v>2023</v>
      </c>
      <c r="B450" s="20">
        <v>45046</v>
      </c>
      <c r="C450" s="21" t="str">
        <f>TEXT(Table13[[#This Row],[Date]],"DD")</f>
        <v>30</v>
      </c>
      <c r="D450" s="21" t="str">
        <f t="shared" si="6"/>
        <v>2nd Quarter</v>
      </c>
      <c r="E450" s="20" t="str">
        <f>TEXT(Table13[[#This Row],[Date]],"DDDD")</f>
        <v>Sunday</v>
      </c>
      <c r="F450" s="20" t="str">
        <f>TEXT(Table13[[#This Row],[Date]],"MMMM")</f>
        <v>April</v>
      </c>
      <c r="G450" s="21" t="s">
        <v>44</v>
      </c>
      <c r="H450" s="22">
        <v>-100000</v>
      </c>
      <c r="I450" s="21" t="s">
        <v>27</v>
      </c>
      <c r="J450" s="21" t="s">
        <v>30</v>
      </c>
      <c r="K450" s="23" t="s">
        <v>20</v>
      </c>
    </row>
    <row r="451" spans="1:11" x14ac:dyDescent="0.3">
      <c r="A451" s="19">
        <v>2023</v>
      </c>
      <c r="B451" s="20">
        <v>45046</v>
      </c>
      <c r="C451" s="21" t="str">
        <f>TEXT(Table13[[#This Row],[Date]],"DD")</f>
        <v>30</v>
      </c>
      <c r="D451" s="21" t="str">
        <f t="shared" si="6"/>
        <v>2nd Quarter</v>
      </c>
      <c r="E451" s="20" t="str">
        <f>TEXT(Table13[[#This Row],[Date]],"DDDD")</f>
        <v>Sunday</v>
      </c>
      <c r="F451" s="20" t="str">
        <f>TEXT(Table13[[#This Row],[Date]],"MMMM")</f>
        <v>April</v>
      </c>
      <c r="G451" s="21" t="s">
        <v>44</v>
      </c>
      <c r="H451" s="22">
        <v>-7000</v>
      </c>
      <c r="I451" s="21" t="s">
        <v>27</v>
      </c>
      <c r="J451" s="21" t="s">
        <v>25</v>
      </c>
      <c r="K451" s="23" t="s">
        <v>20</v>
      </c>
    </row>
    <row r="452" spans="1:11" x14ac:dyDescent="0.3">
      <c r="A452" s="19">
        <v>2023</v>
      </c>
      <c r="B452" s="20">
        <v>45077</v>
      </c>
      <c r="C452" s="21" t="str">
        <f>TEXT(Table13[[#This Row],[Date]],"DD")</f>
        <v>31</v>
      </c>
      <c r="D452" s="21" t="str">
        <f t="shared" si="6"/>
        <v>2nd Quarter</v>
      </c>
      <c r="E452" s="20" t="str">
        <f>TEXT(Table13[[#This Row],[Date]],"DDDD")</f>
        <v>Wednesday</v>
      </c>
      <c r="F452" s="20" t="str">
        <f>TEXT(Table13[[#This Row],[Date]],"MMMM")</f>
        <v>May</v>
      </c>
      <c r="G452" s="21" t="s">
        <v>44</v>
      </c>
      <c r="H452" s="22">
        <v>-31000</v>
      </c>
      <c r="I452" s="21" t="s">
        <v>31</v>
      </c>
      <c r="J452" s="21" t="s">
        <v>31</v>
      </c>
      <c r="K452" s="23" t="s">
        <v>20</v>
      </c>
    </row>
    <row r="453" spans="1:11" x14ac:dyDescent="0.3">
      <c r="A453" s="19">
        <v>2023</v>
      </c>
      <c r="B453" s="20">
        <v>45077</v>
      </c>
      <c r="C453" s="21" t="str">
        <f>TEXT(Table13[[#This Row],[Date]],"DD")</f>
        <v>31</v>
      </c>
      <c r="D453" s="21" t="str">
        <f t="shared" ref="D453:D516" si="7">IF(F453="January","1st Quarter",IF(F453="February","1st Quarter",IF(F453="March","1st Quarter",IF(F453="April","2nd Quarter",IF(F453="May","2nd Quarter",IF(F453="June","2nd Quarter",IF(F453="July","3rd Quarter",IF(F453= "August","3rd Quarter",IF(F453="September","3rd Quarter", IF(F453="October","4th Quarter",IF(F453="November","4th Quarter",IF(F453="December","4th Quarter"))))))))))))</f>
        <v>2nd Quarter</v>
      </c>
      <c r="E453" s="20" t="str">
        <f>TEXT(Table13[[#This Row],[Date]],"DDDD")</f>
        <v>Wednesday</v>
      </c>
      <c r="F453" s="20" t="str">
        <f>TEXT(Table13[[#This Row],[Date]],"MMMM")</f>
        <v>May</v>
      </c>
      <c r="G453" s="21" t="s">
        <v>44</v>
      </c>
      <c r="H453" s="22">
        <v>459000</v>
      </c>
      <c r="I453" s="21" t="s">
        <v>14</v>
      </c>
      <c r="J453" s="21"/>
      <c r="K453" s="23" t="s">
        <v>15</v>
      </c>
    </row>
    <row r="454" spans="1:11" x14ac:dyDescent="0.3">
      <c r="A454" s="19">
        <v>2023</v>
      </c>
      <c r="B454" s="20">
        <v>45077</v>
      </c>
      <c r="C454" s="21" t="str">
        <f>TEXT(Table13[[#This Row],[Date]],"DD")</f>
        <v>31</v>
      </c>
      <c r="D454" s="21" t="str">
        <f t="shared" si="7"/>
        <v>2nd Quarter</v>
      </c>
      <c r="E454" s="20" t="str">
        <f>TEXT(Table13[[#This Row],[Date]],"DDDD")</f>
        <v>Wednesday</v>
      </c>
      <c r="F454" s="20" t="str">
        <f>TEXT(Table13[[#This Row],[Date]],"MMMM")</f>
        <v>May</v>
      </c>
      <c r="G454" s="21" t="s">
        <v>44</v>
      </c>
      <c r="H454" s="22">
        <v>100000</v>
      </c>
      <c r="I454" s="21" t="s">
        <v>17</v>
      </c>
      <c r="J454" s="21"/>
      <c r="K454" s="23" t="s">
        <v>15</v>
      </c>
    </row>
    <row r="455" spans="1:11" x14ac:dyDescent="0.3">
      <c r="A455" s="19">
        <v>2023</v>
      </c>
      <c r="B455" s="20">
        <v>45077</v>
      </c>
      <c r="C455" s="21" t="str">
        <f>TEXT(Table13[[#This Row],[Date]],"DD")</f>
        <v>31</v>
      </c>
      <c r="D455" s="21" t="str">
        <f t="shared" si="7"/>
        <v>2nd Quarter</v>
      </c>
      <c r="E455" s="20" t="str">
        <f>TEXT(Table13[[#This Row],[Date]],"DDDD")</f>
        <v>Wednesday</v>
      </c>
      <c r="F455" s="20" t="str">
        <f>TEXT(Table13[[#This Row],[Date]],"MMMM")</f>
        <v>May</v>
      </c>
      <c r="G455" s="21" t="s">
        <v>44</v>
      </c>
      <c r="H455" s="22">
        <v>-15000</v>
      </c>
      <c r="I455" s="21" t="s">
        <v>19</v>
      </c>
      <c r="J455" s="21" t="s">
        <v>18</v>
      </c>
      <c r="K455" s="23" t="s">
        <v>20</v>
      </c>
    </row>
    <row r="456" spans="1:11" x14ac:dyDescent="0.3">
      <c r="A456" s="19">
        <v>2023</v>
      </c>
      <c r="B456" s="20">
        <v>45077</v>
      </c>
      <c r="C456" s="21" t="str">
        <f>TEXT(Table13[[#This Row],[Date]],"DD")</f>
        <v>31</v>
      </c>
      <c r="D456" s="21" t="str">
        <f t="shared" si="7"/>
        <v>2nd Quarter</v>
      </c>
      <c r="E456" s="20" t="str">
        <f>TEXT(Table13[[#This Row],[Date]],"DDDD")</f>
        <v>Wednesday</v>
      </c>
      <c r="F456" s="20" t="str">
        <f>TEXT(Table13[[#This Row],[Date]],"MMMM")</f>
        <v>May</v>
      </c>
      <c r="G456" s="21" t="s">
        <v>44</v>
      </c>
      <c r="H456" s="22">
        <v>-38000</v>
      </c>
      <c r="I456" s="21" t="s">
        <v>19</v>
      </c>
      <c r="J456" s="21" t="s">
        <v>21</v>
      </c>
      <c r="K456" s="23" t="s">
        <v>20</v>
      </c>
    </row>
    <row r="457" spans="1:11" x14ac:dyDescent="0.3">
      <c r="A457" s="19">
        <v>2023</v>
      </c>
      <c r="B457" s="20">
        <v>45077</v>
      </c>
      <c r="C457" s="21" t="str">
        <f>TEXT(Table13[[#This Row],[Date]],"DD")</f>
        <v>31</v>
      </c>
      <c r="D457" s="21" t="str">
        <f t="shared" si="7"/>
        <v>2nd Quarter</v>
      </c>
      <c r="E457" s="20" t="str">
        <f>TEXT(Table13[[#This Row],[Date]],"DDDD")</f>
        <v>Wednesday</v>
      </c>
      <c r="F457" s="20" t="str">
        <f>TEXT(Table13[[#This Row],[Date]],"MMMM")</f>
        <v>May</v>
      </c>
      <c r="G457" s="21" t="s">
        <v>44</v>
      </c>
      <c r="H457" s="22">
        <v>-40000</v>
      </c>
      <c r="I457" s="21" t="s">
        <v>19</v>
      </c>
      <c r="J457" s="21" t="s">
        <v>22</v>
      </c>
      <c r="K457" s="23" t="s">
        <v>20</v>
      </c>
    </row>
    <row r="458" spans="1:11" x14ac:dyDescent="0.3">
      <c r="A458" s="19">
        <v>2023</v>
      </c>
      <c r="B458" s="20">
        <v>45077</v>
      </c>
      <c r="C458" s="21" t="str">
        <f>TEXT(Table13[[#This Row],[Date]],"DD")</f>
        <v>31</v>
      </c>
      <c r="D458" s="21" t="str">
        <f t="shared" si="7"/>
        <v>2nd Quarter</v>
      </c>
      <c r="E458" s="20" t="str">
        <f>TEXT(Table13[[#This Row],[Date]],"DDDD")</f>
        <v>Wednesday</v>
      </c>
      <c r="F458" s="20" t="str">
        <f>TEXT(Table13[[#This Row],[Date]],"MMMM")</f>
        <v>May</v>
      </c>
      <c r="G458" s="21" t="s">
        <v>44</v>
      </c>
      <c r="H458" s="22">
        <v>-52000</v>
      </c>
      <c r="I458" s="21" t="s">
        <v>19</v>
      </c>
      <c r="J458" s="21" t="s">
        <v>23</v>
      </c>
      <c r="K458" s="23" t="s">
        <v>20</v>
      </c>
    </row>
    <row r="459" spans="1:11" x14ac:dyDescent="0.3">
      <c r="A459" s="19">
        <v>2023</v>
      </c>
      <c r="B459" s="20">
        <v>45077</v>
      </c>
      <c r="C459" s="21" t="str">
        <f>TEXT(Table13[[#This Row],[Date]],"DD")</f>
        <v>31</v>
      </c>
      <c r="D459" s="21" t="str">
        <f t="shared" si="7"/>
        <v>2nd Quarter</v>
      </c>
      <c r="E459" s="20" t="str">
        <f>TEXT(Table13[[#This Row],[Date]],"DDDD")</f>
        <v>Wednesday</v>
      </c>
      <c r="F459" s="20" t="str">
        <f>TEXT(Table13[[#This Row],[Date]],"MMMM")</f>
        <v>May</v>
      </c>
      <c r="G459" s="21" t="s">
        <v>44</v>
      </c>
      <c r="H459" s="22">
        <v>-5000</v>
      </c>
      <c r="I459" s="21" t="s">
        <v>19</v>
      </c>
      <c r="J459" s="21" t="s">
        <v>24</v>
      </c>
      <c r="K459" s="23" t="s">
        <v>20</v>
      </c>
    </row>
    <row r="460" spans="1:11" x14ac:dyDescent="0.3">
      <c r="A460" s="19">
        <v>2023</v>
      </c>
      <c r="B460" s="20">
        <v>45077</v>
      </c>
      <c r="C460" s="21" t="str">
        <f>TEXT(Table13[[#This Row],[Date]],"DD")</f>
        <v>31</v>
      </c>
      <c r="D460" s="21" t="str">
        <f t="shared" si="7"/>
        <v>2nd Quarter</v>
      </c>
      <c r="E460" s="20" t="str">
        <f>TEXT(Table13[[#This Row],[Date]],"DDDD")</f>
        <v>Wednesday</v>
      </c>
      <c r="F460" s="20" t="str">
        <f>TEXT(Table13[[#This Row],[Date]],"MMMM")</f>
        <v>May</v>
      </c>
      <c r="G460" s="21" t="s">
        <v>44</v>
      </c>
      <c r="H460" s="22">
        <v>-4000</v>
      </c>
      <c r="I460" s="21" t="s">
        <v>19</v>
      </c>
      <c r="J460" s="21" t="s">
        <v>25</v>
      </c>
      <c r="K460" s="23" t="s">
        <v>20</v>
      </c>
    </row>
    <row r="461" spans="1:11" x14ac:dyDescent="0.3">
      <c r="A461" s="19">
        <v>2023</v>
      </c>
      <c r="B461" s="20">
        <v>45077</v>
      </c>
      <c r="C461" s="21" t="str">
        <f>TEXT(Table13[[#This Row],[Date]],"DD")</f>
        <v>31</v>
      </c>
      <c r="D461" s="21" t="str">
        <f t="shared" si="7"/>
        <v>2nd Quarter</v>
      </c>
      <c r="E461" s="20" t="str">
        <f>TEXT(Table13[[#This Row],[Date]],"DDDD")</f>
        <v>Wednesday</v>
      </c>
      <c r="F461" s="20" t="str">
        <f>TEXT(Table13[[#This Row],[Date]],"MMMM")</f>
        <v>May</v>
      </c>
      <c r="G461" s="21" t="s">
        <v>44</v>
      </c>
      <c r="H461" s="22">
        <v>-30000</v>
      </c>
      <c r="I461" s="21" t="s">
        <v>27</v>
      </c>
      <c r="J461" s="21" t="s">
        <v>26</v>
      </c>
      <c r="K461" s="23" t="s">
        <v>20</v>
      </c>
    </row>
    <row r="462" spans="1:11" x14ac:dyDescent="0.3">
      <c r="A462" s="19">
        <v>2023</v>
      </c>
      <c r="B462" s="20">
        <v>45077</v>
      </c>
      <c r="C462" s="21" t="str">
        <f>TEXT(Table13[[#This Row],[Date]],"DD")</f>
        <v>31</v>
      </c>
      <c r="D462" s="21" t="str">
        <f t="shared" si="7"/>
        <v>2nd Quarter</v>
      </c>
      <c r="E462" s="20" t="str">
        <f>TEXT(Table13[[#This Row],[Date]],"DDDD")</f>
        <v>Wednesday</v>
      </c>
      <c r="F462" s="20" t="str">
        <f>TEXT(Table13[[#This Row],[Date]],"MMMM")</f>
        <v>May</v>
      </c>
      <c r="G462" s="21" t="s">
        <v>44</v>
      </c>
      <c r="H462" s="22">
        <v>-4000</v>
      </c>
      <c r="I462" s="21" t="s">
        <v>27</v>
      </c>
      <c r="J462" s="21" t="s">
        <v>28</v>
      </c>
      <c r="K462" s="23" t="s">
        <v>20</v>
      </c>
    </row>
    <row r="463" spans="1:11" x14ac:dyDescent="0.3">
      <c r="A463" s="19">
        <v>2023</v>
      </c>
      <c r="B463" s="20">
        <v>45077</v>
      </c>
      <c r="C463" s="21" t="str">
        <f>TEXT(Table13[[#This Row],[Date]],"DD")</f>
        <v>31</v>
      </c>
      <c r="D463" s="21" t="str">
        <f t="shared" si="7"/>
        <v>2nd Quarter</v>
      </c>
      <c r="E463" s="20" t="str">
        <f>TEXT(Table13[[#This Row],[Date]],"DDDD")</f>
        <v>Wednesday</v>
      </c>
      <c r="F463" s="20" t="str">
        <f>TEXT(Table13[[#This Row],[Date]],"MMMM")</f>
        <v>May</v>
      </c>
      <c r="G463" s="21" t="s">
        <v>44</v>
      </c>
      <c r="H463" s="22">
        <v>-8000</v>
      </c>
      <c r="I463" s="21" t="s">
        <v>27</v>
      </c>
      <c r="J463" s="21" t="s">
        <v>29</v>
      </c>
      <c r="K463" s="23" t="s">
        <v>20</v>
      </c>
    </row>
    <row r="464" spans="1:11" x14ac:dyDescent="0.3">
      <c r="A464" s="19">
        <v>2023</v>
      </c>
      <c r="B464" s="20">
        <v>45077</v>
      </c>
      <c r="C464" s="21" t="str">
        <f>TEXT(Table13[[#This Row],[Date]],"DD")</f>
        <v>31</v>
      </c>
      <c r="D464" s="21" t="str">
        <f t="shared" si="7"/>
        <v>2nd Quarter</v>
      </c>
      <c r="E464" s="20" t="str">
        <f>TEXT(Table13[[#This Row],[Date]],"DDDD")</f>
        <v>Wednesday</v>
      </c>
      <c r="F464" s="20" t="str">
        <f>TEXT(Table13[[#This Row],[Date]],"MMMM")</f>
        <v>May</v>
      </c>
      <c r="G464" s="21" t="s">
        <v>44</v>
      </c>
      <c r="H464" s="22">
        <v>-9000</v>
      </c>
      <c r="I464" s="21" t="s">
        <v>27</v>
      </c>
      <c r="J464" s="21" t="s">
        <v>14</v>
      </c>
      <c r="K464" s="23" t="s">
        <v>20</v>
      </c>
    </row>
    <row r="465" spans="1:11" x14ac:dyDescent="0.3">
      <c r="A465" s="19">
        <v>2023</v>
      </c>
      <c r="B465" s="20">
        <v>45077</v>
      </c>
      <c r="C465" s="21" t="str">
        <f>TEXT(Table13[[#This Row],[Date]],"DD")</f>
        <v>31</v>
      </c>
      <c r="D465" s="21" t="str">
        <f t="shared" si="7"/>
        <v>2nd Quarter</v>
      </c>
      <c r="E465" s="20" t="str">
        <f>TEXT(Table13[[#This Row],[Date]],"DDDD")</f>
        <v>Wednesday</v>
      </c>
      <c r="F465" s="20" t="str">
        <f>TEXT(Table13[[#This Row],[Date]],"MMMM")</f>
        <v>May</v>
      </c>
      <c r="G465" s="21" t="s">
        <v>44</v>
      </c>
      <c r="H465" s="22">
        <v>-130000</v>
      </c>
      <c r="I465" s="21" t="s">
        <v>27</v>
      </c>
      <c r="J465" s="21" t="s">
        <v>30</v>
      </c>
      <c r="K465" s="23" t="s">
        <v>20</v>
      </c>
    </row>
    <row r="466" spans="1:11" x14ac:dyDescent="0.3">
      <c r="A466" s="19">
        <v>2023</v>
      </c>
      <c r="B466" s="20">
        <v>45077</v>
      </c>
      <c r="C466" s="21" t="str">
        <f>TEXT(Table13[[#This Row],[Date]],"DD")</f>
        <v>31</v>
      </c>
      <c r="D466" s="21" t="str">
        <f t="shared" si="7"/>
        <v>2nd Quarter</v>
      </c>
      <c r="E466" s="20" t="str">
        <f>TEXT(Table13[[#This Row],[Date]],"DDDD")</f>
        <v>Wednesday</v>
      </c>
      <c r="F466" s="20" t="str">
        <f>TEXT(Table13[[#This Row],[Date]],"MMMM")</f>
        <v>May</v>
      </c>
      <c r="G466" s="21" t="s">
        <v>44</v>
      </c>
      <c r="H466" s="22">
        <v>-7000</v>
      </c>
      <c r="I466" s="21" t="s">
        <v>27</v>
      </c>
      <c r="J466" s="21" t="s">
        <v>25</v>
      </c>
      <c r="K466" s="23" t="s">
        <v>20</v>
      </c>
    </row>
    <row r="467" spans="1:11" x14ac:dyDescent="0.3">
      <c r="A467" s="19">
        <v>2023</v>
      </c>
      <c r="B467" s="20">
        <v>45107</v>
      </c>
      <c r="C467" s="21" t="str">
        <f>TEXT(Table13[[#This Row],[Date]],"DD")</f>
        <v>30</v>
      </c>
      <c r="D467" s="21" t="str">
        <f t="shared" si="7"/>
        <v>2nd Quarter</v>
      </c>
      <c r="E467" s="20" t="str">
        <f>TEXT(Table13[[#This Row],[Date]],"DDDD")</f>
        <v>Friday</v>
      </c>
      <c r="F467" s="20" t="str">
        <f>TEXT(Table13[[#This Row],[Date]],"MMMM")</f>
        <v>June</v>
      </c>
      <c r="G467" s="21" t="s">
        <v>44</v>
      </c>
      <c r="H467" s="22">
        <v>-56700</v>
      </c>
      <c r="I467" s="21" t="s">
        <v>31</v>
      </c>
      <c r="J467" s="21" t="s">
        <v>31</v>
      </c>
      <c r="K467" s="23" t="s">
        <v>20</v>
      </c>
    </row>
    <row r="468" spans="1:11" x14ac:dyDescent="0.3">
      <c r="A468" s="19">
        <v>2023</v>
      </c>
      <c r="B468" s="20">
        <v>45107</v>
      </c>
      <c r="C468" s="21" t="str">
        <f>TEXT(Table13[[#This Row],[Date]],"DD")</f>
        <v>30</v>
      </c>
      <c r="D468" s="21" t="str">
        <f t="shared" si="7"/>
        <v>2nd Quarter</v>
      </c>
      <c r="E468" s="20" t="str">
        <f>TEXT(Table13[[#This Row],[Date]],"DDDD")</f>
        <v>Friday</v>
      </c>
      <c r="F468" s="20" t="str">
        <f>TEXT(Table13[[#This Row],[Date]],"MMMM")</f>
        <v>June</v>
      </c>
      <c r="G468" s="21" t="s">
        <v>44</v>
      </c>
      <c r="H468" s="22">
        <v>561000</v>
      </c>
      <c r="I468" s="21" t="s">
        <v>14</v>
      </c>
      <c r="J468" s="21"/>
      <c r="K468" s="23" t="s">
        <v>15</v>
      </c>
    </row>
    <row r="469" spans="1:11" x14ac:dyDescent="0.3">
      <c r="A469" s="19">
        <v>2023</v>
      </c>
      <c r="B469" s="20">
        <v>45107</v>
      </c>
      <c r="C469" s="21" t="str">
        <f>TEXT(Table13[[#This Row],[Date]],"DD")</f>
        <v>30</v>
      </c>
      <c r="D469" s="21" t="str">
        <f t="shared" si="7"/>
        <v>2nd Quarter</v>
      </c>
      <c r="E469" s="20" t="str">
        <f>TEXT(Table13[[#This Row],[Date]],"DDDD")</f>
        <v>Friday</v>
      </c>
      <c r="F469" s="20" t="str">
        <f>TEXT(Table13[[#This Row],[Date]],"MMMM")</f>
        <v>June</v>
      </c>
      <c r="G469" s="21" t="s">
        <v>44</v>
      </c>
      <c r="H469" s="22">
        <v>80000</v>
      </c>
      <c r="I469" s="21" t="s">
        <v>17</v>
      </c>
      <c r="J469" s="21"/>
      <c r="K469" s="23" t="s">
        <v>15</v>
      </c>
    </row>
    <row r="470" spans="1:11" x14ac:dyDescent="0.3">
      <c r="A470" s="19">
        <v>2023</v>
      </c>
      <c r="B470" s="20">
        <v>45107</v>
      </c>
      <c r="C470" s="21" t="str">
        <f>TEXT(Table13[[#This Row],[Date]],"DD")</f>
        <v>30</v>
      </c>
      <c r="D470" s="21" t="str">
        <f t="shared" si="7"/>
        <v>2nd Quarter</v>
      </c>
      <c r="E470" s="20" t="str">
        <f>TEXT(Table13[[#This Row],[Date]],"DDDD")</f>
        <v>Friday</v>
      </c>
      <c r="F470" s="20" t="str">
        <f>TEXT(Table13[[#This Row],[Date]],"MMMM")</f>
        <v>June</v>
      </c>
      <c r="G470" s="21" t="s">
        <v>44</v>
      </c>
      <c r="H470" s="22">
        <v>-15000</v>
      </c>
      <c r="I470" s="21" t="s">
        <v>19</v>
      </c>
      <c r="J470" s="21" t="s">
        <v>18</v>
      </c>
      <c r="K470" s="23" t="s">
        <v>20</v>
      </c>
    </row>
    <row r="471" spans="1:11" x14ac:dyDescent="0.3">
      <c r="A471" s="19">
        <v>2023</v>
      </c>
      <c r="B471" s="20">
        <v>45107</v>
      </c>
      <c r="C471" s="21" t="str">
        <f>TEXT(Table13[[#This Row],[Date]],"DD")</f>
        <v>30</v>
      </c>
      <c r="D471" s="21" t="str">
        <f t="shared" si="7"/>
        <v>2nd Quarter</v>
      </c>
      <c r="E471" s="20" t="str">
        <f>TEXT(Table13[[#This Row],[Date]],"DDDD")</f>
        <v>Friday</v>
      </c>
      <c r="F471" s="20" t="str">
        <f>TEXT(Table13[[#This Row],[Date]],"MMMM")</f>
        <v>June</v>
      </c>
      <c r="G471" s="21" t="s">
        <v>44</v>
      </c>
      <c r="H471" s="22">
        <v>-38000</v>
      </c>
      <c r="I471" s="21" t="s">
        <v>19</v>
      </c>
      <c r="J471" s="21" t="s">
        <v>21</v>
      </c>
      <c r="K471" s="23" t="s">
        <v>20</v>
      </c>
    </row>
    <row r="472" spans="1:11" x14ac:dyDescent="0.3">
      <c r="A472" s="19">
        <v>2023</v>
      </c>
      <c r="B472" s="20">
        <v>45107</v>
      </c>
      <c r="C472" s="21" t="str">
        <f>TEXT(Table13[[#This Row],[Date]],"DD")</f>
        <v>30</v>
      </c>
      <c r="D472" s="21" t="str">
        <f t="shared" si="7"/>
        <v>2nd Quarter</v>
      </c>
      <c r="E472" s="20" t="str">
        <f>TEXT(Table13[[#This Row],[Date]],"DDDD")</f>
        <v>Friday</v>
      </c>
      <c r="F472" s="20" t="str">
        <f>TEXT(Table13[[#This Row],[Date]],"MMMM")</f>
        <v>June</v>
      </c>
      <c r="G472" s="21" t="s">
        <v>44</v>
      </c>
      <c r="H472" s="22">
        <v>-40000</v>
      </c>
      <c r="I472" s="21" t="s">
        <v>19</v>
      </c>
      <c r="J472" s="21" t="s">
        <v>22</v>
      </c>
      <c r="K472" s="23" t="s">
        <v>20</v>
      </c>
    </row>
    <row r="473" spans="1:11" x14ac:dyDescent="0.3">
      <c r="A473" s="19">
        <v>2023</v>
      </c>
      <c r="B473" s="20">
        <v>45107</v>
      </c>
      <c r="C473" s="21" t="str">
        <f>TEXT(Table13[[#This Row],[Date]],"DD")</f>
        <v>30</v>
      </c>
      <c r="D473" s="21" t="str">
        <f t="shared" si="7"/>
        <v>2nd Quarter</v>
      </c>
      <c r="E473" s="20" t="str">
        <f>TEXT(Table13[[#This Row],[Date]],"DDDD")</f>
        <v>Friday</v>
      </c>
      <c r="F473" s="20" t="str">
        <f>TEXT(Table13[[#This Row],[Date]],"MMMM")</f>
        <v>June</v>
      </c>
      <c r="G473" s="21" t="s">
        <v>44</v>
      </c>
      <c r="H473" s="22">
        <v>-52000</v>
      </c>
      <c r="I473" s="21" t="s">
        <v>19</v>
      </c>
      <c r="J473" s="21" t="s">
        <v>23</v>
      </c>
      <c r="K473" s="23" t="s">
        <v>20</v>
      </c>
    </row>
    <row r="474" spans="1:11" x14ac:dyDescent="0.3">
      <c r="A474" s="19">
        <v>2023</v>
      </c>
      <c r="B474" s="20">
        <v>45107</v>
      </c>
      <c r="C474" s="21" t="str">
        <f>TEXT(Table13[[#This Row],[Date]],"DD")</f>
        <v>30</v>
      </c>
      <c r="D474" s="21" t="str">
        <f t="shared" si="7"/>
        <v>2nd Quarter</v>
      </c>
      <c r="E474" s="20" t="str">
        <f>TEXT(Table13[[#This Row],[Date]],"DDDD")</f>
        <v>Friday</v>
      </c>
      <c r="F474" s="20" t="str">
        <f>TEXT(Table13[[#This Row],[Date]],"MMMM")</f>
        <v>June</v>
      </c>
      <c r="G474" s="21" t="s">
        <v>44</v>
      </c>
      <c r="H474" s="22">
        <v>-5000</v>
      </c>
      <c r="I474" s="21" t="s">
        <v>19</v>
      </c>
      <c r="J474" s="21" t="s">
        <v>24</v>
      </c>
      <c r="K474" s="23" t="s">
        <v>20</v>
      </c>
    </row>
    <row r="475" spans="1:11" x14ac:dyDescent="0.3">
      <c r="A475" s="19">
        <v>2023</v>
      </c>
      <c r="B475" s="20">
        <v>45107</v>
      </c>
      <c r="C475" s="21" t="str">
        <f>TEXT(Table13[[#This Row],[Date]],"DD")</f>
        <v>30</v>
      </c>
      <c r="D475" s="21" t="str">
        <f t="shared" si="7"/>
        <v>2nd Quarter</v>
      </c>
      <c r="E475" s="20" t="str">
        <f>TEXT(Table13[[#This Row],[Date]],"DDDD")</f>
        <v>Friday</v>
      </c>
      <c r="F475" s="20" t="str">
        <f>TEXT(Table13[[#This Row],[Date]],"MMMM")</f>
        <v>June</v>
      </c>
      <c r="G475" s="21" t="s">
        <v>44</v>
      </c>
      <c r="H475" s="22">
        <v>-3000</v>
      </c>
      <c r="I475" s="21" t="s">
        <v>19</v>
      </c>
      <c r="J475" s="21" t="s">
        <v>25</v>
      </c>
      <c r="K475" s="23" t="s">
        <v>20</v>
      </c>
    </row>
    <row r="476" spans="1:11" x14ac:dyDescent="0.3">
      <c r="A476" s="19">
        <v>2023</v>
      </c>
      <c r="B476" s="20">
        <v>45107</v>
      </c>
      <c r="C476" s="21" t="str">
        <f>TEXT(Table13[[#This Row],[Date]],"DD")</f>
        <v>30</v>
      </c>
      <c r="D476" s="21" t="str">
        <f t="shared" si="7"/>
        <v>2nd Quarter</v>
      </c>
      <c r="E476" s="20" t="str">
        <f>TEXT(Table13[[#This Row],[Date]],"DDDD")</f>
        <v>Friday</v>
      </c>
      <c r="F476" s="20" t="str">
        <f>TEXT(Table13[[#This Row],[Date]],"MMMM")</f>
        <v>June</v>
      </c>
      <c r="G476" s="21" t="s">
        <v>44</v>
      </c>
      <c r="H476" s="22">
        <v>-30000</v>
      </c>
      <c r="I476" s="21" t="s">
        <v>27</v>
      </c>
      <c r="J476" s="21" t="s">
        <v>26</v>
      </c>
      <c r="K476" s="23" t="s">
        <v>20</v>
      </c>
    </row>
    <row r="477" spans="1:11" x14ac:dyDescent="0.3">
      <c r="A477" s="19">
        <v>2023</v>
      </c>
      <c r="B477" s="20">
        <v>45107</v>
      </c>
      <c r="C477" s="21" t="str">
        <f>TEXT(Table13[[#This Row],[Date]],"DD")</f>
        <v>30</v>
      </c>
      <c r="D477" s="21" t="str">
        <f t="shared" si="7"/>
        <v>2nd Quarter</v>
      </c>
      <c r="E477" s="20" t="str">
        <f>TEXT(Table13[[#This Row],[Date]],"DDDD")</f>
        <v>Friday</v>
      </c>
      <c r="F477" s="20" t="str">
        <f>TEXT(Table13[[#This Row],[Date]],"MMMM")</f>
        <v>June</v>
      </c>
      <c r="G477" s="21" t="s">
        <v>44</v>
      </c>
      <c r="H477" s="22">
        <v>-3000</v>
      </c>
      <c r="I477" s="21" t="s">
        <v>27</v>
      </c>
      <c r="J477" s="21" t="s">
        <v>28</v>
      </c>
      <c r="K477" s="23" t="s">
        <v>20</v>
      </c>
    </row>
    <row r="478" spans="1:11" x14ac:dyDescent="0.3">
      <c r="A478" s="19">
        <v>2023</v>
      </c>
      <c r="B478" s="20">
        <v>45107</v>
      </c>
      <c r="C478" s="21" t="str">
        <f>TEXT(Table13[[#This Row],[Date]],"DD")</f>
        <v>30</v>
      </c>
      <c r="D478" s="21" t="str">
        <f t="shared" si="7"/>
        <v>2nd Quarter</v>
      </c>
      <c r="E478" s="20" t="str">
        <f>TEXT(Table13[[#This Row],[Date]],"DDDD")</f>
        <v>Friday</v>
      </c>
      <c r="F478" s="20" t="str">
        <f>TEXT(Table13[[#This Row],[Date]],"MMMM")</f>
        <v>June</v>
      </c>
      <c r="G478" s="21" t="s">
        <v>44</v>
      </c>
      <c r="H478" s="22">
        <v>-9000</v>
      </c>
      <c r="I478" s="21" t="s">
        <v>27</v>
      </c>
      <c r="J478" s="21" t="s">
        <v>29</v>
      </c>
      <c r="K478" s="23" t="s">
        <v>20</v>
      </c>
    </row>
    <row r="479" spans="1:11" x14ac:dyDescent="0.3">
      <c r="A479" s="19">
        <v>2023</v>
      </c>
      <c r="B479" s="20">
        <v>45107</v>
      </c>
      <c r="C479" s="21" t="str">
        <f>TEXT(Table13[[#This Row],[Date]],"DD")</f>
        <v>30</v>
      </c>
      <c r="D479" s="21" t="str">
        <f t="shared" si="7"/>
        <v>2nd Quarter</v>
      </c>
      <c r="E479" s="20" t="str">
        <f>TEXT(Table13[[#This Row],[Date]],"DDDD")</f>
        <v>Friday</v>
      </c>
      <c r="F479" s="20" t="str">
        <f>TEXT(Table13[[#This Row],[Date]],"MMMM")</f>
        <v>June</v>
      </c>
      <c r="G479" s="21" t="s">
        <v>44</v>
      </c>
      <c r="H479" s="22">
        <v>-8000</v>
      </c>
      <c r="I479" s="21" t="s">
        <v>27</v>
      </c>
      <c r="J479" s="21" t="s">
        <v>14</v>
      </c>
      <c r="K479" s="23" t="s">
        <v>20</v>
      </c>
    </row>
    <row r="480" spans="1:11" x14ac:dyDescent="0.3">
      <c r="A480" s="19">
        <v>2023</v>
      </c>
      <c r="B480" s="20">
        <v>45107</v>
      </c>
      <c r="C480" s="21" t="str">
        <f>TEXT(Table13[[#This Row],[Date]],"DD")</f>
        <v>30</v>
      </c>
      <c r="D480" s="21" t="str">
        <f t="shared" si="7"/>
        <v>2nd Quarter</v>
      </c>
      <c r="E480" s="20" t="str">
        <f>TEXT(Table13[[#This Row],[Date]],"DDDD")</f>
        <v>Friday</v>
      </c>
      <c r="F480" s="20" t="str">
        <f>TEXT(Table13[[#This Row],[Date]],"MMMM")</f>
        <v>June</v>
      </c>
      <c r="G480" s="21" t="s">
        <v>44</v>
      </c>
      <c r="H480" s="22">
        <v>-130000</v>
      </c>
      <c r="I480" s="21" t="s">
        <v>27</v>
      </c>
      <c r="J480" s="21" t="s">
        <v>30</v>
      </c>
      <c r="K480" s="23" t="s">
        <v>20</v>
      </c>
    </row>
    <row r="481" spans="1:11" x14ac:dyDescent="0.3">
      <c r="A481" s="19">
        <v>2023</v>
      </c>
      <c r="B481" s="20">
        <v>45107</v>
      </c>
      <c r="C481" s="21" t="str">
        <f>TEXT(Table13[[#This Row],[Date]],"DD")</f>
        <v>30</v>
      </c>
      <c r="D481" s="21" t="str">
        <f t="shared" si="7"/>
        <v>2nd Quarter</v>
      </c>
      <c r="E481" s="20" t="str">
        <f>TEXT(Table13[[#This Row],[Date]],"DDDD")</f>
        <v>Friday</v>
      </c>
      <c r="F481" s="20" t="str">
        <f>TEXT(Table13[[#This Row],[Date]],"MMMM")</f>
        <v>June</v>
      </c>
      <c r="G481" s="21" t="s">
        <v>44</v>
      </c>
      <c r="H481" s="22">
        <v>-7000</v>
      </c>
      <c r="I481" s="21" t="s">
        <v>27</v>
      </c>
      <c r="J481" s="21" t="s">
        <v>25</v>
      </c>
      <c r="K481" s="23" t="s">
        <v>20</v>
      </c>
    </row>
    <row r="482" spans="1:11" x14ac:dyDescent="0.3">
      <c r="A482" s="19">
        <v>2023</v>
      </c>
      <c r="B482" s="20">
        <v>45138</v>
      </c>
      <c r="C482" s="21" t="str">
        <f>TEXT(Table13[[#This Row],[Date]],"DD")</f>
        <v>31</v>
      </c>
      <c r="D482" s="21" t="str">
        <f t="shared" si="7"/>
        <v>3rd Quarter</v>
      </c>
      <c r="E482" s="20" t="str">
        <f>TEXT(Table13[[#This Row],[Date]],"DDDD")</f>
        <v>Monday</v>
      </c>
      <c r="F482" s="20" t="str">
        <f>TEXT(Table13[[#This Row],[Date]],"MMMM")</f>
        <v>July</v>
      </c>
      <c r="G482" s="21" t="s">
        <v>44</v>
      </c>
      <c r="H482" s="22">
        <v>-30300</v>
      </c>
      <c r="I482" s="21" t="s">
        <v>31</v>
      </c>
      <c r="J482" s="21" t="s">
        <v>31</v>
      </c>
      <c r="K482" s="23" t="s">
        <v>20</v>
      </c>
    </row>
    <row r="483" spans="1:11" x14ac:dyDescent="0.3">
      <c r="A483" s="19">
        <v>2023</v>
      </c>
      <c r="B483" s="20">
        <v>45138</v>
      </c>
      <c r="C483" s="21" t="str">
        <f>TEXT(Table13[[#This Row],[Date]],"DD")</f>
        <v>31</v>
      </c>
      <c r="D483" s="21" t="str">
        <f t="shared" si="7"/>
        <v>3rd Quarter</v>
      </c>
      <c r="E483" s="20" t="str">
        <f>TEXT(Table13[[#This Row],[Date]],"DDDD")</f>
        <v>Monday</v>
      </c>
      <c r="F483" s="20" t="str">
        <f>TEXT(Table13[[#This Row],[Date]],"MMMM")</f>
        <v>July</v>
      </c>
      <c r="G483" s="21" t="s">
        <v>44</v>
      </c>
      <c r="H483" s="22">
        <v>433500</v>
      </c>
      <c r="I483" s="21" t="s">
        <v>14</v>
      </c>
      <c r="J483" s="21"/>
      <c r="K483" s="23" t="s">
        <v>15</v>
      </c>
    </row>
    <row r="484" spans="1:11" x14ac:dyDescent="0.3">
      <c r="A484" s="19">
        <v>2023</v>
      </c>
      <c r="B484" s="20">
        <v>45138</v>
      </c>
      <c r="C484" s="21" t="str">
        <f>TEXT(Table13[[#This Row],[Date]],"DD")</f>
        <v>31</v>
      </c>
      <c r="D484" s="21" t="str">
        <f t="shared" si="7"/>
        <v>3rd Quarter</v>
      </c>
      <c r="E484" s="20" t="str">
        <f>TEXT(Table13[[#This Row],[Date]],"DDDD")</f>
        <v>Monday</v>
      </c>
      <c r="F484" s="20" t="str">
        <f>TEXT(Table13[[#This Row],[Date]],"MMMM")</f>
        <v>July</v>
      </c>
      <c r="G484" s="21" t="s">
        <v>44</v>
      </c>
      <c r="H484" s="22">
        <v>40000</v>
      </c>
      <c r="I484" s="21" t="s">
        <v>17</v>
      </c>
      <c r="J484" s="21"/>
      <c r="K484" s="23" t="s">
        <v>15</v>
      </c>
    </row>
    <row r="485" spans="1:11" x14ac:dyDescent="0.3">
      <c r="A485" s="19">
        <v>2023</v>
      </c>
      <c r="B485" s="20">
        <v>45138</v>
      </c>
      <c r="C485" s="21" t="str">
        <f>TEXT(Table13[[#This Row],[Date]],"DD")</f>
        <v>31</v>
      </c>
      <c r="D485" s="21" t="str">
        <f t="shared" si="7"/>
        <v>3rd Quarter</v>
      </c>
      <c r="E485" s="20" t="str">
        <f>TEXT(Table13[[#This Row],[Date]],"DDDD")</f>
        <v>Monday</v>
      </c>
      <c r="F485" s="20" t="str">
        <f>TEXT(Table13[[#This Row],[Date]],"MMMM")</f>
        <v>July</v>
      </c>
      <c r="G485" s="21" t="s">
        <v>44</v>
      </c>
      <c r="H485" s="22">
        <v>-15000</v>
      </c>
      <c r="I485" s="21" t="s">
        <v>19</v>
      </c>
      <c r="J485" s="21" t="s">
        <v>18</v>
      </c>
      <c r="K485" s="23" t="s">
        <v>20</v>
      </c>
    </row>
    <row r="486" spans="1:11" x14ac:dyDescent="0.3">
      <c r="A486" s="19">
        <v>2023</v>
      </c>
      <c r="B486" s="20">
        <v>45138</v>
      </c>
      <c r="C486" s="21" t="str">
        <f>TEXT(Table13[[#This Row],[Date]],"DD")</f>
        <v>31</v>
      </c>
      <c r="D486" s="21" t="str">
        <f t="shared" si="7"/>
        <v>3rd Quarter</v>
      </c>
      <c r="E486" s="20" t="str">
        <f>TEXT(Table13[[#This Row],[Date]],"DDDD")</f>
        <v>Monday</v>
      </c>
      <c r="F486" s="20" t="str">
        <f>TEXT(Table13[[#This Row],[Date]],"MMMM")</f>
        <v>July</v>
      </c>
      <c r="G486" s="21" t="s">
        <v>44</v>
      </c>
      <c r="H486" s="22">
        <v>-38000</v>
      </c>
      <c r="I486" s="21" t="s">
        <v>19</v>
      </c>
      <c r="J486" s="21" t="s">
        <v>21</v>
      </c>
      <c r="K486" s="23" t="s">
        <v>20</v>
      </c>
    </row>
    <row r="487" spans="1:11" x14ac:dyDescent="0.3">
      <c r="A487" s="19">
        <v>2023</v>
      </c>
      <c r="B487" s="20">
        <v>45138</v>
      </c>
      <c r="C487" s="21" t="str">
        <f>TEXT(Table13[[#This Row],[Date]],"DD")</f>
        <v>31</v>
      </c>
      <c r="D487" s="21" t="str">
        <f t="shared" si="7"/>
        <v>3rd Quarter</v>
      </c>
      <c r="E487" s="20" t="str">
        <f>TEXT(Table13[[#This Row],[Date]],"DDDD")</f>
        <v>Monday</v>
      </c>
      <c r="F487" s="20" t="str">
        <f>TEXT(Table13[[#This Row],[Date]],"MMMM")</f>
        <v>July</v>
      </c>
      <c r="G487" s="21" t="s">
        <v>44</v>
      </c>
      <c r="H487" s="22">
        <v>-30000</v>
      </c>
      <c r="I487" s="21" t="s">
        <v>19</v>
      </c>
      <c r="J487" s="21" t="s">
        <v>22</v>
      </c>
      <c r="K487" s="23" t="s">
        <v>20</v>
      </c>
    </row>
    <row r="488" spans="1:11" x14ac:dyDescent="0.3">
      <c r="A488" s="19">
        <v>2023</v>
      </c>
      <c r="B488" s="20">
        <v>45138</v>
      </c>
      <c r="C488" s="21" t="str">
        <f>TEXT(Table13[[#This Row],[Date]],"DD")</f>
        <v>31</v>
      </c>
      <c r="D488" s="21" t="str">
        <f t="shared" si="7"/>
        <v>3rd Quarter</v>
      </c>
      <c r="E488" s="20" t="str">
        <f>TEXT(Table13[[#This Row],[Date]],"DDDD")</f>
        <v>Monday</v>
      </c>
      <c r="F488" s="20" t="str">
        <f>TEXT(Table13[[#This Row],[Date]],"MMMM")</f>
        <v>July</v>
      </c>
      <c r="G488" s="21" t="s">
        <v>44</v>
      </c>
      <c r="H488" s="22">
        <v>-45000</v>
      </c>
      <c r="I488" s="21" t="s">
        <v>19</v>
      </c>
      <c r="J488" s="21" t="s">
        <v>23</v>
      </c>
      <c r="K488" s="23" t="s">
        <v>20</v>
      </c>
    </row>
    <row r="489" spans="1:11" x14ac:dyDescent="0.3">
      <c r="A489" s="19">
        <v>2023</v>
      </c>
      <c r="B489" s="20">
        <v>45138</v>
      </c>
      <c r="C489" s="21" t="str">
        <f>TEXT(Table13[[#This Row],[Date]],"DD")</f>
        <v>31</v>
      </c>
      <c r="D489" s="21" t="str">
        <f t="shared" si="7"/>
        <v>3rd Quarter</v>
      </c>
      <c r="E489" s="20" t="str">
        <f>TEXT(Table13[[#This Row],[Date]],"DDDD")</f>
        <v>Monday</v>
      </c>
      <c r="F489" s="20" t="str">
        <f>TEXT(Table13[[#This Row],[Date]],"MMMM")</f>
        <v>July</v>
      </c>
      <c r="G489" s="21" t="s">
        <v>44</v>
      </c>
      <c r="H489" s="22">
        <v>-5000</v>
      </c>
      <c r="I489" s="21" t="s">
        <v>19</v>
      </c>
      <c r="J489" s="21" t="s">
        <v>24</v>
      </c>
      <c r="K489" s="23" t="s">
        <v>20</v>
      </c>
    </row>
    <row r="490" spans="1:11" x14ac:dyDescent="0.3">
      <c r="A490" s="19">
        <v>2023</v>
      </c>
      <c r="B490" s="20">
        <v>45138</v>
      </c>
      <c r="C490" s="21" t="str">
        <f>TEXT(Table13[[#This Row],[Date]],"DD")</f>
        <v>31</v>
      </c>
      <c r="D490" s="21" t="str">
        <f t="shared" si="7"/>
        <v>3rd Quarter</v>
      </c>
      <c r="E490" s="20" t="str">
        <f>TEXT(Table13[[#This Row],[Date]],"DDDD")</f>
        <v>Monday</v>
      </c>
      <c r="F490" s="20" t="str">
        <f>TEXT(Table13[[#This Row],[Date]],"MMMM")</f>
        <v>July</v>
      </c>
      <c r="G490" s="21" t="s">
        <v>44</v>
      </c>
      <c r="H490" s="22">
        <v>-2000</v>
      </c>
      <c r="I490" s="21" t="s">
        <v>19</v>
      </c>
      <c r="J490" s="21" t="s">
        <v>25</v>
      </c>
      <c r="K490" s="23" t="s">
        <v>20</v>
      </c>
    </row>
    <row r="491" spans="1:11" x14ac:dyDescent="0.3">
      <c r="A491" s="19">
        <v>2023</v>
      </c>
      <c r="B491" s="20">
        <v>45138</v>
      </c>
      <c r="C491" s="21" t="str">
        <f>TEXT(Table13[[#This Row],[Date]],"DD")</f>
        <v>31</v>
      </c>
      <c r="D491" s="21" t="str">
        <f t="shared" si="7"/>
        <v>3rd Quarter</v>
      </c>
      <c r="E491" s="20" t="str">
        <f>TEXT(Table13[[#This Row],[Date]],"DDDD")</f>
        <v>Monday</v>
      </c>
      <c r="F491" s="20" t="str">
        <f>TEXT(Table13[[#This Row],[Date]],"MMMM")</f>
        <v>July</v>
      </c>
      <c r="G491" s="21" t="s">
        <v>44</v>
      </c>
      <c r="H491" s="22">
        <v>-30000</v>
      </c>
      <c r="I491" s="21" t="s">
        <v>27</v>
      </c>
      <c r="J491" s="21" t="s">
        <v>26</v>
      </c>
      <c r="K491" s="23" t="s">
        <v>20</v>
      </c>
    </row>
    <row r="492" spans="1:11" x14ac:dyDescent="0.3">
      <c r="A492" s="19">
        <v>2023</v>
      </c>
      <c r="B492" s="20">
        <v>45138</v>
      </c>
      <c r="C492" s="21" t="str">
        <f>TEXT(Table13[[#This Row],[Date]],"DD")</f>
        <v>31</v>
      </c>
      <c r="D492" s="21" t="str">
        <f t="shared" si="7"/>
        <v>3rd Quarter</v>
      </c>
      <c r="E492" s="20" t="str">
        <f>TEXT(Table13[[#This Row],[Date]],"DDDD")</f>
        <v>Monday</v>
      </c>
      <c r="F492" s="20" t="str">
        <f>TEXT(Table13[[#This Row],[Date]],"MMMM")</f>
        <v>July</v>
      </c>
      <c r="G492" s="21" t="s">
        <v>44</v>
      </c>
      <c r="H492" s="22">
        <v>-2000</v>
      </c>
      <c r="I492" s="21" t="s">
        <v>27</v>
      </c>
      <c r="J492" s="21" t="s">
        <v>28</v>
      </c>
      <c r="K492" s="23" t="s">
        <v>20</v>
      </c>
    </row>
    <row r="493" spans="1:11" x14ac:dyDescent="0.3">
      <c r="A493" s="19">
        <v>2023</v>
      </c>
      <c r="B493" s="20">
        <v>45138</v>
      </c>
      <c r="C493" s="21" t="str">
        <f>TEXT(Table13[[#This Row],[Date]],"DD")</f>
        <v>31</v>
      </c>
      <c r="D493" s="21" t="str">
        <f t="shared" si="7"/>
        <v>3rd Quarter</v>
      </c>
      <c r="E493" s="20" t="str">
        <f>TEXT(Table13[[#This Row],[Date]],"DDDD")</f>
        <v>Monday</v>
      </c>
      <c r="F493" s="20" t="str">
        <f>TEXT(Table13[[#This Row],[Date]],"MMMM")</f>
        <v>July</v>
      </c>
      <c r="G493" s="21" t="s">
        <v>44</v>
      </c>
      <c r="H493" s="22">
        <v>-5000</v>
      </c>
      <c r="I493" s="21" t="s">
        <v>27</v>
      </c>
      <c r="J493" s="21" t="s">
        <v>29</v>
      </c>
      <c r="K493" s="23" t="s">
        <v>20</v>
      </c>
    </row>
    <row r="494" spans="1:11" x14ac:dyDescent="0.3">
      <c r="A494" s="19">
        <v>2023</v>
      </c>
      <c r="B494" s="20">
        <v>45138</v>
      </c>
      <c r="C494" s="21" t="str">
        <f>TEXT(Table13[[#This Row],[Date]],"DD")</f>
        <v>31</v>
      </c>
      <c r="D494" s="21" t="str">
        <f t="shared" si="7"/>
        <v>3rd Quarter</v>
      </c>
      <c r="E494" s="20" t="str">
        <f>TEXT(Table13[[#This Row],[Date]],"DDDD")</f>
        <v>Monday</v>
      </c>
      <c r="F494" s="20" t="str">
        <f>TEXT(Table13[[#This Row],[Date]],"MMMM")</f>
        <v>July</v>
      </c>
      <c r="G494" s="21" t="s">
        <v>44</v>
      </c>
      <c r="H494" s="22">
        <v>-6000</v>
      </c>
      <c r="I494" s="21" t="s">
        <v>27</v>
      </c>
      <c r="J494" s="21" t="s">
        <v>14</v>
      </c>
      <c r="K494" s="23" t="s">
        <v>20</v>
      </c>
    </row>
    <row r="495" spans="1:11" x14ac:dyDescent="0.3">
      <c r="A495" s="19">
        <v>2023</v>
      </c>
      <c r="B495" s="20">
        <v>45138</v>
      </c>
      <c r="C495" s="21" t="str">
        <f>TEXT(Table13[[#This Row],[Date]],"DD")</f>
        <v>31</v>
      </c>
      <c r="D495" s="21" t="str">
        <f t="shared" si="7"/>
        <v>3rd Quarter</v>
      </c>
      <c r="E495" s="20" t="str">
        <f>TEXT(Table13[[#This Row],[Date]],"DDDD")</f>
        <v>Monday</v>
      </c>
      <c r="F495" s="20" t="str">
        <f>TEXT(Table13[[#This Row],[Date]],"MMMM")</f>
        <v>July</v>
      </c>
      <c r="G495" s="21" t="s">
        <v>44</v>
      </c>
      <c r="H495" s="22">
        <v>-130000</v>
      </c>
      <c r="I495" s="21" t="s">
        <v>27</v>
      </c>
      <c r="J495" s="21" t="s">
        <v>30</v>
      </c>
      <c r="K495" s="23" t="s">
        <v>20</v>
      </c>
    </row>
    <row r="496" spans="1:11" x14ac:dyDescent="0.3">
      <c r="A496" s="19">
        <v>2023</v>
      </c>
      <c r="B496" s="20">
        <v>45138</v>
      </c>
      <c r="C496" s="21" t="str">
        <f>TEXT(Table13[[#This Row],[Date]],"DD")</f>
        <v>31</v>
      </c>
      <c r="D496" s="21" t="str">
        <f t="shared" si="7"/>
        <v>3rd Quarter</v>
      </c>
      <c r="E496" s="20" t="str">
        <f>TEXT(Table13[[#This Row],[Date]],"DDDD")</f>
        <v>Monday</v>
      </c>
      <c r="F496" s="20" t="str">
        <f>TEXT(Table13[[#This Row],[Date]],"MMMM")</f>
        <v>July</v>
      </c>
      <c r="G496" s="21" t="s">
        <v>44</v>
      </c>
      <c r="H496" s="22">
        <v>-7000</v>
      </c>
      <c r="I496" s="21" t="s">
        <v>27</v>
      </c>
      <c r="J496" s="21" t="s">
        <v>25</v>
      </c>
      <c r="K496" s="23" t="s">
        <v>20</v>
      </c>
    </row>
    <row r="497" spans="1:11" x14ac:dyDescent="0.3">
      <c r="A497" s="19">
        <v>2023</v>
      </c>
      <c r="B497" s="20">
        <v>45169</v>
      </c>
      <c r="C497" s="21" t="str">
        <f>TEXT(Table13[[#This Row],[Date]],"DD")</f>
        <v>31</v>
      </c>
      <c r="D497" s="21" t="str">
        <f t="shared" si="7"/>
        <v>3rd Quarter</v>
      </c>
      <c r="E497" s="20" t="str">
        <f>TEXT(Table13[[#This Row],[Date]],"DDDD")</f>
        <v>Thursday</v>
      </c>
      <c r="F497" s="20" t="str">
        <f>TEXT(Table13[[#This Row],[Date]],"MMMM")</f>
        <v>August</v>
      </c>
      <c r="G497" s="21" t="s">
        <v>44</v>
      </c>
      <c r="H497" s="22">
        <v>-18600</v>
      </c>
      <c r="I497" s="21" t="s">
        <v>31</v>
      </c>
      <c r="J497" s="21" t="s">
        <v>31</v>
      </c>
      <c r="K497" s="23" t="s">
        <v>20</v>
      </c>
    </row>
    <row r="498" spans="1:11" x14ac:dyDescent="0.3">
      <c r="A498" s="19">
        <v>2023</v>
      </c>
      <c r="B498" s="20">
        <v>45169</v>
      </c>
      <c r="C498" s="21" t="str">
        <f>TEXT(Table13[[#This Row],[Date]],"DD")</f>
        <v>31</v>
      </c>
      <c r="D498" s="21" t="str">
        <f t="shared" si="7"/>
        <v>3rd Quarter</v>
      </c>
      <c r="E498" s="20" t="str">
        <f>TEXT(Table13[[#This Row],[Date]],"DDDD")</f>
        <v>Thursday</v>
      </c>
      <c r="F498" s="20" t="str">
        <f>TEXT(Table13[[#This Row],[Date]],"MMMM")</f>
        <v>August</v>
      </c>
      <c r="G498" s="21" t="s">
        <v>44</v>
      </c>
      <c r="H498" s="22">
        <v>382500</v>
      </c>
      <c r="I498" s="21" t="s">
        <v>14</v>
      </c>
      <c r="J498" s="21"/>
      <c r="K498" s="23" t="s">
        <v>15</v>
      </c>
    </row>
    <row r="499" spans="1:11" x14ac:dyDescent="0.3">
      <c r="A499" s="19">
        <v>2023</v>
      </c>
      <c r="B499" s="20">
        <v>45169</v>
      </c>
      <c r="C499" s="21" t="str">
        <f>TEXT(Table13[[#This Row],[Date]],"DD")</f>
        <v>31</v>
      </c>
      <c r="D499" s="21" t="str">
        <f t="shared" si="7"/>
        <v>3rd Quarter</v>
      </c>
      <c r="E499" s="20" t="str">
        <f>TEXT(Table13[[#This Row],[Date]],"DDDD")</f>
        <v>Thursday</v>
      </c>
      <c r="F499" s="20" t="str">
        <f>TEXT(Table13[[#This Row],[Date]],"MMMM")</f>
        <v>August</v>
      </c>
      <c r="G499" s="21" t="s">
        <v>44</v>
      </c>
      <c r="H499" s="22">
        <v>20000</v>
      </c>
      <c r="I499" s="21" t="s">
        <v>17</v>
      </c>
      <c r="J499" s="21"/>
      <c r="K499" s="23" t="s">
        <v>15</v>
      </c>
    </row>
    <row r="500" spans="1:11" x14ac:dyDescent="0.3">
      <c r="A500" s="19">
        <v>2023</v>
      </c>
      <c r="B500" s="20">
        <v>45169</v>
      </c>
      <c r="C500" s="21" t="str">
        <f>TEXT(Table13[[#This Row],[Date]],"DD")</f>
        <v>31</v>
      </c>
      <c r="D500" s="21" t="str">
        <f t="shared" si="7"/>
        <v>3rd Quarter</v>
      </c>
      <c r="E500" s="20" t="str">
        <f>TEXT(Table13[[#This Row],[Date]],"DDDD")</f>
        <v>Thursday</v>
      </c>
      <c r="F500" s="20" t="str">
        <f>TEXT(Table13[[#This Row],[Date]],"MMMM")</f>
        <v>August</v>
      </c>
      <c r="G500" s="21" t="s">
        <v>44</v>
      </c>
      <c r="H500" s="22">
        <v>-20000</v>
      </c>
      <c r="I500" s="21" t="s">
        <v>19</v>
      </c>
      <c r="J500" s="21" t="s">
        <v>18</v>
      </c>
      <c r="K500" s="23" t="s">
        <v>20</v>
      </c>
    </row>
    <row r="501" spans="1:11" x14ac:dyDescent="0.3">
      <c r="A501" s="19">
        <v>2023</v>
      </c>
      <c r="B501" s="20">
        <v>45169</v>
      </c>
      <c r="C501" s="21" t="str">
        <f>TEXT(Table13[[#This Row],[Date]],"DD")</f>
        <v>31</v>
      </c>
      <c r="D501" s="21" t="str">
        <f t="shared" si="7"/>
        <v>3rd Quarter</v>
      </c>
      <c r="E501" s="20" t="str">
        <f>TEXT(Table13[[#This Row],[Date]],"DDDD")</f>
        <v>Thursday</v>
      </c>
      <c r="F501" s="20" t="str">
        <f>TEXT(Table13[[#This Row],[Date]],"MMMM")</f>
        <v>August</v>
      </c>
      <c r="G501" s="21" t="s">
        <v>44</v>
      </c>
      <c r="H501" s="22">
        <v>-38000</v>
      </c>
      <c r="I501" s="21" t="s">
        <v>19</v>
      </c>
      <c r="J501" s="21" t="s">
        <v>21</v>
      </c>
      <c r="K501" s="23" t="s">
        <v>20</v>
      </c>
    </row>
    <row r="502" spans="1:11" x14ac:dyDescent="0.3">
      <c r="A502" s="19">
        <v>2023</v>
      </c>
      <c r="B502" s="20">
        <v>45169</v>
      </c>
      <c r="C502" s="21" t="str">
        <f>TEXT(Table13[[#This Row],[Date]],"DD")</f>
        <v>31</v>
      </c>
      <c r="D502" s="21" t="str">
        <f t="shared" si="7"/>
        <v>3rd Quarter</v>
      </c>
      <c r="E502" s="20" t="str">
        <f>TEXT(Table13[[#This Row],[Date]],"DDDD")</f>
        <v>Thursday</v>
      </c>
      <c r="F502" s="20" t="str">
        <f>TEXT(Table13[[#This Row],[Date]],"MMMM")</f>
        <v>August</v>
      </c>
      <c r="G502" s="21" t="s">
        <v>44</v>
      </c>
      <c r="H502" s="22">
        <v>-20000</v>
      </c>
      <c r="I502" s="21" t="s">
        <v>19</v>
      </c>
      <c r="J502" s="21" t="s">
        <v>22</v>
      </c>
      <c r="K502" s="23" t="s">
        <v>20</v>
      </c>
    </row>
    <row r="503" spans="1:11" x14ac:dyDescent="0.3">
      <c r="A503" s="19">
        <v>2023</v>
      </c>
      <c r="B503" s="20">
        <v>45169</v>
      </c>
      <c r="C503" s="21" t="str">
        <f>TEXT(Table13[[#This Row],[Date]],"DD")</f>
        <v>31</v>
      </c>
      <c r="D503" s="21" t="str">
        <f t="shared" si="7"/>
        <v>3rd Quarter</v>
      </c>
      <c r="E503" s="20" t="str">
        <f>TEXT(Table13[[#This Row],[Date]],"DDDD")</f>
        <v>Thursday</v>
      </c>
      <c r="F503" s="20" t="str">
        <f>TEXT(Table13[[#This Row],[Date]],"MMMM")</f>
        <v>August</v>
      </c>
      <c r="G503" s="21" t="s">
        <v>44</v>
      </c>
      <c r="H503" s="22">
        <v>-45000</v>
      </c>
      <c r="I503" s="21" t="s">
        <v>19</v>
      </c>
      <c r="J503" s="21" t="s">
        <v>23</v>
      </c>
      <c r="K503" s="23" t="s">
        <v>20</v>
      </c>
    </row>
    <row r="504" spans="1:11" x14ac:dyDescent="0.3">
      <c r="A504" s="19">
        <v>2023</v>
      </c>
      <c r="B504" s="20">
        <v>45169</v>
      </c>
      <c r="C504" s="21" t="str">
        <f>TEXT(Table13[[#This Row],[Date]],"DD")</f>
        <v>31</v>
      </c>
      <c r="D504" s="21" t="str">
        <f t="shared" si="7"/>
        <v>3rd Quarter</v>
      </c>
      <c r="E504" s="20" t="str">
        <f>TEXT(Table13[[#This Row],[Date]],"DDDD")</f>
        <v>Thursday</v>
      </c>
      <c r="F504" s="20" t="str">
        <f>TEXT(Table13[[#This Row],[Date]],"MMMM")</f>
        <v>August</v>
      </c>
      <c r="G504" s="21" t="s">
        <v>44</v>
      </c>
      <c r="H504" s="22">
        <v>-5000</v>
      </c>
      <c r="I504" s="21" t="s">
        <v>19</v>
      </c>
      <c r="J504" s="21" t="s">
        <v>24</v>
      </c>
      <c r="K504" s="23" t="s">
        <v>20</v>
      </c>
    </row>
    <row r="505" spans="1:11" x14ac:dyDescent="0.3">
      <c r="A505" s="19">
        <v>2023</v>
      </c>
      <c r="B505" s="20">
        <v>45169</v>
      </c>
      <c r="C505" s="21" t="str">
        <f>TEXT(Table13[[#This Row],[Date]],"DD")</f>
        <v>31</v>
      </c>
      <c r="D505" s="21" t="str">
        <f t="shared" si="7"/>
        <v>3rd Quarter</v>
      </c>
      <c r="E505" s="20" t="str">
        <f>TEXT(Table13[[#This Row],[Date]],"DDDD")</f>
        <v>Thursday</v>
      </c>
      <c r="F505" s="20" t="str">
        <f>TEXT(Table13[[#This Row],[Date]],"MMMM")</f>
        <v>August</v>
      </c>
      <c r="G505" s="21" t="s">
        <v>44</v>
      </c>
      <c r="H505" s="22">
        <v>-2000</v>
      </c>
      <c r="I505" s="21" t="s">
        <v>19</v>
      </c>
      <c r="J505" s="21" t="s">
        <v>25</v>
      </c>
      <c r="K505" s="23" t="s">
        <v>20</v>
      </c>
    </row>
    <row r="506" spans="1:11" x14ac:dyDescent="0.3">
      <c r="A506" s="19">
        <v>2023</v>
      </c>
      <c r="B506" s="20">
        <v>45169</v>
      </c>
      <c r="C506" s="21" t="str">
        <f>TEXT(Table13[[#This Row],[Date]],"DD")</f>
        <v>31</v>
      </c>
      <c r="D506" s="21" t="str">
        <f t="shared" si="7"/>
        <v>3rd Quarter</v>
      </c>
      <c r="E506" s="20" t="str">
        <f>TEXT(Table13[[#This Row],[Date]],"DDDD")</f>
        <v>Thursday</v>
      </c>
      <c r="F506" s="20" t="str">
        <f>TEXT(Table13[[#This Row],[Date]],"MMMM")</f>
        <v>August</v>
      </c>
      <c r="G506" s="21" t="s">
        <v>44</v>
      </c>
      <c r="H506" s="22">
        <v>-30000</v>
      </c>
      <c r="I506" s="21" t="s">
        <v>27</v>
      </c>
      <c r="J506" s="21" t="s">
        <v>26</v>
      </c>
      <c r="K506" s="23" t="s">
        <v>20</v>
      </c>
    </row>
    <row r="507" spans="1:11" x14ac:dyDescent="0.3">
      <c r="A507" s="19">
        <v>2023</v>
      </c>
      <c r="B507" s="20">
        <v>45169</v>
      </c>
      <c r="C507" s="21" t="str">
        <f>TEXT(Table13[[#This Row],[Date]],"DD")</f>
        <v>31</v>
      </c>
      <c r="D507" s="21" t="str">
        <f t="shared" si="7"/>
        <v>3rd Quarter</v>
      </c>
      <c r="E507" s="20" t="str">
        <f>TEXT(Table13[[#This Row],[Date]],"DDDD")</f>
        <v>Thursday</v>
      </c>
      <c r="F507" s="20" t="str">
        <f>TEXT(Table13[[#This Row],[Date]],"MMMM")</f>
        <v>August</v>
      </c>
      <c r="G507" s="21" t="s">
        <v>44</v>
      </c>
      <c r="H507" s="22">
        <v>-2000</v>
      </c>
      <c r="I507" s="21" t="s">
        <v>27</v>
      </c>
      <c r="J507" s="21" t="s">
        <v>28</v>
      </c>
      <c r="K507" s="23" t="s">
        <v>20</v>
      </c>
    </row>
    <row r="508" spans="1:11" x14ac:dyDescent="0.3">
      <c r="A508" s="19">
        <v>2023</v>
      </c>
      <c r="B508" s="20">
        <v>45169</v>
      </c>
      <c r="C508" s="21" t="str">
        <f>TEXT(Table13[[#This Row],[Date]],"DD")</f>
        <v>31</v>
      </c>
      <c r="D508" s="21" t="str">
        <f t="shared" si="7"/>
        <v>3rd Quarter</v>
      </c>
      <c r="E508" s="20" t="str">
        <f>TEXT(Table13[[#This Row],[Date]],"DDDD")</f>
        <v>Thursday</v>
      </c>
      <c r="F508" s="20" t="str">
        <f>TEXT(Table13[[#This Row],[Date]],"MMMM")</f>
        <v>August</v>
      </c>
      <c r="G508" s="21" t="s">
        <v>44</v>
      </c>
      <c r="H508" s="22">
        <v>-5000</v>
      </c>
      <c r="I508" s="21" t="s">
        <v>27</v>
      </c>
      <c r="J508" s="21" t="s">
        <v>29</v>
      </c>
      <c r="K508" s="23" t="s">
        <v>20</v>
      </c>
    </row>
    <row r="509" spans="1:11" x14ac:dyDescent="0.3">
      <c r="A509" s="19">
        <v>2023</v>
      </c>
      <c r="B509" s="20">
        <v>45169</v>
      </c>
      <c r="C509" s="21" t="str">
        <f>TEXT(Table13[[#This Row],[Date]],"DD")</f>
        <v>31</v>
      </c>
      <c r="D509" s="21" t="str">
        <f t="shared" si="7"/>
        <v>3rd Quarter</v>
      </c>
      <c r="E509" s="20" t="str">
        <f>TEXT(Table13[[#This Row],[Date]],"DDDD")</f>
        <v>Thursday</v>
      </c>
      <c r="F509" s="20" t="str">
        <f>TEXT(Table13[[#This Row],[Date]],"MMMM")</f>
        <v>August</v>
      </c>
      <c r="G509" s="21" t="s">
        <v>44</v>
      </c>
      <c r="H509" s="22">
        <v>-6000</v>
      </c>
      <c r="I509" s="21" t="s">
        <v>27</v>
      </c>
      <c r="J509" s="21" t="s">
        <v>14</v>
      </c>
      <c r="K509" s="23" t="s">
        <v>20</v>
      </c>
    </row>
    <row r="510" spans="1:11" x14ac:dyDescent="0.3">
      <c r="A510" s="19">
        <v>2023</v>
      </c>
      <c r="B510" s="20">
        <v>45169</v>
      </c>
      <c r="C510" s="21" t="str">
        <f>TEXT(Table13[[#This Row],[Date]],"DD")</f>
        <v>31</v>
      </c>
      <c r="D510" s="21" t="str">
        <f t="shared" si="7"/>
        <v>3rd Quarter</v>
      </c>
      <c r="E510" s="20" t="str">
        <f>TEXT(Table13[[#This Row],[Date]],"DDDD")</f>
        <v>Thursday</v>
      </c>
      <c r="F510" s="20" t="str">
        <f>TEXT(Table13[[#This Row],[Date]],"MMMM")</f>
        <v>August</v>
      </c>
      <c r="G510" s="21" t="s">
        <v>44</v>
      </c>
      <c r="H510" s="22">
        <v>-130000</v>
      </c>
      <c r="I510" s="21" t="s">
        <v>27</v>
      </c>
      <c r="J510" s="21" t="s">
        <v>30</v>
      </c>
      <c r="K510" s="23" t="s">
        <v>20</v>
      </c>
    </row>
    <row r="511" spans="1:11" x14ac:dyDescent="0.3">
      <c r="A511" s="19">
        <v>2023</v>
      </c>
      <c r="B511" s="20">
        <v>45169</v>
      </c>
      <c r="C511" s="21" t="str">
        <f>TEXT(Table13[[#This Row],[Date]],"DD")</f>
        <v>31</v>
      </c>
      <c r="D511" s="21" t="str">
        <f t="shared" si="7"/>
        <v>3rd Quarter</v>
      </c>
      <c r="E511" s="20" t="str">
        <f>TEXT(Table13[[#This Row],[Date]],"DDDD")</f>
        <v>Thursday</v>
      </c>
      <c r="F511" s="20" t="str">
        <f>TEXT(Table13[[#This Row],[Date]],"MMMM")</f>
        <v>August</v>
      </c>
      <c r="G511" s="21" t="s">
        <v>44</v>
      </c>
      <c r="H511" s="22">
        <v>-7000</v>
      </c>
      <c r="I511" s="21" t="s">
        <v>27</v>
      </c>
      <c r="J511" s="21" t="s">
        <v>25</v>
      </c>
      <c r="K511" s="23" t="s">
        <v>20</v>
      </c>
    </row>
    <row r="512" spans="1:11" x14ac:dyDescent="0.3">
      <c r="A512" s="19">
        <v>2023</v>
      </c>
      <c r="B512" s="20">
        <v>44957</v>
      </c>
      <c r="C512" s="21" t="str">
        <f>TEXT(Table13[[#This Row],[Date]],"DD")</f>
        <v>31</v>
      </c>
      <c r="D512" s="21" t="str">
        <f t="shared" si="7"/>
        <v>1st Quarter</v>
      </c>
      <c r="E512" s="20" t="str">
        <f>TEXT(Table13[[#This Row],[Date]],"DDDD")</f>
        <v>Tuesday</v>
      </c>
      <c r="F512" s="20" t="str">
        <f>TEXT(Table13[[#This Row],[Date]],"MMMM")</f>
        <v>January</v>
      </c>
      <c r="G512" s="21" t="s">
        <v>44</v>
      </c>
      <c r="H512" s="22">
        <v>180000</v>
      </c>
      <c r="I512" s="21" t="s">
        <v>16</v>
      </c>
      <c r="J512" s="21"/>
      <c r="K512" s="23" t="s">
        <v>15</v>
      </c>
    </row>
    <row r="513" spans="1:11" x14ac:dyDescent="0.3">
      <c r="A513" s="19">
        <v>2023</v>
      </c>
      <c r="B513" s="20">
        <v>44985</v>
      </c>
      <c r="C513" s="21" t="str">
        <f>TEXT(Table13[[#This Row],[Date]],"DD")</f>
        <v>28</v>
      </c>
      <c r="D513" s="21" t="str">
        <f t="shared" si="7"/>
        <v>1st Quarter</v>
      </c>
      <c r="E513" s="20" t="str">
        <f>TEXT(Table13[[#This Row],[Date]],"DDDD")</f>
        <v>Tuesday</v>
      </c>
      <c r="F513" s="20" t="str">
        <f>TEXT(Table13[[#This Row],[Date]],"MMMM")</f>
        <v>February</v>
      </c>
      <c r="G513" s="21" t="s">
        <v>44</v>
      </c>
      <c r="H513" s="22">
        <v>150000</v>
      </c>
      <c r="I513" s="21" t="s">
        <v>16</v>
      </c>
      <c r="J513" s="21"/>
      <c r="K513" s="23" t="s">
        <v>15</v>
      </c>
    </row>
    <row r="514" spans="1:11" x14ac:dyDescent="0.3">
      <c r="A514" s="19">
        <v>2023</v>
      </c>
      <c r="B514" s="20">
        <v>45199</v>
      </c>
      <c r="C514" s="21" t="str">
        <f>TEXT(Table13[[#This Row],[Date]],"DD")</f>
        <v>30</v>
      </c>
      <c r="D514" s="21" t="str">
        <f t="shared" si="7"/>
        <v>3rd Quarter</v>
      </c>
      <c r="E514" s="20" t="str">
        <f>TEXT(Table13[[#This Row],[Date]],"DDDD")</f>
        <v>Saturday</v>
      </c>
      <c r="F514" s="20" t="str">
        <f>TEXT(Table13[[#This Row],[Date]],"MMMM")</f>
        <v>September</v>
      </c>
      <c r="G514" s="21" t="s">
        <v>44</v>
      </c>
      <c r="H514" s="22">
        <v>-26300</v>
      </c>
      <c r="I514" s="21" t="s">
        <v>31</v>
      </c>
      <c r="J514" s="21" t="s">
        <v>31</v>
      </c>
      <c r="K514" s="23" t="s">
        <v>20</v>
      </c>
    </row>
    <row r="515" spans="1:11" x14ac:dyDescent="0.3">
      <c r="A515" s="19">
        <v>2023</v>
      </c>
      <c r="B515" s="20">
        <v>45199</v>
      </c>
      <c r="C515" s="21" t="str">
        <f>TEXT(Table13[[#This Row],[Date]],"DD")</f>
        <v>30</v>
      </c>
      <c r="D515" s="21" t="str">
        <f t="shared" si="7"/>
        <v>3rd Quarter</v>
      </c>
      <c r="E515" s="20" t="str">
        <f>TEXT(Table13[[#This Row],[Date]],"DDDD")</f>
        <v>Saturday</v>
      </c>
      <c r="F515" s="20" t="str">
        <f>TEXT(Table13[[#This Row],[Date]],"MMMM")</f>
        <v>September</v>
      </c>
      <c r="G515" s="21" t="s">
        <v>44</v>
      </c>
      <c r="H515" s="22">
        <v>408000</v>
      </c>
      <c r="I515" s="21" t="s">
        <v>14</v>
      </c>
      <c r="J515" s="21"/>
      <c r="K515" s="23" t="s">
        <v>15</v>
      </c>
    </row>
    <row r="516" spans="1:11" x14ac:dyDescent="0.3">
      <c r="A516" s="19">
        <v>2023</v>
      </c>
      <c r="B516" s="20">
        <v>45016</v>
      </c>
      <c r="C516" s="21" t="str">
        <f>TEXT(Table13[[#This Row],[Date]],"DD")</f>
        <v>31</v>
      </c>
      <c r="D516" s="21" t="str">
        <f t="shared" si="7"/>
        <v>1st Quarter</v>
      </c>
      <c r="E516" s="20" t="str">
        <f>TEXT(Table13[[#This Row],[Date]],"DDDD")</f>
        <v>Friday</v>
      </c>
      <c r="F516" s="20" t="str">
        <f>TEXT(Table13[[#This Row],[Date]],"MMMM")</f>
        <v>March</v>
      </c>
      <c r="G516" s="21" t="s">
        <v>44</v>
      </c>
      <c r="H516" s="22">
        <v>60000</v>
      </c>
      <c r="I516" s="21" t="s">
        <v>16</v>
      </c>
      <c r="J516" s="21"/>
      <c r="K516" s="23" t="s">
        <v>15</v>
      </c>
    </row>
    <row r="517" spans="1:11" x14ac:dyDescent="0.3">
      <c r="A517" s="19">
        <v>2023</v>
      </c>
      <c r="B517" s="20">
        <v>45199</v>
      </c>
      <c r="C517" s="21" t="str">
        <f>TEXT(Table13[[#This Row],[Date]],"DD")</f>
        <v>30</v>
      </c>
      <c r="D517" s="21" t="str">
        <f t="shared" ref="D517:D580" si="8">IF(F517="January","1st Quarter",IF(F517="February","1st Quarter",IF(F517="March","1st Quarter",IF(F517="April","2nd Quarter",IF(F517="May","2nd Quarter",IF(F517="June","2nd Quarter",IF(F517="July","3rd Quarter",IF(F517= "August","3rd Quarter",IF(F517="September","3rd Quarter", IF(F517="October","4th Quarter",IF(F517="November","4th Quarter",IF(F517="December","4th Quarter"))))))))))))</f>
        <v>3rd Quarter</v>
      </c>
      <c r="E517" s="20" t="str">
        <f>TEXT(Table13[[#This Row],[Date]],"DDDD")</f>
        <v>Saturday</v>
      </c>
      <c r="F517" s="20" t="str">
        <f>TEXT(Table13[[#This Row],[Date]],"MMMM")</f>
        <v>September</v>
      </c>
      <c r="G517" s="21" t="s">
        <v>44</v>
      </c>
      <c r="H517" s="22">
        <v>26600</v>
      </c>
      <c r="I517" s="21" t="s">
        <v>17</v>
      </c>
      <c r="J517" s="21"/>
      <c r="K517" s="23" t="s">
        <v>15</v>
      </c>
    </row>
    <row r="518" spans="1:11" x14ac:dyDescent="0.3">
      <c r="A518" s="19">
        <v>2023</v>
      </c>
      <c r="B518" s="20">
        <v>45199</v>
      </c>
      <c r="C518" s="21" t="str">
        <f>TEXT(Table13[[#This Row],[Date]],"DD")</f>
        <v>30</v>
      </c>
      <c r="D518" s="21" t="str">
        <f t="shared" si="8"/>
        <v>3rd Quarter</v>
      </c>
      <c r="E518" s="20" t="str">
        <f>TEXT(Table13[[#This Row],[Date]],"DDDD")</f>
        <v>Saturday</v>
      </c>
      <c r="F518" s="20" t="str">
        <f>TEXT(Table13[[#This Row],[Date]],"MMMM")</f>
        <v>September</v>
      </c>
      <c r="G518" s="21" t="s">
        <v>44</v>
      </c>
      <c r="H518" s="22">
        <v>-20000</v>
      </c>
      <c r="I518" s="21" t="s">
        <v>19</v>
      </c>
      <c r="J518" s="21" t="s">
        <v>18</v>
      </c>
      <c r="K518" s="23" t="s">
        <v>20</v>
      </c>
    </row>
    <row r="519" spans="1:11" x14ac:dyDescent="0.3">
      <c r="A519" s="19">
        <v>2023</v>
      </c>
      <c r="B519" s="20">
        <v>45199</v>
      </c>
      <c r="C519" s="21" t="str">
        <f>TEXT(Table13[[#This Row],[Date]],"DD")</f>
        <v>30</v>
      </c>
      <c r="D519" s="21" t="str">
        <f t="shared" si="8"/>
        <v>3rd Quarter</v>
      </c>
      <c r="E519" s="20" t="str">
        <f>TEXT(Table13[[#This Row],[Date]],"DDDD")</f>
        <v>Saturday</v>
      </c>
      <c r="F519" s="20" t="str">
        <f>TEXT(Table13[[#This Row],[Date]],"MMMM")</f>
        <v>September</v>
      </c>
      <c r="G519" s="21" t="s">
        <v>44</v>
      </c>
      <c r="H519" s="22">
        <v>-38000</v>
      </c>
      <c r="I519" s="21" t="s">
        <v>19</v>
      </c>
      <c r="J519" s="21" t="s">
        <v>21</v>
      </c>
      <c r="K519" s="23" t="s">
        <v>20</v>
      </c>
    </row>
    <row r="520" spans="1:11" x14ac:dyDescent="0.3">
      <c r="A520" s="19">
        <v>2023</v>
      </c>
      <c r="B520" s="20">
        <v>45199</v>
      </c>
      <c r="C520" s="21" t="str">
        <f>TEXT(Table13[[#This Row],[Date]],"DD")</f>
        <v>30</v>
      </c>
      <c r="D520" s="21" t="str">
        <f t="shared" si="8"/>
        <v>3rd Quarter</v>
      </c>
      <c r="E520" s="20" t="str">
        <f>TEXT(Table13[[#This Row],[Date]],"DDDD")</f>
        <v>Saturday</v>
      </c>
      <c r="F520" s="20" t="str">
        <f>TEXT(Table13[[#This Row],[Date]],"MMMM")</f>
        <v>September</v>
      </c>
      <c r="G520" s="21" t="s">
        <v>44</v>
      </c>
      <c r="H520" s="22">
        <v>-15000</v>
      </c>
      <c r="I520" s="21" t="s">
        <v>19</v>
      </c>
      <c r="J520" s="21" t="s">
        <v>22</v>
      </c>
      <c r="K520" s="23" t="s">
        <v>20</v>
      </c>
    </row>
    <row r="521" spans="1:11" x14ac:dyDescent="0.3">
      <c r="A521" s="19">
        <v>2023</v>
      </c>
      <c r="B521" s="20">
        <v>45199</v>
      </c>
      <c r="C521" s="21" t="str">
        <f>TEXT(Table13[[#This Row],[Date]],"DD")</f>
        <v>30</v>
      </c>
      <c r="D521" s="21" t="str">
        <f t="shared" si="8"/>
        <v>3rd Quarter</v>
      </c>
      <c r="E521" s="20" t="str">
        <f>TEXT(Table13[[#This Row],[Date]],"DDDD")</f>
        <v>Saturday</v>
      </c>
      <c r="F521" s="20" t="str">
        <f>TEXT(Table13[[#This Row],[Date]],"MMMM")</f>
        <v>September</v>
      </c>
      <c r="G521" s="21" t="s">
        <v>44</v>
      </c>
      <c r="H521" s="22">
        <v>-45000</v>
      </c>
      <c r="I521" s="21" t="s">
        <v>19</v>
      </c>
      <c r="J521" s="21" t="s">
        <v>23</v>
      </c>
      <c r="K521" s="23" t="s">
        <v>20</v>
      </c>
    </row>
    <row r="522" spans="1:11" x14ac:dyDescent="0.3">
      <c r="A522" s="19">
        <v>2023</v>
      </c>
      <c r="B522" s="20">
        <v>45199</v>
      </c>
      <c r="C522" s="21" t="str">
        <f>TEXT(Table13[[#This Row],[Date]],"DD")</f>
        <v>30</v>
      </c>
      <c r="D522" s="21" t="str">
        <f t="shared" si="8"/>
        <v>3rd Quarter</v>
      </c>
      <c r="E522" s="20" t="str">
        <f>TEXT(Table13[[#This Row],[Date]],"DDDD")</f>
        <v>Saturday</v>
      </c>
      <c r="F522" s="20" t="str">
        <f>TEXT(Table13[[#This Row],[Date]],"MMMM")</f>
        <v>September</v>
      </c>
      <c r="G522" s="21" t="s">
        <v>44</v>
      </c>
      <c r="H522" s="22">
        <v>-5000</v>
      </c>
      <c r="I522" s="21" t="s">
        <v>19</v>
      </c>
      <c r="J522" s="21" t="s">
        <v>24</v>
      </c>
      <c r="K522" s="23" t="s">
        <v>20</v>
      </c>
    </row>
    <row r="523" spans="1:11" x14ac:dyDescent="0.3">
      <c r="A523" s="19">
        <v>2023</v>
      </c>
      <c r="B523" s="20">
        <v>45199</v>
      </c>
      <c r="C523" s="21" t="str">
        <f>TEXT(Table13[[#This Row],[Date]],"DD")</f>
        <v>30</v>
      </c>
      <c r="D523" s="21" t="str">
        <f t="shared" si="8"/>
        <v>3rd Quarter</v>
      </c>
      <c r="E523" s="20" t="str">
        <f>TEXT(Table13[[#This Row],[Date]],"DDDD")</f>
        <v>Saturday</v>
      </c>
      <c r="F523" s="20" t="str">
        <f>TEXT(Table13[[#This Row],[Date]],"MMMM")</f>
        <v>September</v>
      </c>
      <c r="G523" s="21" t="s">
        <v>44</v>
      </c>
      <c r="H523" s="22">
        <v>-3000</v>
      </c>
      <c r="I523" s="21" t="s">
        <v>19</v>
      </c>
      <c r="J523" s="21" t="s">
        <v>25</v>
      </c>
      <c r="K523" s="23" t="s">
        <v>20</v>
      </c>
    </row>
    <row r="524" spans="1:11" x14ac:dyDescent="0.3">
      <c r="A524" s="19">
        <v>2023</v>
      </c>
      <c r="B524" s="20">
        <v>45199</v>
      </c>
      <c r="C524" s="21" t="str">
        <f>TEXT(Table13[[#This Row],[Date]],"DD")</f>
        <v>30</v>
      </c>
      <c r="D524" s="21" t="str">
        <f t="shared" si="8"/>
        <v>3rd Quarter</v>
      </c>
      <c r="E524" s="20" t="str">
        <f>TEXT(Table13[[#This Row],[Date]],"DDDD")</f>
        <v>Saturday</v>
      </c>
      <c r="F524" s="20" t="str">
        <f>TEXT(Table13[[#This Row],[Date]],"MMMM")</f>
        <v>September</v>
      </c>
      <c r="G524" s="21" t="s">
        <v>44</v>
      </c>
      <c r="H524" s="22">
        <v>-30000</v>
      </c>
      <c r="I524" s="21" t="s">
        <v>27</v>
      </c>
      <c r="J524" s="21" t="s">
        <v>26</v>
      </c>
      <c r="K524" s="23" t="s">
        <v>20</v>
      </c>
    </row>
    <row r="525" spans="1:11" x14ac:dyDescent="0.3">
      <c r="A525" s="19">
        <v>2023</v>
      </c>
      <c r="B525" s="20">
        <v>45199</v>
      </c>
      <c r="C525" s="21" t="str">
        <f>TEXT(Table13[[#This Row],[Date]],"DD")</f>
        <v>30</v>
      </c>
      <c r="D525" s="21" t="str">
        <f t="shared" si="8"/>
        <v>3rd Quarter</v>
      </c>
      <c r="E525" s="20" t="str">
        <f>TEXT(Table13[[#This Row],[Date]],"DDDD")</f>
        <v>Saturday</v>
      </c>
      <c r="F525" s="20" t="str">
        <f>TEXT(Table13[[#This Row],[Date]],"MMMM")</f>
        <v>September</v>
      </c>
      <c r="G525" s="21" t="s">
        <v>44</v>
      </c>
      <c r="H525" s="22">
        <v>-2000</v>
      </c>
      <c r="I525" s="21" t="s">
        <v>27</v>
      </c>
      <c r="J525" s="21" t="s">
        <v>28</v>
      </c>
      <c r="K525" s="23" t="s">
        <v>20</v>
      </c>
    </row>
    <row r="526" spans="1:11" x14ac:dyDescent="0.3">
      <c r="A526" s="19">
        <v>2023</v>
      </c>
      <c r="B526" s="20">
        <v>45199</v>
      </c>
      <c r="C526" s="21" t="str">
        <f>TEXT(Table13[[#This Row],[Date]],"DD")</f>
        <v>30</v>
      </c>
      <c r="D526" s="21" t="str">
        <f t="shared" si="8"/>
        <v>3rd Quarter</v>
      </c>
      <c r="E526" s="20" t="str">
        <f>TEXT(Table13[[#This Row],[Date]],"DDDD")</f>
        <v>Saturday</v>
      </c>
      <c r="F526" s="20" t="str">
        <f>TEXT(Table13[[#This Row],[Date]],"MMMM")</f>
        <v>September</v>
      </c>
      <c r="G526" s="21" t="s">
        <v>44</v>
      </c>
      <c r="H526" s="22">
        <v>-4000</v>
      </c>
      <c r="I526" s="21" t="s">
        <v>27</v>
      </c>
      <c r="J526" s="21" t="s">
        <v>29</v>
      </c>
      <c r="K526" s="23" t="s">
        <v>20</v>
      </c>
    </row>
    <row r="527" spans="1:11" x14ac:dyDescent="0.3">
      <c r="A527" s="19">
        <v>2023</v>
      </c>
      <c r="B527" s="20">
        <v>45199</v>
      </c>
      <c r="C527" s="21" t="str">
        <f>TEXT(Table13[[#This Row],[Date]],"DD")</f>
        <v>30</v>
      </c>
      <c r="D527" s="21" t="str">
        <f t="shared" si="8"/>
        <v>3rd Quarter</v>
      </c>
      <c r="E527" s="20" t="str">
        <f>TEXT(Table13[[#This Row],[Date]],"DDDD")</f>
        <v>Saturday</v>
      </c>
      <c r="F527" s="20" t="str">
        <f>TEXT(Table13[[#This Row],[Date]],"MMMM")</f>
        <v>September</v>
      </c>
      <c r="G527" s="21" t="s">
        <v>44</v>
      </c>
      <c r="H527" s="22">
        <v>-6000</v>
      </c>
      <c r="I527" s="21" t="s">
        <v>27</v>
      </c>
      <c r="J527" s="21" t="s">
        <v>14</v>
      </c>
      <c r="K527" s="23" t="s">
        <v>20</v>
      </c>
    </row>
    <row r="528" spans="1:11" x14ac:dyDescent="0.3">
      <c r="A528" s="19">
        <v>2023</v>
      </c>
      <c r="B528" s="20">
        <v>45199</v>
      </c>
      <c r="C528" s="21" t="str">
        <f>TEXT(Table13[[#This Row],[Date]],"DD")</f>
        <v>30</v>
      </c>
      <c r="D528" s="21" t="str">
        <f t="shared" si="8"/>
        <v>3rd Quarter</v>
      </c>
      <c r="E528" s="20" t="str">
        <f>TEXT(Table13[[#This Row],[Date]],"DDDD")</f>
        <v>Saturday</v>
      </c>
      <c r="F528" s="20" t="str">
        <f>TEXT(Table13[[#This Row],[Date]],"MMMM")</f>
        <v>September</v>
      </c>
      <c r="G528" s="21" t="s">
        <v>44</v>
      </c>
      <c r="H528" s="22">
        <v>-130000</v>
      </c>
      <c r="I528" s="21" t="s">
        <v>27</v>
      </c>
      <c r="J528" s="21" t="s">
        <v>30</v>
      </c>
      <c r="K528" s="23" t="s">
        <v>20</v>
      </c>
    </row>
    <row r="529" spans="1:11" x14ac:dyDescent="0.3">
      <c r="A529" s="19">
        <v>2023</v>
      </c>
      <c r="B529" s="20">
        <v>45199</v>
      </c>
      <c r="C529" s="21" t="str">
        <f>TEXT(Table13[[#This Row],[Date]],"DD")</f>
        <v>30</v>
      </c>
      <c r="D529" s="21" t="str">
        <f t="shared" si="8"/>
        <v>3rd Quarter</v>
      </c>
      <c r="E529" s="20" t="str">
        <f>TEXT(Table13[[#This Row],[Date]],"DDDD")</f>
        <v>Saturday</v>
      </c>
      <c r="F529" s="20" t="str">
        <f>TEXT(Table13[[#This Row],[Date]],"MMMM")</f>
        <v>September</v>
      </c>
      <c r="G529" s="21" t="s">
        <v>44</v>
      </c>
      <c r="H529" s="22">
        <v>-7000</v>
      </c>
      <c r="I529" s="21" t="s">
        <v>27</v>
      </c>
      <c r="J529" s="21" t="s">
        <v>25</v>
      </c>
      <c r="K529" s="23" t="s">
        <v>20</v>
      </c>
    </row>
    <row r="530" spans="1:11" x14ac:dyDescent="0.3">
      <c r="A530" s="19">
        <v>2023</v>
      </c>
      <c r="B530" s="20">
        <v>45046</v>
      </c>
      <c r="C530" s="21" t="str">
        <f>TEXT(Table13[[#This Row],[Date]],"DD")</f>
        <v>30</v>
      </c>
      <c r="D530" s="21" t="str">
        <f t="shared" si="8"/>
        <v>2nd Quarter</v>
      </c>
      <c r="E530" s="20" t="str">
        <f>TEXT(Table13[[#This Row],[Date]],"DDDD")</f>
        <v>Sunday</v>
      </c>
      <c r="F530" s="20" t="str">
        <f>TEXT(Table13[[#This Row],[Date]],"MMMM")</f>
        <v>April</v>
      </c>
      <c r="G530" s="21" t="s">
        <v>44</v>
      </c>
      <c r="H530" s="22">
        <v>90000</v>
      </c>
      <c r="I530" s="21" t="s">
        <v>16</v>
      </c>
      <c r="J530" s="21"/>
      <c r="K530" s="23" t="s">
        <v>15</v>
      </c>
    </row>
    <row r="531" spans="1:11" x14ac:dyDescent="0.3">
      <c r="A531" s="19">
        <v>2023</v>
      </c>
      <c r="B531" s="20">
        <v>45077</v>
      </c>
      <c r="C531" s="21" t="str">
        <f>TEXT(Table13[[#This Row],[Date]],"DD")</f>
        <v>31</v>
      </c>
      <c r="D531" s="21" t="str">
        <f t="shared" si="8"/>
        <v>2nd Quarter</v>
      </c>
      <c r="E531" s="20" t="str">
        <f>TEXT(Table13[[#This Row],[Date]],"DDDD")</f>
        <v>Wednesday</v>
      </c>
      <c r="F531" s="20" t="str">
        <f>TEXT(Table13[[#This Row],[Date]],"MMMM")</f>
        <v>May</v>
      </c>
      <c r="G531" s="21" t="s">
        <v>44</v>
      </c>
      <c r="H531" s="22">
        <v>132000</v>
      </c>
      <c r="I531" s="21" t="s">
        <v>16</v>
      </c>
      <c r="J531" s="21"/>
      <c r="K531" s="23" t="s">
        <v>15</v>
      </c>
    </row>
    <row r="532" spans="1:11" x14ac:dyDescent="0.3">
      <c r="A532" s="19">
        <v>2023</v>
      </c>
      <c r="B532" s="20">
        <v>45230</v>
      </c>
      <c r="C532" s="21" t="str">
        <f>TEXT(Table13[[#This Row],[Date]],"DD")</f>
        <v>31</v>
      </c>
      <c r="D532" s="21" t="str">
        <f t="shared" si="8"/>
        <v>4th Quarter</v>
      </c>
      <c r="E532" s="20" t="str">
        <f>TEXT(Table13[[#This Row],[Date]],"DDDD")</f>
        <v>Tuesday</v>
      </c>
      <c r="F532" s="20" t="str">
        <f>TEXT(Table13[[#This Row],[Date]],"MMMM")</f>
        <v>October</v>
      </c>
      <c r="G532" s="21" t="s">
        <v>44</v>
      </c>
      <c r="H532" s="22">
        <v>-22000</v>
      </c>
      <c r="I532" s="21" t="s">
        <v>31</v>
      </c>
      <c r="J532" s="21" t="s">
        <v>31</v>
      </c>
      <c r="K532" s="23" t="s">
        <v>20</v>
      </c>
    </row>
    <row r="533" spans="1:11" x14ac:dyDescent="0.3">
      <c r="A533" s="19">
        <v>2023</v>
      </c>
      <c r="B533" s="20">
        <v>45230</v>
      </c>
      <c r="C533" s="21" t="str">
        <f>TEXT(Table13[[#This Row],[Date]],"DD")</f>
        <v>31</v>
      </c>
      <c r="D533" s="21" t="str">
        <f t="shared" si="8"/>
        <v>4th Quarter</v>
      </c>
      <c r="E533" s="20" t="str">
        <f>TEXT(Table13[[#This Row],[Date]],"DDDD")</f>
        <v>Tuesday</v>
      </c>
      <c r="F533" s="20" t="str">
        <f>TEXT(Table13[[#This Row],[Date]],"MMMM")</f>
        <v>October</v>
      </c>
      <c r="G533" s="21" t="s">
        <v>44</v>
      </c>
      <c r="H533" s="22">
        <v>369750</v>
      </c>
      <c r="I533" s="21" t="s">
        <v>14</v>
      </c>
      <c r="J533" s="21"/>
      <c r="K533" s="23" t="s">
        <v>15</v>
      </c>
    </row>
    <row r="534" spans="1:11" x14ac:dyDescent="0.3">
      <c r="A534" s="19">
        <v>2023</v>
      </c>
      <c r="B534" s="20">
        <v>45107</v>
      </c>
      <c r="C534" s="21" t="str">
        <f>TEXT(Table13[[#This Row],[Date]],"DD")</f>
        <v>30</v>
      </c>
      <c r="D534" s="21" t="str">
        <f t="shared" si="8"/>
        <v>2nd Quarter</v>
      </c>
      <c r="E534" s="20" t="str">
        <f>TEXT(Table13[[#This Row],[Date]],"DDDD")</f>
        <v>Friday</v>
      </c>
      <c r="F534" s="20" t="str">
        <f>TEXT(Table13[[#This Row],[Date]],"MMMM")</f>
        <v>June</v>
      </c>
      <c r="G534" s="21" t="s">
        <v>44</v>
      </c>
      <c r="H534" s="22">
        <v>108000</v>
      </c>
      <c r="I534" s="21" t="s">
        <v>16</v>
      </c>
      <c r="J534" s="21"/>
      <c r="K534" s="23" t="s">
        <v>15</v>
      </c>
    </row>
    <row r="535" spans="1:11" x14ac:dyDescent="0.3">
      <c r="A535" s="19">
        <v>2023</v>
      </c>
      <c r="B535" s="20">
        <v>45230</v>
      </c>
      <c r="C535" s="21" t="str">
        <f>TEXT(Table13[[#This Row],[Date]],"DD")</f>
        <v>31</v>
      </c>
      <c r="D535" s="21" t="str">
        <f t="shared" si="8"/>
        <v>4th Quarter</v>
      </c>
      <c r="E535" s="20" t="str">
        <f>TEXT(Table13[[#This Row],[Date]],"DDDD")</f>
        <v>Tuesday</v>
      </c>
      <c r="F535" s="20" t="str">
        <f>TEXT(Table13[[#This Row],[Date]],"MMMM")</f>
        <v>October</v>
      </c>
      <c r="G535" s="21" t="s">
        <v>44</v>
      </c>
      <c r="H535" s="22">
        <v>60000</v>
      </c>
      <c r="I535" s="21" t="s">
        <v>17</v>
      </c>
      <c r="J535" s="21"/>
      <c r="K535" s="23" t="s">
        <v>15</v>
      </c>
    </row>
    <row r="536" spans="1:11" x14ac:dyDescent="0.3">
      <c r="A536" s="19">
        <v>2023</v>
      </c>
      <c r="B536" s="20">
        <v>45230</v>
      </c>
      <c r="C536" s="21" t="str">
        <f>TEXT(Table13[[#This Row],[Date]],"DD")</f>
        <v>31</v>
      </c>
      <c r="D536" s="21" t="str">
        <f t="shared" si="8"/>
        <v>4th Quarter</v>
      </c>
      <c r="E536" s="20" t="str">
        <f>TEXT(Table13[[#This Row],[Date]],"DDDD")</f>
        <v>Tuesday</v>
      </c>
      <c r="F536" s="20" t="str">
        <f>TEXT(Table13[[#This Row],[Date]],"MMMM")</f>
        <v>October</v>
      </c>
      <c r="G536" s="21" t="s">
        <v>44</v>
      </c>
      <c r="H536" s="22">
        <v>-20000</v>
      </c>
      <c r="I536" s="21" t="s">
        <v>19</v>
      </c>
      <c r="J536" s="21" t="s">
        <v>18</v>
      </c>
      <c r="K536" s="23" t="s">
        <v>20</v>
      </c>
    </row>
    <row r="537" spans="1:11" x14ac:dyDescent="0.3">
      <c r="A537" s="19">
        <v>2023</v>
      </c>
      <c r="B537" s="20">
        <v>45230</v>
      </c>
      <c r="C537" s="21" t="str">
        <f>TEXT(Table13[[#This Row],[Date]],"DD")</f>
        <v>31</v>
      </c>
      <c r="D537" s="21" t="str">
        <f t="shared" si="8"/>
        <v>4th Quarter</v>
      </c>
      <c r="E537" s="20" t="str">
        <f>TEXT(Table13[[#This Row],[Date]],"DDDD")</f>
        <v>Tuesday</v>
      </c>
      <c r="F537" s="20" t="str">
        <f>TEXT(Table13[[#This Row],[Date]],"MMMM")</f>
        <v>October</v>
      </c>
      <c r="G537" s="21" t="s">
        <v>44</v>
      </c>
      <c r="H537" s="22">
        <v>-40000</v>
      </c>
      <c r="I537" s="21" t="s">
        <v>19</v>
      </c>
      <c r="J537" s="21" t="s">
        <v>21</v>
      </c>
      <c r="K537" s="23" t="s">
        <v>20</v>
      </c>
    </row>
    <row r="538" spans="1:11" x14ac:dyDescent="0.3">
      <c r="A538" s="19">
        <v>2023</v>
      </c>
      <c r="B538" s="20">
        <v>45230</v>
      </c>
      <c r="C538" s="21" t="str">
        <f>TEXT(Table13[[#This Row],[Date]],"DD")</f>
        <v>31</v>
      </c>
      <c r="D538" s="21" t="str">
        <f t="shared" si="8"/>
        <v>4th Quarter</v>
      </c>
      <c r="E538" s="20" t="str">
        <f>TEXT(Table13[[#This Row],[Date]],"DDDD")</f>
        <v>Tuesday</v>
      </c>
      <c r="F538" s="20" t="str">
        <f>TEXT(Table13[[#This Row],[Date]],"MMMM")</f>
        <v>October</v>
      </c>
      <c r="G538" s="21" t="s">
        <v>44</v>
      </c>
      <c r="H538" s="22">
        <v>-15000</v>
      </c>
      <c r="I538" s="21" t="s">
        <v>19</v>
      </c>
      <c r="J538" s="21" t="s">
        <v>22</v>
      </c>
      <c r="K538" s="23" t="s">
        <v>20</v>
      </c>
    </row>
    <row r="539" spans="1:11" x14ac:dyDescent="0.3">
      <c r="A539" s="19">
        <v>2023</v>
      </c>
      <c r="B539" s="20">
        <v>45230</v>
      </c>
      <c r="C539" s="21" t="str">
        <f>TEXT(Table13[[#This Row],[Date]],"DD")</f>
        <v>31</v>
      </c>
      <c r="D539" s="21" t="str">
        <f t="shared" si="8"/>
        <v>4th Quarter</v>
      </c>
      <c r="E539" s="20" t="str">
        <f>TEXT(Table13[[#This Row],[Date]],"DDDD")</f>
        <v>Tuesday</v>
      </c>
      <c r="F539" s="20" t="str">
        <f>TEXT(Table13[[#This Row],[Date]],"MMMM")</f>
        <v>October</v>
      </c>
      <c r="G539" s="21" t="s">
        <v>44</v>
      </c>
      <c r="H539" s="22">
        <v>-45000</v>
      </c>
      <c r="I539" s="21" t="s">
        <v>19</v>
      </c>
      <c r="J539" s="21" t="s">
        <v>23</v>
      </c>
      <c r="K539" s="23" t="s">
        <v>20</v>
      </c>
    </row>
    <row r="540" spans="1:11" x14ac:dyDescent="0.3">
      <c r="A540" s="19">
        <v>2023</v>
      </c>
      <c r="B540" s="20">
        <v>45230</v>
      </c>
      <c r="C540" s="21" t="str">
        <f>TEXT(Table13[[#This Row],[Date]],"DD")</f>
        <v>31</v>
      </c>
      <c r="D540" s="21" t="str">
        <f t="shared" si="8"/>
        <v>4th Quarter</v>
      </c>
      <c r="E540" s="20" t="str">
        <f>TEXT(Table13[[#This Row],[Date]],"DDDD")</f>
        <v>Tuesday</v>
      </c>
      <c r="F540" s="20" t="str">
        <f>TEXT(Table13[[#This Row],[Date]],"MMMM")</f>
        <v>October</v>
      </c>
      <c r="G540" s="21" t="s">
        <v>44</v>
      </c>
      <c r="H540" s="22">
        <v>-5000</v>
      </c>
      <c r="I540" s="21" t="s">
        <v>19</v>
      </c>
      <c r="J540" s="21" t="s">
        <v>24</v>
      </c>
      <c r="K540" s="23" t="s">
        <v>20</v>
      </c>
    </row>
    <row r="541" spans="1:11" x14ac:dyDescent="0.3">
      <c r="A541" s="19">
        <v>2023</v>
      </c>
      <c r="B541" s="20">
        <v>45230</v>
      </c>
      <c r="C541" s="21" t="str">
        <f>TEXT(Table13[[#This Row],[Date]],"DD")</f>
        <v>31</v>
      </c>
      <c r="D541" s="21" t="str">
        <f t="shared" si="8"/>
        <v>4th Quarter</v>
      </c>
      <c r="E541" s="20" t="str">
        <f>TEXT(Table13[[#This Row],[Date]],"DDDD")</f>
        <v>Tuesday</v>
      </c>
      <c r="F541" s="20" t="str">
        <f>TEXT(Table13[[#This Row],[Date]],"MMMM")</f>
        <v>October</v>
      </c>
      <c r="G541" s="21" t="s">
        <v>44</v>
      </c>
      <c r="H541" s="22">
        <v>-2000</v>
      </c>
      <c r="I541" s="21" t="s">
        <v>19</v>
      </c>
      <c r="J541" s="21" t="s">
        <v>25</v>
      </c>
      <c r="K541" s="23" t="s">
        <v>20</v>
      </c>
    </row>
    <row r="542" spans="1:11" x14ac:dyDescent="0.3">
      <c r="A542" s="19">
        <v>2023</v>
      </c>
      <c r="B542" s="20">
        <v>45230</v>
      </c>
      <c r="C542" s="21" t="str">
        <f>TEXT(Table13[[#This Row],[Date]],"DD")</f>
        <v>31</v>
      </c>
      <c r="D542" s="21" t="str">
        <f t="shared" si="8"/>
        <v>4th Quarter</v>
      </c>
      <c r="E542" s="20" t="str">
        <f>TEXT(Table13[[#This Row],[Date]],"DDDD")</f>
        <v>Tuesday</v>
      </c>
      <c r="F542" s="20" t="str">
        <f>TEXT(Table13[[#This Row],[Date]],"MMMM")</f>
        <v>October</v>
      </c>
      <c r="G542" s="21" t="s">
        <v>44</v>
      </c>
      <c r="H542" s="22">
        <v>-30000</v>
      </c>
      <c r="I542" s="21" t="s">
        <v>27</v>
      </c>
      <c r="J542" s="21" t="s">
        <v>26</v>
      </c>
      <c r="K542" s="23" t="s">
        <v>20</v>
      </c>
    </row>
    <row r="543" spans="1:11" x14ac:dyDescent="0.3">
      <c r="A543" s="19">
        <v>2023</v>
      </c>
      <c r="B543" s="20">
        <v>45230</v>
      </c>
      <c r="C543" s="21" t="str">
        <f>TEXT(Table13[[#This Row],[Date]],"DD")</f>
        <v>31</v>
      </c>
      <c r="D543" s="21" t="str">
        <f t="shared" si="8"/>
        <v>4th Quarter</v>
      </c>
      <c r="E543" s="20" t="str">
        <f>TEXT(Table13[[#This Row],[Date]],"DDDD")</f>
        <v>Tuesday</v>
      </c>
      <c r="F543" s="20" t="str">
        <f>TEXT(Table13[[#This Row],[Date]],"MMMM")</f>
        <v>October</v>
      </c>
      <c r="G543" s="21" t="s">
        <v>44</v>
      </c>
      <c r="H543" s="22">
        <v>-2000</v>
      </c>
      <c r="I543" s="21" t="s">
        <v>27</v>
      </c>
      <c r="J543" s="21" t="s">
        <v>28</v>
      </c>
      <c r="K543" s="23" t="s">
        <v>20</v>
      </c>
    </row>
    <row r="544" spans="1:11" x14ac:dyDescent="0.3">
      <c r="A544" s="19">
        <v>2023</v>
      </c>
      <c r="B544" s="20">
        <v>45230</v>
      </c>
      <c r="C544" s="21" t="str">
        <f>TEXT(Table13[[#This Row],[Date]],"DD")</f>
        <v>31</v>
      </c>
      <c r="D544" s="21" t="str">
        <f t="shared" si="8"/>
        <v>4th Quarter</v>
      </c>
      <c r="E544" s="20" t="str">
        <f>TEXT(Table13[[#This Row],[Date]],"DDDD")</f>
        <v>Tuesday</v>
      </c>
      <c r="F544" s="20" t="str">
        <f>TEXT(Table13[[#This Row],[Date]],"MMMM")</f>
        <v>October</v>
      </c>
      <c r="G544" s="21" t="s">
        <v>44</v>
      </c>
      <c r="H544" s="22">
        <v>-4000</v>
      </c>
      <c r="I544" s="21" t="s">
        <v>27</v>
      </c>
      <c r="J544" s="21" t="s">
        <v>29</v>
      </c>
      <c r="K544" s="23" t="s">
        <v>20</v>
      </c>
    </row>
    <row r="545" spans="1:11" x14ac:dyDescent="0.3">
      <c r="A545" s="19">
        <v>2023</v>
      </c>
      <c r="B545" s="20">
        <v>45230</v>
      </c>
      <c r="C545" s="21" t="str">
        <f>TEXT(Table13[[#This Row],[Date]],"DD")</f>
        <v>31</v>
      </c>
      <c r="D545" s="21" t="str">
        <f t="shared" si="8"/>
        <v>4th Quarter</v>
      </c>
      <c r="E545" s="20" t="str">
        <f>TEXT(Table13[[#This Row],[Date]],"DDDD")</f>
        <v>Tuesday</v>
      </c>
      <c r="F545" s="20" t="str">
        <f>TEXT(Table13[[#This Row],[Date]],"MMMM")</f>
        <v>October</v>
      </c>
      <c r="G545" s="21" t="s">
        <v>44</v>
      </c>
      <c r="H545" s="22">
        <v>-6000</v>
      </c>
      <c r="I545" s="21" t="s">
        <v>27</v>
      </c>
      <c r="J545" s="21" t="s">
        <v>14</v>
      </c>
      <c r="K545" s="23" t="s">
        <v>20</v>
      </c>
    </row>
    <row r="546" spans="1:11" x14ac:dyDescent="0.3">
      <c r="A546" s="19">
        <v>2023</v>
      </c>
      <c r="B546" s="20">
        <v>45230</v>
      </c>
      <c r="C546" s="21" t="str">
        <f>TEXT(Table13[[#This Row],[Date]],"DD")</f>
        <v>31</v>
      </c>
      <c r="D546" s="21" t="str">
        <f t="shared" si="8"/>
        <v>4th Quarter</v>
      </c>
      <c r="E546" s="20" t="str">
        <f>TEXT(Table13[[#This Row],[Date]],"DDDD")</f>
        <v>Tuesday</v>
      </c>
      <c r="F546" s="20" t="str">
        <f>TEXT(Table13[[#This Row],[Date]],"MMMM")</f>
        <v>October</v>
      </c>
      <c r="G546" s="21" t="s">
        <v>44</v>
      </c>
      <c r="H546" s="22">
        <v>-110000</v>
      </c>
      <c r="I546" s="21" t="s">
        <v>27</v>
      </c>
      <c r="J546" s="21" t="s">
        <v>30</v>
      </c>
      <c r="K546" s="23" t="s">
        <v>20</v>
      </c>
    </row>
    <row r="547" spans="1:11" x14ac:dyDescent="0.3">
      <c r="A547" s="19">
        <v>2023</v>
      </c>
      <c r="B547" s="20">
        <v>45230</v>
      </c>
      <c r="C547" s="21" t="str">
        <f>TEXT(Table13[[#This Row],[Date]],"DD")</f>
        <v>31</v>
      </c>
      <c r="D547" s="21" t="str">
        <f t="shared" si="8"/>
        <v>4th Quarter</v>
      </c>
      <c r="E547" s="20" t="str">
        <f>TEXT(Table13[[#This Row],[Date]],"DDDD")</f>
        <v>Tuesday</v>
      </c>
      <c r="F547" s="20" t="str">
        <f>TEXT(Table13[[#This Row],[Date]],"MMMM")</f>
        <v>October</v>
      </c>
      <c r="G547" s="21" t="s">
        <v>44</v>
      </c>
      <c r="H547" s="22">
        <v>-7000</v>
      </c>
      <c r="I547" s="21" t="s">
        <v>27</v>
      </c>
      <c r="J547" s="21" t="s">
        <v>25</v>
      </c>
      <c r="K547" s="23" t="s">
        <v>20</v>
      </c>
    </row>
    <row r="548" spans="1:11" x14ac:dyDescent="0.3">
      <c r="A548" s="19">
        <v>2023</v>
      </c>
      <c r="B548" s="20">
        <v>45138</v>
      </c>
      <c r="C548" s="21" t="str">
        <f>TEXT(Table13[[#This Row],[Date]],"DD")</f>
        <v>31</v>
      </c>
      <c r="D548" s="21" t="str">
        <f t="shared" si="8"/>
        <v>3rd Quarter</v>
      </c>
      <c r="E548" s="20" t="str">
        <f>TEXT(Table13[[#This Row],[Date]],"DDDD")</f>
        <v>Monday</v>
      </c>
      <c r="F548" s="20" t="str">
        <f>TEXT(Table13[[#This Row],[Date]],"MMMM")</f>
        <v>July</v>
      </c>
      <c r="G548" s="21" t="s">
        <v>44</v>
      </c>
      <c r="H548" s="22">
        <v>60000</v>
      </c>
      <c r="I548" s="21" t="s">
        <v>16</v>
      </c>
      <c r="J548" s="21"/>
      <c r="K548" s="23" t="s">
        <v>15</v>
      </c>
    </row>
    <row r="549" spans="1:11" x14ac:dyDescent="0.3">
      <c r="A549" s="19">
        <v>2023</v>
      </c>
      <c r="B549" s="20">
        <v>45169</v>
      </c>
      <c r="C549" s="21" t="str">
        <f>TEXT(Table13[[#This Row],[Date]],"DD")</f>
        <v>31</v>
      </c>
      <c r="D549" s="21" t="str">
        <f t="shared" si="8"/>
        <v>3rd Quarter</v>
      </c>
      <c r="E549" s="20" t="str">
        <f>TEXT(Table13[[#This Row],[Date]],"DDDD")</f>
        <v>Thursday</v>
      </c>
      <c r="F549" s="20" t="str">
        <f>TEXT(Table13[[#This Row],[Date]],"MMMM")</f>
        <v>August</v>
      </c>
      <c r="G549" s="21" t="s">
        <v>44</v>
      </c>
      <c r="H549" s="22">
        <v>60000</v>
      </c>
      <c r="I549" s="21" t="s">
        <v>16</v>
      </c>
      <c r="J549" s="21"/>
      <c r="K549" s="23" t="s">
        <v>15</v>
      </c>
    </row>
    <row r="550" spans="1:11" x14ac:dyDescent="0.3">
      <c r="A550" s="19">
        <v>2023</v>
      </c>
      <c r="B550" s="20">
        <v>45260</v>
      </c>
      <c r="C550" s="21" t="str">
        <f>TEXT(Table13[[#This Row],[Date]],"DD")</f>
        <v>30</v>
      </c>
      <c r="D550" s="21" t="str">
        <f t="shared" si="8"/>
        <v>4th Quarter</v>
      </c>
      <c r="E550" s="20" t="str">
        <f>TEXT(Table13[[#This Row],[Date]],"DDDD")</f>
        <v>Thursday</v>
      </c>
      <c r="F550" s="20" t="str">
        <f>TEXT(Table13[[#This Row],[Date]],"MMMM")</f>
        <v>November</v>
      </c>
      <c r="G550" s="21" t="s">
        <v>44</v>
      </c>
      <c r="H550" s="22">
        <v>-15300</v>
      </c>
      <c r="I550" s="21" t="s">
        <v>31</v>
      </c>
      <c r="J550" s="21" t="s">
        <v>31</v>
      </c>
      <c r="K550" s="23" t="s">
        <v>20</v>
      </c>
    </row>
    <row r="551" spans="1:11" x14ac:dyDescent="0.3">
      <c r="A551" s="19">
        <v>2023</v>
      </c>
      <c r="B551" s="20">
        <v>45260</v>
      </c>
      <c r="C551" s="21" t="str">
        <f>TEXT(Table13[[#This Row],[Date]],"DD")</f>
        <v>30</v>
      </c>
      <c r="D551" s="21" t="str">
        <f t="shared" si="8"/>
        <v>4th Quarter</v>
      </c>
      <c r="E551" s="20" t="str">
        <f>TEXT(Table13[[#This Row],[Date]],"DDDD")</f>
        <v>Thursday</v>
      </c>
      <c r="F551" s="20" t="str">
        <f>TEXT(Table13[[#This Row],[Date]],"MMMM")</f>
        <v>November</v>
      </c>
      <c r="G551" s="21" t="s">
        <v>44</v>
      </c>
      <c r="H551" s="22">
        <v>362100</v>
      </c>
      <c r="I551" s="21" t="s">
        <v>14</v>
      </c>
      <c r="J551" s="21"/>
      <c r="K551" s="23" t="s">
        <v>15</v>
      </c>
    </row>
    <row r="552" spans="1:11" x14ac:dyDescent="0.3">
      <c r="A552" s="19">
        <v>2023</v>
      </c>
      <c r="B552" s="20">
        <v>45199</v>
      </c>
      <c r="C552" s="21" t="str">
        <f>TEXT(Table13[[#This Row],[Date]],"DD")</f>
        <v>30</v>
      </c>
      <c r="D552" s="21" t="str">
        <f t="shared" si="8"/>
        <v>3rd Quarter</v>
      </c>
      <c r="E552" s="20" t="str">
        <f>TEXT(Table13[[#This Row],[Date]],"DDDD")</f>
        <v>Saturday</v>
      </c>
      <c r="F552" s="20" t="str">
        <f>TEXT(Table13[[#This Row],[Date]],"MMMM")</f>
        <v>September</v>
      </c>
      <c r="G552" s="21" t="s">
        <v>44</v>
      </c>
      <c r="H552" s="22">
        <v>60000</v>
      </c>
      <c r="I552" s="21" t="s">
        <v>16</v>
      </c>
      <c r="J552" s="21"/>
      <c r="K552" s="23" t="s">
        <v>15</v>
      </c>
    </row>
    <row r="553" spans="1:11" x14ac:dyDescent="0.3">
      <c r="A553" s="19">
        <v>2023</v>
      </c>
      <c r="B553" s="20">
        <v>45260</v>
      </c>
      <c r="C553" s="21" t="str">
        <f>TEXT(Table13[[#This Row],[Date]],"DD")</f>
        <v>30</v>
      </c>
      <c r="D553" s="21" t="str">
        <f t="shared" si="8"/>
        <v>4th Quarter</v>
      </c>
      <c r="E553" s="20" t="str">
        <f>TEXT(Table13[[#This Row],[Date]],"DDDD")</f>
        <v>Thursday</v>
      </c>
      <c r="F553" s="20" t="str">
        <f>TEXT(Table13[[#This Row],[Date]],"MMMM")</f>
        <v>November</v>
      </c>
      <c r="G553" s="21" t="s">
        <v>44</v>
      </c>
      <c r="H553" s="22">
        <v>40000</v>
      </c>
      <c r="I553" s="21" t="s">
        <v>17</v>
      </c>
      <c r="J553" s="21"/>
      <c r="K553" s="23" t="s">
        <v>15</v>
      </c>
    </row>
    <row r="554" spans="1:11" x14ac:dyDescent="0.3">
      <c r="A554" s="19">
        <v>2023</v>
      </c>
      <c r="B554" s="20">
        <v>45260</v>
      </c>
      <c r="C554" s="21" t="str">
        <f>TEXT(Table13[[#This Row],[Date]],"DD")</f>
        <v>30</v>
      </c>
      <c r="D554" s="21" t="str">
        <f t="shared" si="8"/>
        <v>4th Quarter</v>
      </c>
      <c r="E554" s="20" t="str">
        <f>TEXT(Table13[[#This Row],[Date]],"DDDD")</f>
        <v>Thursday</v>
      </c>
      <c r="F554" s="20" t="str">
        <f>TEXT(Table13[[#This Row],[Date]],"MMMM")</f>
        <v>November</v>
      </c>
      <c r="G554" s="21" t="s">
        <v>44</v>
      </c>
      <c r="H554" s="22">
        <v>-20000</v>
      </c>
      <c r="I554" s="21" t="s">
        <v>19</v>
      </c>
      <c r="J554" s="21" t="s">
        <v>18</v>
      </c>
      <c r="K554" s="23" t="s">
        <v>20</v>
      </c>
    </row>
    <row r="555" spans="1:11" x14ac:dyDescent="0.3">
      <c r="A555" s="19">
        <v>2023</v>
      </c>
      <c r="B555" s="20">
        <v>45260</v>
      </c>
      <c r="C555" s="21" t="str">
        <f>TEXT(Table13[[#This Row],[Date]],"DD")</f>
        <v>30</v>
      </c>
      <c r="D555" s="21" t="str">
        <f t="shared" si="8"/>
        <v>4th Quarter</v>
      </c>
      <c r="E555" s="20" t="str">
        <f>TEXT(Table13[[#This Row],[Date]],"DDDD")</f>
        <v>Thursday</v>
      </c>
      <c r="F555" s="20" t="str">
        <f>TEXT(Table13[[#This Row],[Date]],"MMMM")</f>
        <v>November</v>
      </c>
      <c r="G555" s="21" t="s">
        <v>44</v>
      </c>
      <c r="H555" s="22">
        <v>-40000</v>
      </c>
      <c r="I555" s="21" t="s">
        <v>19</v>
      </c>
      <c r="J555" s="21" t="s">
        <v>21</v>
      </c>
      <c r="K555" s="23" t="s">
        <v>20</v>
      </c>
    </row>
    <row r="556" spans="1:11" x14ac:dyDescent="0.3">
      <c r="A556" s="19">
        <v>2023</v>
      </c>
      <c r="B556" s="20">
        <v>45260</v>
      </c>
      <c r="C556" s="21" t="str">
        <f>TEXT(Table13[[#This Row],[Date]],"DD")</f>
        <v>30</v>
      </c>
      <c r="D556" s="21" t="str">
        <f t="shared" si="8"/>
        <v>4th Quarter</v>
      </c>
      <c r="E556" s="20" t="str">
        <f>TEXT(Table13[[#This Row],[Date]],"DDDD")</f>
        <v>Thursday</v>
      </c>
      <c r="F556" s="20" t="str">
        <f>TEXT(Table13[[#This Row],[Date]],"MMMM")</f>
        <v>November</v>
      </c>
      <c r="G556" s="21" t="s">
        <v>44</v>
      </c>
      <c r="H556" s="22">
        <v>-30000</v>
      </c>
      <c r="I556" s="21" t="s">
        <v>19</v>
      </c>
      <c r="J556" s="21" t="s">
        <v>22</v>
      </c>
      <c r="K556" s="23" t="s">
        <v>20</v>
      </c>
    </row>
    <row r="557" spans="1:11" x14ac:dyDescent="0.3">
      <c r="A557" s="19">
        <v>2023</v>
      </c>
      <c r="B557" s="20">
        <v>45260</v>
      </c>
      <c r="C557" s="21" t="str">
        <f>TEXT(Table13[[#This Row],[Date]],"DD")</f>
        <v>30</v>
      </c>
      <c r="D557" s="21" t="str">
        <f t="shared" si="8"/>
        <v>4th Quarter</v>
      </c>
      <c r="E557" s="20" t="str">
        <f>TEXT(Table13[[#This Row],[Date]],"DDDD")</f>
        <v>Thursday</v>
      </c>
      <c r="F557" s="20" t="str">
        <f>TEXT(Table13[[#This Row],[Date]],"MMMM")</f>
        <v>November</v>
      </c>
      <c r="G557" s="21" t="s">
        <v>44</v>
      </c>
      <c r="H557" s="22">
        <v>-45000</v>
      </c>
      <c r="I557" s="21" t="s">
        <v>19</v>
      </c>
      <c r="J557" s="21" t="s">
        <v>23</v>
      </c>
      <c r="K557" s="23" t="s">
        <v>20</v>
      </c>
    </row>
    <row r="558" spans="1:11" x14ac:dyDescent="0.3">
      <c r="A558" s="19">
        <v>2023</v>
      </c>
      <c r="B558" s="20">
        <v>45260</v>
      </c>
      <c r="C558" s="21" t="str">
        <f>TEXT(Table13[[#This Row],[Date]],"DD")</f>
        <v>30</v>
      </c>
      <c r="D558" s="21" t="str">
        <f t="shared" si="8"/>
        <v>4th Quarter</v>
      </c>
      <c r="E558" s="20" t="str">
        <f>TEXT(Table13[[#This Row],[Date]],"DDDD")</f>
        <v>Thursday</v>
      </c>
      <c r="F558" s="20" t="str">
        <f>TEXT(Table13[[#This Row],[Date]],"MMMM")</f>
        <v>November</v>
      </c>
      <c r="G558" s="21" t="s">
        <v>44</v>
      </c>
      <c r="H558" s="22">
        <v>-5000</v>
      </c>
      <c r="I558" s="21" t="s">
        <v>19</v>
      </c>
      <c r="J558" s="21" t="s">
        <v>24</v>
      </c>
      <c r="K558" s="23" t="s">
        <v>20</v>
      </c>
    </row>
    <row r="559" spans="1:11" x14ac:dyDescent="0.3">
      <c r="A559" s="19">
        <v>2023</v>
      </c>
      <c r="B559" s="20">
        <v>45260</v>
      </c>
      <c r="C559" s="21" t="str">
        <f>TEXT(Table13[[#This Row],[Date]],"DD")</f>
        <v>30</v>
      </c>
      <c r="D559" s="21" t="str">
        <f t="shared" si="8"/>
        <v>4th Quarter</v>
      </c>
      <c r="E559" s="20" t="str">
        <f>TEXT(Table13[[#This Row],[Date]],"DDDD")</f>
        <v>Thursday</v>
      </c>
      <c r="F559" s="20" t="str">
        <f>TEXT(Table13[[#This Row],[Date]],"MMMM")</f>
        <v>November</v>
      </c>
      <c r="G559" s="21" t="s">
        <v>44</v>
      </c>
      <c r="H559" s="22">
        <v>-4000</v>
      </c>
      <c r="I559" s="21" t="s">
        <v>19</v>
      </c>
      <c r="J559" s="21" t="s">
        <v>25</v>
      </c>
      <c r="K559" s="23" t="s">
        <v>20</v>
      </c>
    </row>
    <row r="560" spans="1:11" x14ac:dyDescent="0.3">
      <c r="A560" s="19">
        <v>2023</v>
      </c>
      <c r="B560" s="20">
        <v>45260</v>
      </c>
      <c r="C560" s="21" t="str">
        <f>TEXT(Table13[[#This Row],[Date]],"DD")</f>
        <v>30</v>
      </c>
      <c r="D560" s="21" t="str">
        <f t="shared" si="8"/>
        <v>4th Quarter</v>
      </c>
      <c r="E560" s="20" t="str">
        <f>TEXT(Table13[[#This Row],[Date]],"DDDD")</f>
        <v>Thursday</v>
      </c>
      <c r="F560" s="20" t="str">
        <f>TEXT(Table13[[#This Row],[Date]],"MMMM")</f>
        <v>November</v>
      </c>
      <c r="G560" s="21" t="s">
        <v>44</v>
      </c>
      <c r="H560" s="22">
        <v>-30000</v>
      </c>
      <c r="I560" s="21" t="s">
        <v>27</v>
      </c>
      <c r="J560" s="21" t="s">
        <v>26</v>
      </c>
      <c r="K560" s="23" t="s">
        <v>20</v>
      </c>
    </row>
    <row r="561" spans="1:11" x14ac:dyDescent="0.3">
      <c r="A561" s="19">
        <v>2023</v>
      </c>
      <c r="B561" s="20">
        <v>45260</v>
      </c>
      <c r="C561" s="21" t="str">
        <f>TEXT(Table13[[#This Row],[Date]],"DD")</f>
        <v>30</v>
      </c>
      <c r="D561" s="21" t="str">
        <f t="shared" si="8"/>
        <v>4th Quarter</v>
      </c>
      <c r="E561" s="20" t="str">
        <f>TEXT(Table13[[#This Row],[Date]],"DDDD")</f>
        <v>Thursday</v>
      </c>
      <c r="F561" s="20" t="str">
        <f>TEXT(Table13[[#This Row],[Date]],"MMMM")</f>
        <v>November</v>
      </c>
      <c r="G561" s="21" t="s">
        <v>44</v>
      </c>
      <c r="H561" s="22">
        <v>-3000</v>
      </c>
      <c r="I561" s="21" t="s">
        <v>27</v>
      </c>
      <c r="J561" s="21" t="s">
        <v>28</v>
      </c>
      <c r="K561" s="23" t="s">
        <v>20</v>
      </c>
    </row>
    <row r="562" spans="1:11" x14ac:dyDescent="0.3">
      <c r="A562" s="19">
        <v>2023</v>
      </c>
      <c r="B562" s="20">
        <v>45260</v>
      </c>
      <c r="C562" s="21" t="str">
        <f>TEXT(Table13[[#This Row],[Date]],"DD")</f>
        <v>30</v>
      </c>
      <c r="D562" s="21" t="str">
        <f t="shared" si="8"/>
        <v>4th Quarter</v>
      </c>
      <c r="E562" s="20" t="str">
        <f>TEXT(Table13[[#This Row],[Date]],"DDDD")</f>
        <v>Thursday</v>
      </c>
      <c r="F562" s="20" t="str">
        <f>TEXT(Table13[[#This Row],[Date]],"MMMM")</f>
        <v>November</v>
      </c>
      <c r="G562" s="21" t="s">
        <v>44</v>
      </c>
      <c r="H562" s="22">
        <v>-3000</v>
      </c>
      <c r="I562" s="21" t="s">
        <v>27</v>
      </c>
      <c r="J562" s="21" t="s">
        <v>29</v>
      </c>
      <c r="K562" s="23" t="s">
        <v>20</v>
      </c>
    </row>
    <row r="563" spans="1:11" x14ac:dyDescent="0.3">
      <c r="A563" s="19">
        <v>2023</v>
      </c>
      <c r="B563" s="20">
        <v>45260</v>
      </c>
      <c r="C563" s="21" t="str">
        <f>TEXT(Table13[[#This Row],[Date]],"DD")</f>
        <v>30</v>
      </c>
      <c r="D563" s="21" t="str">
        <f t="shared" si="8"/>
        <v>4th Quarter</v>
      </c>
      <c r="E563" s="20" t="str">
        <f>TEXT(Table13[[#This Row],[Date]],"DDDD")</f>
        <v>Thursday</v>
      </c>
      <c r="F563" s="20" t="str">
        <f>TEXT(Table13[[#This Row],[Date]],"MMMM")</f>
        <v>November</v>
      </c>
      <c r="G563" s="21" t="s">
        <v>44</v>
      </c>
      <c r="H563" s="22">
        <v>-7000</v>
      </c>
      <c r="I563" s="21" t="s">
        <v>27</v>
      </c>
      <c r="J563" s="21" t="s">
        <v>14</v>
      </c>
      <c r="K563" s="23" t="s">
        <v>20</v>
      </c>
    </row>
    <row r="564" spans="1:11" x14ac:dyDescent="0.3">
      <c r="A564" s="19">
        <v>2023</v>
      </c>
      <c r="B564" s="20">
        <v>45260</v>
      </c>
      <c r="C564" s="21" t="str">
        <f>TEXT(Table13[[#This Row],[Date]],"DD")</f>
        <v>30</v>
      </c>
      <c r="D564" s="21" t="str">
        <f t="shared" si="8"/>
        <v>4th Quarter</v>
      </c>
      <c r="E564" s="20" t="str">
        <f>TEXT(Table13[[#This Row],[Date]],"DDDD")</f>
        <v>Thursday</v>
      </c>
      <c r="F564" s="20" t="str">
        <f>TEXT(Table13[[#This Row],[Date]],"MMMM")</f>
        <v>November</v>
      </c>
      <c r="G564" s="21" t="s">
        <v>44</v>
      </c>
      <c r="H564" s="22">
        <v>-110000</v>
      </c>
      <c r="I564" s="21" t="s">
        <v>27</v>
      </c>
      <c r="J564" s="21" t="s">
        <v>30</v>
      </c>
      <c r="K564" s="23" t="s">
        <v>20</v>
      </c>
    </row>
    <row r="565" spans="1:11" x14ac:dyDescent="0.3">
      <c r="A565" s="19">
        <v>2023</v>
      </c>
      <c r="B565" s="20">
        <v>45260</v>
      </c>
      <c r="C565" s="21" t="str">
        <f>TEXT(Table13[[#This Row],[Date]],"DD")</f>
        <v>30</v>
      </c>
      <c r="D565" s="21" t="str">
        <f t="shared" si="8"/>
        <v>4th Quarter</v>
      </c>
      <c r="E565" s="20" t="str">
        <f>TEXT(Table13[[#This Row],[Date]],"DDDD")</f>
        <v>Thursday</v>
      </c>
      <c r="F565" s="20" t="str">
        <f>TEXT(Table13[[#This Row],[Date]],"MMMM")</f>
        <v>November</v>
      </c>
      <c r="G565" s="21" t="s">
        <v>44</v>
      </c>
      <c r="H565" s="22">
        <v>-7000</v>
      </c>
      <c r="I565" s="21" t="s">
        <v>27</v>
      </c>
      <c r="J565" s="21" t="s">
        <v>25</v>
      </c>
      <c r="K565" s="23" t="s">
        <v>20</v>
      </c>
    </row>
    <row r="566" spans="1:11" x14ac:dyDescent="0.3">
      <c r="A566" s="19">
        <v>2023</v>
      </c>
      <c r="B566" s="20">
        <v>45230</v>
      </c>
      <c r="C566" s="21" t="str">
        <f>TEXT(Table13[[#This Row],[Date]],"DD")</f>
        <v>31</v>
      </c>
      <c r="D566" s="21" t="str">
        <f t="shared" si="8"/>
        <v>4th Quarter</v>
      </c>
      <c r="E566" s="20" t="str">
        <f>TEXT(Table13[[#This Row],[Date]],"DDDD")</f>
        <v>Tuesday</v>
      </c>
      <c r="F566" s="20" t="str">
        <f>TEXT(Table13[[#This Row],[Date]],"MMMM")</f>
        <v>October</v>
      </c>
      <c r="G566" s="21" t="s">
        <v>44</v>
      </c>
      <c r="H566" s="22">
        <v>72000</v>
      </c>
      <c r="I566" s="21" t="s">
        <v>16</v>
      </c>
      <c r="J566" s="21"/>
      <c r="K566" s="23" t="s">
        <v>15</v>
      </c>
    </row>
    <row r="567" spans="1:11" x14ac:dyDescent="0.3">
      <c r="A567" s="19">
        <v>2023</v>
      </c>
      <c r="B567" s="20">
        <v>45260</v>
      </c>
      <c r="C567" s="21" t="str">
        <f>TEXT(Table13[[#This Row],[Date]],"DD")</f>
        <v>30</v>
      </c>
      <c r="D567" s="21" t="str">
        <f t="shared" si="8"/>
        <v>4th Quarter</v>
      </c>
      <c r="E567" s="20" t="str">
        <f>TEXT(Table13[[#This Row],[Date]],"DDDD")</f>
        <v>Thursday</v>
      </c>
      <c r="F567" s="20" t="str">
        <f>TEXT(Table13[[#This Row],[Date]],"MMMM")</f>
        <v>November</v>
      </c>
      <c r="G567" s="21" t="s">
        <v>44</v>
      </c>
      <c r="H567" s="22">
        <v>72000</v>
      </c>
      <c r="I567" s="21" t="s">
        <v>16</v>
      </c>
      <c r="J567" s="21"/>
      <c r="K567" s="23" t="s">
        <v>15</v>
      </c>
    </row>
    <row r="568" spans="1:11" x14ac:dyDescent="0.3">
      <c r="A568" s="19">
        <v>2023</v>
      </c>
      <c r="B568" s="20">
        <v>45291</v>
      </c>
      <c r="C568" s="21" t="str">
        <f>TEXT(Table13[[#This Row],[Date]],"DD")</f>
        <v>31</v>
      </c>
      <c r="D568" s="21" t="str">
        <f t="shared" si="8"/>
        <v>4th Quarter</v>
      </c>
      <c r="E568" s="20" t="str">
        <f>TEXT(Table13[[#This Row],[Date]],"DDDD")</f>
        <v>Sunday</v>
      </c>
      <c r="F568" s="20" t="str">
        <f>TEXT(Table13[[#This Row],[Date]],"MMMM")</f>
        <v>December</v>
      </c>
      <c r="G568" s="21" t="s">
        <v>44</v>
      </c>
      <c r="H568" s="22">
        <v>-36700</v>
      </c>
      <c r="I568" s="21" t="s">
        <v>31</v>
      </c>
      <c r="J568" s="21" t="s">
        <v>31</v>
      </c>
      <c r="K568" s="23" t="s">
        <v>20</v>
      </c>
    </row>
    <row r="569" spans="1:11" x14ac:dyDescent="0.3">
      <c r="A569" s="19">
        <v>2023</v>
      </c>
      <c r="B569" s="20">
        <v>45291</v>
      </c>
      <c r="C569" s="21" t="str">
        <f>TEXT(Table13[[#This Row],[Date]],"DD")</f>
        <v>31</v>
      </c>
      <c r="D569" s="21" t="str">
        <f t="shared" si="8"/>
        <v>4th Quarter</v>
      </c>
      <c r="E569" s="20" t="str">
        <f>TEXT(Table13[[#This Row],[Date]],"DDDD")</f>
        <v>Sunday</v>
      </c>
      <c r="F569" s="20" t="str">
        <f>TEXT(Table13[[#This Row],[Date]],"MMMM")</f>
        <v>December</v>
      </c>
      <c r="G569" s="21" t="s">
        <v>44</v>
      </c>
      <c r="H569" s="22">
        <v>471750</v>
      </c>
      <c r="I569" s="21" t="s">
        <v>14</v>
      </c>
      <c r="J569" s="21"/>
      <c r="K569" s="23" t="s">
        <v>15</v>
      </c>
    </row>
    <row r="570" spans="1:11" x14ac:dyDescent="0.3">
      <c r="A570" s="19">
        <v>2023</v>
      </c>
      <c r="B570" s="20">
        <v>45291</v>
      </c>
      <c r="C570" s="21" t="str">
        <f>TEXT(Table13[[#This Row],[Date]],"DD")</f>
        <v>31</v>
      </c>
      <c r="D570" s="21" t="str">
        <f t="shared" si="8"/>
        <v>4th Quarter</v>
      </c>
      <c r="E570" s="20" t="str">
        <f>TEXT(Table13[[#This Row],[Date]],"DDDD")</f>
        <v>Sunday</v>
      </c>
      <c r="F570" s="20" t="str">
        <f>TEXT(Table13[[#This Row],[Date]],"MMMM")</f>
        <v>December</v>
      </c>
      <c r="G570" s="21" t="s">
        <v>44</v>
      </c>
      <c r="H570" s="22">
        <v>126000</v>
      </c>
      <c r="I570" s="21" t="s">
        <v>16</v>
      </c>
      <c r="J570" s="21"/>
      <c r="K570" s="23" t="s">
        <v>15</v>
      </c>
    </row>
    <row r="571" spans="1:11" x14ac:dyDescent="0.3">
      <c r="A571" s="19">
        <v>2023</v>
      </c>
      <c r="B571" s="20">
        <v>45291</v>
      </c>
      <c r="C571" s="21" t="str">
        <f>TEXT(Table13[[#This Row],[Date]],"DD")</f>
        <v>31</v>
      </c>
      <c r="D571" s="21" t="str">
        <f t="shared" si="8"/>
        <v>4th Quarter</v>
      </c>
      <c r="E571" s="20" t="str">
        <f>TEXT(Table13[[#This Row],[Date]],"DDDD")</f>
        <v>Sunday</v>
      </c>
      <c r="F571" s="20" t="str">
        <f>TEXT(Table13[[#This Row],[Date]],"MMMM")</f>
        <v>December</v>
      </c>
      <c r="G571" s="21" t="s">
        <v>44</v>
      </c>
      <c r="H571" s="22">
        <v>60000</v>
      </c>
      <c r="I571" s="21" t="s">
        <v>17</v>
      </c>
      <c r="J571" s="21"/>
      <c r="K571" s="23" t="s">
        <v>15</v>
      </c>
    </row>
    <row r="572" spans="1:11" x14ac:dyDescent="0.3">
      <c r="A572" s="19">
        <v>2023</v>
      </c>
      <c r="B572" s="20">
        <v>45291</v>
      </c>
      <c r="C572" s="21" t="str">
        <f>TEXT(Table13[[#This Row],[Date]],"DD")</f>
        <v>31</v>
      </c>
      <c r="D572" s="21" t="str">
        <f t="shared" si="8"/>
        <v>4th Quarter</v>
      </c>
      <c r="E572" s="20" t="str">
        <f>TEXT(Table13[[#This Row],[Date]],"DDDD")</f>
        <v>Sunday</v>
      </c>
      <c r="F572" s="20" t="str">
        <f>TEXT(Table13[[#This Row],[Date]],"MMMM")</f>
        <v>December</v>
      </c>
      <c r="G572" s="21" t="s">
        <v>44</v>
      </c>
      <c r="H572" s="22">
        <v>-20000</v>
      </c>
      <c r="I572" s="21" t="s">
        <v>19</v>
      </c>
      <c r="J572" s="21" t="s">
        <v>18</v>
      </c>
      <c r="K572" s="23" t="s">
        <v>20</v>
      </c>
    </row>
    <row r="573" spans="1:11" x14ac:dyDescent="0.3">
      <c r="A573" s="19">
        <v>2023</v>
      </c>
      <c r="B573" s="20">
        <v>45291</v>
      </c>
      <c r="C573" s="21" t="str">
        <f>TEXT(Table13[[#This Row],[Date]],"DD")</f>
        <v>31</v>
      </c>
      <c r="D573" s="21" t="str">
        <f t="shared" si="8"/>
        <v>4th Quarter</v>
      </c>
      <c r="E573" s="20" t="str">
        <f>TEXT(Table13[[#This Row],[Date]],"DDDD")</f>
        <v>Sunday</v>
      </c>
      <c r="F573" s="20" t="str">
        <f>TEXT(Table13[[#This Row],[Date]],"MMMM")</f>
        <v>December</v>
      </c>
      <c r="G573" s="21" t="s">
        <v>44</v>
      </c>
      <c r="H573" s="22">
        <v>-40000</v>
      </c>
      <c r="I573" s="21" t="s">
        <v>19</v>
      </c>
      <c r="J573" s="21" t="s">
        <v>21</v>
      </c>
      <c r="K573" s="23" t="s">
        <v>20</v>
      </c>
    </row>
    <row r="574" spans="1:11" x14ac:dyDescent="0.3">
      <c r="A574" s="19">
        <v>2023</v>
      </c>
      <c r="B574" s="20">
        <v>45291</v>
      </c>
      <c r="C574" s="21" t="str">
        <f>TEXT(Table13[[#This Row],[Date]],"DD")</f>
        <v>31</v>
      </c>
      <c r="D574" s="21" t="str">
        <f t="shared" si="8"/>
        <v>4th Quarter</v>
      </c>
      <c r="E574" s="20" t="str">
        <f>TEXT(Table13[[#This Row],[Date]],"DDDD")</f>
        <v>Sunday</v>
      </c>
      <c r="F574" s="20" t="str">
        <f>TEXT(Table13[[#This Row],[Date]],"MMMM")</f>
        <v>December</v>
      </c>
      <c r="G574" s="21" t="s">
        <v>44</v>
      </c>
      <c r="H574" s="22">
        <v>-40000</v>
      </c>
      <c r="I574" s="21" t="s">
        <v>19</v>
      </c>
      <c r="J574" s="21" t="s">
        <v>22</v>
      </c>
      <c r="K574" s="23" t="s">
        <v>20</v>
      </c>
    </row>
    <row r="575" spans="1:11" x14ac:dyDescent="0.3">
      <c r="A575" s="19">
        <v>2023</v>
      </c>
      <c r="B575" s="20">
        <v>45291</v>
      </c>
      <c r="C575" s="21" t="str">
        <f>TEXT(Table13[[#This Row],[Date]],"DD")</f>
        <v>31</v>
      </c>
      <c r="D575" s="21" t="str">
        <f t="shared" si="8"/>
        <v>4th Quarter</v>
      </c>
      <c r="E575" s="20" t="str">
        <f>TEXT(Table13[[#This Row],[Date]],"DDDD")</f>
        <v>Sunday</v>
      </c>
      <c r="F575" s="20" t="str">
        <f>TEXT(Table13[[#This Row],[Date]],"MMMM")</f>
        <v>December</v>
      </c>
      <c r="G575" s="21" t="s">
        <v>44</v>
      </c>
      <c r="H575" s="22">
        <v>-50000</v>
      </c>
      <c r="I575" s="21" t="s">
        <v>19</v>
      </c>
      <c r="J575" s="21" t="s">
        <v>23</v>
      </c>
      <c r="K575" s="23" t="s">
        <v>20</v>
      </c>
    </row>
    <row r="576" spans="1:11" x14ac:dyDescent="0.3">
      <c r="A576" s="19">
        <v>2023</v>
      </c>
      <c r="B576" s="20">
        <v>45291</v>
      </c>
      <c r="C576" s="21" t="str">
        <f>TEXT(Table13[[#This Row],[Date]],"DD")</f>
        <v>31</v>
      </c>
      <c r="D576" s="21" t="str">
        <f t="shared" si="8"/>
        <v>4th Quarter</v>
      </c>
      <c r="E576" s="20" t="str">
        <f>TEXT(Table13[[#This Row],[Date]],"DDDD")</f>
        <v>Sunday</v>
      </c>
      <c r="F576" s="20" t="str">
        <f>TEXT(Table13[[#This Row],[Date]],"MMMM")</f>
        <v>December</v>
      </c>
      <c r="G576" s="21" t="s">
        <v>44</v>
      </c>
      <c r="H576" s="22">
        <v>-5000</v>
      </c>
      <c r="I576" s="21" t="s">
        <v>19</v>
      </c>
      <c r="J576" s="21" t="s">
        <v>24</v>
      </c>
      <c r="K576" s="23" t="s">
        <v>20</v>
      </c>
    </row>
    <row r="577" spans="1:11" x14ac:dyDescent="0.3">
      <c r="A577" s="19">
        <v>2023</v>
      </c>
      <c r="B577" s="20">
        <v>45291</v>
      </c>
      <c r="C577" s="21" t="str">
        <f>TEXT(Table13[[#This Row],[Date]],"DD")</f>
        <v>31</v>
      </c>
      <c r="D577" s="21" t="str">
        <f t="shared" si="8"/>
        <v>4th Quarter</v>
      </c>
      <c r="E577" s="20" t="str">
        <f>TEXT(Table13[[#This Row],[Date]],"DDDD")</f>
        <v>Sunday</v>
      </c>
      <c r="F577" s="20" t="str">
        <f>TEXT(Table13[[#This Row],[Date]],"MMMM")</f>
        <v>December</v>
      </c>
      <c r="G577" s="21" t="s">
        <v>44</v>
      </c>
      <c r="H577" s="22">
        <v>-8000</v>
      </c>
      <c r="I577" s="21" t="s">
        <v>19</v>
      </c>
      <c r="J577" s="21" t="s">
        <v>25</v>
      </c>
      <c r="K577" s="23" t="s">
        <v>20</v>
      </c>
    </row>
    <row r="578" spans="1:11" x14ac:dyDescent="0.3">
      <c r="A578" s="19">
        <v>2023</v>
      </c>
      <c r="B578" s="20">
        <v>45291</v>
      </c>
      <c r="C578" s="21" t="str">
        <f>TEXT(Table13[[#This Row],[Date]],"DD")</f>
        <v>31</v>
      </c>
      <c r="D578" s="21" t="str">
        <f t="shared" si="8"/>
        <v>4th Quarter</v>
      </c>
      <c r="E578" s="20" t="str">
        <f>TEXT(Table13[[#This Row],[Date]],"DDDD")</f>
        <v>Sunday</v>
      </c>
      <c r="F578" s="20" t="str">
        <f>TEXT(Table13[[#This Row],[Date]],"MMMM")</f>
        <v>December</v>
      </c>
      <c r="G578" s="21" t="s">
        <v>44</v>
      </c>
      <c r="H578" s="22">
        <v>-30000</v>
      </c>
      <c r="I578" s="21" t="s">
        <v>27</v>
      </c>
      <c r="J578" s="21" t="s">
        <v>26</v>
      </c>
      <c r="K578" s="23" t="s">
        <v>20</v>
      </c>
    </row>
    <row r="579" spans="1:11" x14ac:dyDescent="0.3">
      <c r="A579" s="19">
        <v>2023</v>
      </c>
      <c r="B579" s="20">
        <v>45291</v>
      </c>
      <c r="C579" s="21" t="str">
        <f>TEXT(Table13[[#This Row],[Date]],"DD")</f>
        <v>31</v>
      </c>
      <c r="D579" s="21" t="str">
        <f t="shared" si="8"/>
        <v>4th Quarter</v>
      </c>
      <c r="E579" s="20" t="str">
        <f>TEXT(Table13[[#This Row],[Date]],"DDDD")</f>
        <v>Sunday</v>
      </c>
      <c r="F579" s="20" t="str">
        <f>TEXT(Table13[[#This Row],[Date]],"MMMM")</f>
        <v>December</v>
      </c>
      <c r="G579" s="21" t="s">
        <v>44</v>
      </c>
      <c r="H579" s="22">
        <v>-4000</v>
      </c>
      <c r="I579" s="21" t="s">
        <v>27</v>
      </c>
      <c r="J579" s="21" t="s">
        <v>28</v>
      </c>
      <c r="K579" s="23" t="s">
        <v>20</v>
      </c>
    </row>
    <row r="580" spans="1:11" x14ac:dyDescent="0.3">
      <c r="A580" s="19">
        <v>2023</v>
      </c>
      <c r="B580" s="20">
        <v>45291</v>
      </c>
      <c r="C580" s="21" t="str">
        <f>TEXT(Table13[[#This Row],[Date]],"DD")</f>
        <v>31</v>
      </c>
      <c r="D580" s="21" t="str">
        <f t="shared" si="8"/>
        <v>4th Quarter</v>
      </c>
      <c r="E580" s="20" t="str">
        <f>TEXT(Table13[[#This Row],[Date]],"DDDD")</f>
        <v>Sunday</v>
      </c>
      <c r="F580" s="20" t="str">
        <f>TEXT(Table13[[#This Row],[Date]],"MMMM")</f>
        <v>December</v>
      </c>
      <c r="G580" s="21" t="s">
        <v>44</v>
      </c>
      <c r="H580" s="22">
        <v>-7000</v>
      </c>
      <c r="I580" s="21" t="s">
        <v>27</v>
      </c>
      <c r="J580" s="21" t="s">
        <v>29</v>
      </c>
      <c r="K580" s="23" t="s">
        <v>20</v>
      </c>
    </row>
    <row r="581" spans="1:11" x14ac:dyDescent="0.3">
      <c r="A581" s="19">
        <v>2023</v>
      </c>
      <c r="B581" s="20">
        <v>45291</v>
      </c>
      <c r="C581" s="21" t="str">
        <f>TEXT(Table13[[#This Row],[Date]],"DD")</f>
        <v>31</v>
      </c>
      <c r="D581" s="21" t="str">
        <f t="shared" ref="D581:D583" si="9">IF(F581="January","1st Quarter",IF(F581="February","1st Quarter",IF(F581="March","1st Quarter",IF(F581="April","2nd Quarter",IF(F581="May","2nd Quarter",IF(F581="June","2nd Quarter",IF(F581="July","3rd Quarter",IF(F581= "August","3rd Quarter",IF(F581="September","3rd Quarter", IF(F581="October","4th Quarter",IF(F581="November","4th Quarter",IF(F581="December","4th Quarter"))))))))))))</f>
        <v>4th Quarter</v>
      </c>
      <c r="E581" s="20" t="str">
        <f>TEXT(Table13[[#This Row],[Date]],"DDDD")</f>
        <v>Sunday</v>
      </c>
      <c r="F581" s="20" t="str">
        <f>TEXT(Table13[[#This Row],[Date]],"MMMM")</f>
        <v>December</v>
      </c>
      <c r="G581" s="21" t="s">
        <v>44</v>
      </c>
      <c r="H581" s="22">
        <v>-9000</v>
      </c>
      <c r="I581" s="21" t="s">
        <v>27</v>
      </c>
      <c r="J581" s="21" t="s">
        <v>14</v>
      </c>
      <c r="K581" s="23" t="s">
        <v>20</v>
      </c>
    </row>
    <row r="582" spans="1:11" x14ac:dyDescent="0.3">
      <c r="A582" s="19">
        <v>2023</v>
      </c>
      <c r="B582" s="20">
        <v>45291</v>
      </c>
      <c r="C582" s="21" t="str">
        <f>TEXT(Table13[[#This Row],[Date]],"DD")</f>
        <v>31</v>
      </c>
      <c r="D582" s="21" t="str">
        <f t="shared" si="9"/>
        <v>4th Quarter</v>
      </c>
      <c r="E582" s="20" t="str">
        <f>TEXT(Table13[[#This Row],[Date]],"DDDD")</f>
        <v>Sunday</v>
      </c>
      <c r="F582" s="20" t="str">
        <f>TEXT(Table13[[#This Row],[Date]],"MMMM")</f>
        <v>December</v>
      </c>
      <c r="G582" s="21" t="s">
        <v>44</v>
      </c>
      <c r="H582" s="22">
        <v>-110000</v>
      </c>
      <c r="I582" s="21" t="s">
        <v>27</v>
      </c>
      <c r="J582" s="21" t="s">
        <v>30</v>
      </c>
      <c r="K582" s="23" t="s">
        <v>20</v>
      </c>
    </row>
    <row r="583" spans="1:11" x14ac:dyDescent="0.3">
      <c r="A583" s="24">
        <v>2023</v>
      </c>
      <c r="B583" s="25">
        <v>45291</v>
      </c>
      <c r="C583" s="26" t="str">
        <f>TEXT(Table13[[#This Row],[Date]],"DD")</f>
        <v>31</v>
      </c>
      <c r="D583" s="26" t="str">
        <f t="shared" si="9"/>
        <v>4th Quarter</v>
      </c>
      <c r="E583" s="25" t="str">
        <f>TEXT(Table13[[#This Row],[Date]],"DDDD")</f>
        <v>Sunday</v>
      </c>
      <c r="F583" s="25" t="str">
        <f>TEXT(Table13[[#This Row],[Date]],"MMMM")</f>
        <v>December</v>
      </c>
      <c r="G583" s="26" t="s">
        <v>44</v>
      </c>
      <c r="H583" s="27">
        <v>-7000</v>
      </c>
      <c r="I583" s="26" t="s">
        <v>27</v>
      </c>
      <c r="J583" s="26" t="s">
        <v>25</v>
      </c>
      <c r="K583" s="28" t="s">
        <v>20</v>
      </c>
    </row>
  </sheetData>
  <mergeCells count="1">
    <mergeCell ref="A1:K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9F82A-8D4F-4E5E-B19D-43B4325A1B69}">
  <dimension ref="A3:E52"/>
  <sheetViews>
    <sheetView topLeftCell="C1" workbookViewId="0">
      <selection activeCell="F3" sqref="F3"/>
    </sheetView>
  </sheetViews>
  <sheetFormatPr defaultRowHeight="15.6" x14ac:dyDescent="0.3"/>
  <cols>
    <col min="1" max="1" width="16.296875" bestFit="1" customWidth="1"/>
    <col min="2" max="2" width="15.8984375" bestFit="1" customWidth="1"/>
    <col min="3" max="3" width="12" bestFit="1" customWidth="1"/>
    <col min="4" max="4" width="17.296875" bestFit="1" customWidth="1"/>
    <col min="5" max="5" width="15.8984375" style="6" bestFit="1" customWidth="1"/>
  </cols>
  <sheetData>
    <row r="3" spans="1:5" x14ac:dyDescent="0.3">
      <c r="A3" s="13" t="s">
        <v>95</v>
      </c>
      <c r="B3" s="13" t="s">
        <v>96</v>
      </c>
      <c r="C3" s="13" t="s">
        <v>4</v>
      </c>
      <c r="D3" s="13" t="s">
        <v>6</v>
      </c>
      <c r="E3" s="6" t="s">
        <v>77</v>
      </c>
    </row>
    <row r="4" spans="1:5" x14ac:dyDescent="0.3">
      <c r="A4" t="s">
        <v>91</v>
      </c>
      <c r="E4" s="31">
        <v>1120890</v>
      </c>
    </row>
    <row r="5" spans="1:5" x14ac:dyDescent="0.3">
      <c r="B5" t="s">
        <v>105</v>
      </c>
      <c r="E5" s="31">
        <v>1120890</v>
      </c>
    </row>
    <row r="6" spans="1:5" x14ac:dyDescent="0.3">
      <c r="C6" s="35">
        <v>45199</v>
      </c>
      <c r="E6" s="31">
        <v>1120890</v>
      </c>
    </row>
    <row r="7" spans="1:5" x14ac:dyDescent="0.3">
      <c r="D7" t="s">
        <v>70</v>
      </c>
      <c r="E7" s="31">
        <v>1120890</v>
      </c>
    </row>
    <row r="8" spans="1:5" x14ac:dyDescent="0.3">
      <c r="A8" t="s">
        <v>87</v>
      </c>
      <c r="E8" s="31">
        <v>1156100</v>
      </c>
    </row>
    <row r="9" spans="1:5" x14ac:dyDescent="0.3">
      <c r="B9" t="s">
        <v>100</v>
      </c>
      <c r="E9" s="31">
        <v>1156100</v>
      </c>
    </row>
    <row r="10" spans="1:5" x14ac:dyDescent="0.3">
      <c r="C10" s="35">
        <v>45046</v>
      </c>
      <c r="E10" s="31">
        <v>1156100</v>
      </c>
    </row>
    <row r="11" spans="1:5" x14ac:dyDescent="0.3">
      <c r="D11" t="s">
        <v>71</v>
      </c>
      <c r="E11" s="31">
        <v>1156100</v>
      </c>
    </row>
    <row r="12" spans="1:5" x14ac:dyDescent="0.3">
      <c r="A12" t="s">
        <v>93</v>
      </c>
      <c r="E12" s="31">
        <v>1277530</v>
      </c>
    </row>
    <row r="13" spans="1:5" x14ac:dyDescent="0.3">
      <c r="B13" t="s">
        <v>107</v>
      </c>
      <c r="E13" s="31">
        <v>1277530</v>
      </c>
    </row>
    <row r="14" spans="1:5" x14ac:dyDescent="0.3">
      <c r="C14" s="35">
        <v>45260</v>
      </c>
      <c r="E14" s="31">
        <v>1277530</v>
      </c>
    </row>
    <row r="15" spans="1:5" x14ac:dyDescent="0.3">
      <c r="D15" t="s">
        <v>68</v>
      </c>
      <c r="E15" s="31">
        <v>1277530</v>
      </c>
    </row>
    <row r="16" spans="1:5" x14ac:dyDescent="0.3">
      <c r="A16" t="s">
        <v>90</v>
      </c>
      <c r="E16" s="31">
        <v>1304850</v>
      </c>
    </row>
    <row r="17" spans="1:5" x14ac:dyDescent="0.3">
      <c r="B17" t="s">
        <v>104</v>
      </c>
      <c r="E17" s="31">
        <v>1304850</v>
      </c>
    </row>
    <row r="18" spans="1:5" x14ac:dyDescent="0.3">
      <c r="C18" s="35">
        <v>45169</v>
      </c>
      <c r="E18" s="31">
        <v>1304850</v>
      </c>
    </row>
    <row r="19" spans="1:5" x14ac:dyDescent="0.3">
      <c r="D19" t="s">
        <v>68</v>
      </c>
      <c r="E19" s="31">
        <v>1304850</v>
      </c>
    </row>
    <row r="20" spans="1:5" x14ac:dyDescent="0.3">
      <c r="A20" t="s">
        <v>86</v>
      </c>
      <c r="E20" s="31">
        <v>1313350</v>
      </c>
    </row>
    <row r="21" spans="1:5" x14ac:dyDescent="0.3">
      <c r="B21" t="s">
        <v>99</v>
      </c>
      <c r="E21" s="31">
        <v>1313350</v>
      </c>
    </row>
    <row r="22" spans="1:5" x14ac:dyDescent="0.3">
      <c r="C22" s="35">
        <v>45016</v>
      </c>
      <c r="E22" s="31">
        <v>1313350</v>
      </c>
    </row>
    <row r="23" spans="1:5" x14ac:dyDescent="0.3">
      <c r="D23" t="s">
        <v>69</v>
      </c>
      <c r="E23" s="31">
        <v>1313350</v>
      </c>
    </row>
    <row r="24" spans="1:5" x14ac:dyDescent="0.3">
      <c r="A24" t="s">
        <v>92</v>
      </c>
      <c r="E24" s="31">
        <v>1322475</v>
      </c>
    </row>
    <row r="25" spans="1:5" x14ac:dyDescent="0.3">
      <c r="B25" t="s">
        <v>106</v>
      </c>
      <c r="E25" s="31">
        <v>1322475</v>
      </c>
    </row>
    <row r="26" spans="1:5" x14ac:dyDescent="0.3">
      <c r="C26" s="35">
        <v>45230</v>
      </c>
      <c r="E26" s="31">
        <v>1322475</v>
      </c>
    </row>
    <row r="27" spans="1:5" x14ac:dyDescent="0.3">
      <c r="D27" t="s">
        <v>66</v>
      </c>
      <c r="E27" s="31">
        <v>1322475</v>
      </c>
    </row>
    <row r="28" spans="1:5" x14ac:dyDescent="0.3">
      <c r="A28" t="s">
        <v>89</v>
      </c>
      <c r="E28" s="31">
        <v>1400050</v>
      </c>
    </row>
    <row r="29" spans="1:5" x14ac:dyDescent="0.3">
      <c r="B29" t="s">
        <v>103</v>
      </c>
      <c r="E29" s="31">
        <v>1400050</v>
      </c>
    </row>
    <row r="30" spans="1:5" x14ac:dyDescent="0.3">
      <c r="C30" s="35">
        <v>45138</v>
      </c>
      <c r="E30" s="31">
        <v>1400050</v>
      </c>
    </row>
    <row r="31" spans="1:5" x14ac:dyDescent="0.3">
      <c r="D31" t="s">
        <v>65</v>
      </c>
      <c r="E31" s="31">
        <v>1400050</v>
      </c>
    </row>
    <row r="32" spans="1:5" x14ac:dyDescent="0.3">
      <c r="A32" t="s">
        <v>85</v>
      </c>
      <c r="E32" s="31">
        <v>1567700</v>
      </c>
    </row>
    <row r="33" spans="1:5" x14ac:dyDescent="0.3">
      <c r="B33" t="s">
        <v>98</v>
      </c>
      <c r="E33" s="31">
        <v>1567700</v>
      </c>
    </row>
    <row r="34" spans="1:5" x14ac:dyDescent="0.3">
      <c r="C34" s="35">
        <v>44985</v>
      </c>
      <c r="E34" s="31">
        <v>1567700</v>
      </c>
    </row>
    <row r="35" spans="1:5" x14ac:dyDescent="0.3">
      <c r="D35" t="s">
        <v>66</v>
      </c>
      <c r="E35" s="31">
        <v>1567700</v>
      </c>
    </row>
    <row r="36" spans="1:5" x14ac:dyDescent="0.3">
      <c r="A36" t="s">
        <v>35</v>
      </c>
      <c r="E36" s="31">
        <v>1698500</v>
      </c>
    </row>
    <row r="37" spans="1:5" x14ac:dyDescent="0.3">
      <c r="B37" t="s">
        <v>101</v>
      </c>
      <c r="E37" s="31">
        <v>1698500</v>
      </c>
    </row>
    <row r="38" spans="1:5" x14ac:dyDescent="0.3">
      <c r="C38" s="35">
        <v>45077</v>
      </c>
      <c r="E38" s="31">
        <v>1698500</v>
      </c>
    </row>
    <row r="39" spans="1:5" x14ac:dyDescent="0.3">
      <c r="D39" t="s">
        <v>67</v>
      </c>
      <c r="E39" s="31">
        <v>1698500</v>
      </c>
    </row>
    <row r="40" spans="1:5" x14ac:dyDescent="0.3">
      <c r="A40" t="s">
        <v>88</v>
      </c>
      <c r="E40" s="31">
        <v>1719200</v>
      </c>
    </row>
    <row r="41" spans="1:5" x14ac:dyDescent="0.3">
      <c r="B41" t="s">
        <v>102</v>
      </c>
      <c r="E41" s="31">
        <v>1719200</v>
      </c>
    </row>
    <row r="42" spans="1:5" x14ac:dyDescent="0.3">
      <c r="C42" s="35">
        <v>45107</v>
      </c>
      <c r="E42" s="31">
        <v>1719200</v>
      </c>
    </row>
    <row r="43" spans="1:5" x14ac:dyDescent="0.3">
      <c r="D43" t="s">
        <v>69</v>
      </c>
      <c r="E43" s="31">
        <v>1719200</v>
      </c>
    </row>
    <row r="44" spans="1:5" x14ac:dyDescent="0.3">
      <c r="A44" t="s">
        <v>94</v>
      </c>
      <c r="E44" s="31">
        <v>1730175</v>
      </c>
    </row>
    <row r="45" spans="1:5" x14ac:dyDescent="0.3">
      <c r="B45" t="s">
        <v>108</v>
      </c>
      <c r="E45" s="31">
        <v>1730175</v>
      </c>
    </row>
    <row r="46" spans="1:5" x14ac:dyDescent="0.3">
      <c r="C46" s="35">
        <v>45291</v>
      </c>
      <c r="E46" s="31">
        <v>1730175</v>
      </c>
    </row>
    <row r="47" spans="1:5" x14ac:dyDescent="0.3">
      <c r="D47" t="s">
        <v>71</v>
      </c>
      <c r="E47" s="31">
        <v>1730175</v>
      </c>
    </row>
    <row r="48" spans="1:5" x14ac:dyDescent="0.3">
      <c r="A48" t="s">
        <v>84</v>
      </c>
      <c r="E48" s="31">
        <v>1949000</v>
      </c>
    </row>
    <row r="49" spans="1:5" x14ac:dyDescent="0.3">
      <c r="B49" t="s">
        <v>97</v>
      </c>
      <c r="E49" s="31">
        <v>1949000</v>
      </c>
    </row>
    <row r="50" spans="1:5" x14ac:dyDescent="0.3">
      <c r="C50" s="35">
        <v>44957</v>
      </c>
      <c r="E50" s="31">
        <v>1949000</v>
      </c>
    </row>
    <row r="51" spans="1:5" x14ac:dyDescent="0.3">
      <c r="D51" t="s">
        <v>66</v>
      </c>
      <c r="E51" s="31">
        <v>1949000</v>
      </c>
    </row>
    <row r="52" spans="1:5" x14ac:dyDescent="0.3">
      <c r="A52" t="s">
        <v>72</v>
      </c>
      <c r="E52" s="31">
        <v>17559820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158AB-96CB-4CEB-B4EE-63A262A2140B}">
  <dimension ref="A3:B8"/>
  <sheetViews>
    <sheetView workbookViewId="0"/>
  </sheetViews>
  <sheetFormatPr defaultRowHeight="15.6" x14ac:dyDescent="0.3"/>
  <cols>
    <col min="1" max="1" width="19.3984375" bestFit="1" customWidth="1"/>
    <col min="2" max="2" width="15.8984375" bestFit="1" customWidth="1"/>
  </cols>
  <sheetData>
    <row r="3" spans="1:2" x14ac:dyDescent="0.3">
      <c r="A3" s="37" t="s">
        <v>114</v>
      </c>
      <c r="B3" s="29" t="s">
        <v>77</v>
      </c>
    </row>
    <row r="4" spans="1:2" x14ac:dyDescent="0.3">
      <c r="A4" s="29" t="s">
        <v>73</v>
      </c>
      <c r="B4" s="38">
        <v>4830050</v>
      </c>
    </row>
    <row r="5" spans="1:2" x14ac:dyDescent="0.3">
      <c r="A5" s="29" t="s">
        <v>74</v>
      </c>
      <c r="B5" s="38">
        <v>4573800</v>
      </c>
    </row>
    <row r="6" spans="1:2" x14ac:dyDescent="0.3">
      <c r="A6" s="29" t="s">
        <v>75</v>
      </c>
      <c r="B6" s="38">
        <v>3825790</v>
      </c>
    </row>
    <row r="7" spans="1:2" x14ac:dyDescent="0.3">
      <c r="A7" s="29" t="s">
        <v>76</v>
      </c>
      <c r="B7" s="38">
        <v>4330180</v>
      </c>
    </row>
    <row r="8" spans="1:2" x14ac:dyDescent="0.3">
      <c r="A8" s="29" t="s">
        <v>72</v>
      </c>
      <c r="B8" s="38">
        <v>17559820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DA6B-0D84-4334-9A93-8363B2B5126E}">
  <dimension ref="A3:B7"/>
  <sheetViews>
    <sheetView workbookViewId="0">
      <selection activeCell="N14" sqref="N14"/>
    </sheetView>
  </sheetViews>
  <sheetFormatPr defaultRowHeight="15.6" x14ac:dyDescent="0.3"/>
  <cols>
    <col min="1" max="1" width="27.296875" bestFit="1" customWidth="1"/>
    <col min="2" max="2" width="15.8984375" bestFit="1" customWidth="1"/>
  </cols>
  <sheetData>
    <row r="3" spans="1:2" x14ac:dyDescent="0.3">
      <c r="A3" s="37" t="s">
        <v>7</v>
      </c>
      <c r="B3" s="29" t="s">
        <v>77</v>
      </c>
    </row>
    <row r="4" spans="1:2" x14ac:dyDescent="0.3">
      <c r="A4" s="29" t="s">
        <v>13</v>
      </c>
      <c r="B4" s="38">
        <v>1843620</v>
      </c>
    </row>
    <row r="5" spans="1:2" x14ac:dyDescent="0.3">
      <c r="A5" s="29" t="s">
        <v>43</v>
      </c>
      <c r="B5" s="38">
        <v>8908500</v>
      </c>
    </row>
    <row r="6" spans="1:2" x14ac:dyDescent="0.3">
      <c r="A6" s="29" t="s">
        <v>44</v>
      </c>
      <c r="B6" s="38">
        <v>6807700</v>
      </c>
    </row>
    <row r="7" spans="1:2" x14ac:dyDescent="0.3">
      <c r="A7" s="29" t="s">
        <v>72</v>
      </c>
      <c r="B7" s="38">
        <v>17559820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7FA2-9149-4413-B1E1-A8C9CE27711A}">
  <dimension ref="A3:B7"/>
  <sheetViews>
    <sheetView workbookViewId="0">
      <selection activeCell="A2" sqref="A2"/>
    </sheetView>
  </sheetViews>
  <sheetFormatPr defaultRowHeight="15.6" x14ac:dyDescent="0.3"/>
  <cols>
    <col min="1" max="1" width="30.5" bestFit="1" customWidth="1"/>
    <col min="2" max="2" width="15.8984375" bestFit="1" customWidth="1"/>
  </cols>
  <sheetData>
    <row r="3" spans="1:2" x14ac:dyDescent="0.3">
      <c r="A3" s="39" t="s">
        <v>10</v>
      </c>
      <c r="B3" s="21" t="s">
        <v>77</v>
      </c>
    </row>
    <row r="4" spans="1:2" x14ac:dyDescent="0.3">
      <c r="A4" s="21" t="s">
        <v>16</v>
      </c>
      <c r="B4" s="40">
        <v>2817000</v>
      </c>
    </row>
    <row r="5" spans="1:2" x14ac:dyDescent="0.3">
      <c r="A5" s="21" t="s">
        <v>17</v>
      </c>
      <c r="B5" s="40">
        <v>966190</v>
      </c>
    </row>
    <row r="6" spans="1:2" x14ac:dyDescent="0.3">
      <c r="A6" s="21" t="s">
        <v>14</v>
      </c>
      <c r="B6" s="40">
        <v>13776630</v>
      </c>
    </row>
    <row r="7" spans="1:2" x14ac:dyDescent="0.3">
      <c r="A7" s="21" t="s">
        <v>72</v>
      </c>
      <c r="B7" s="40">
        <v>17559820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8EB1E-5B26-4672-AB84-EE4E68ECE614}">
  <dimension ref="A1:K117"/>
  <sheetViews>
    <sheetView workbookViewId="0">
      <selection activeCell="A2" sqref="A2"/>
    </sheetView>
  </sheetViews>
  <sheetFormatPr defaultRowHeight="15.6" x14ac:dyDescent="0.3"/>
  <cols>
    <col min="1" max="1" width="4.8984375" bestFit="1" customWidth="1"/>
    <col min="2" max="2" width="10.09765625" bestFit="1" customWidth="1"/>
    <col min="3" max="3" width="4.09765625" bestFit="1" customWidth="1"/>
    <col min="4" max="4" width="10.296875" bestFit="1" customWidth="1"/>
    <col min="5" max="5" width="14.09765625" bestFit="1" customWidth="1"/>
    <col min="6" max="6" width="9.296875" bestFit="1" customWidth="1"/>
    <col min="7" max="7" width="27.296875" bestFit="1" customWidth="1"/>
    <col min="8" max="8" width="10.8984375" bestFit="1" customWidth="1"/>
    <col min="9" max="9" width="30.5" bestFit="1" customWidth="1"/>
    <col min="10" max="10" width="15.296875" bestFit="1" customWidth="1"/>
    <col min="11" max="11" width="16.796875" bestFit="1" customWidth="1"/>
  </cols>
  <sheetData>
    <row r="1" spans="1:11" ht="37.200000000000003" customHeight="1" x14ac:dyDescent="0.3">
      <c r="A1" s="65" t="s">
        <v>82</v>
      </c>
      <c r="B1" s="66"/>
      <c r="C1" s="66"/>
      <c r="D1" s="66"/>
      <c r="E1" s="66"/>
      <c r="F1" s="66"/>
      <c r="G1" s="66"/>
      <c r="H1" s="67"/>
      <c r="I1" s="32" t="s">
        <v>11</v>
      </c>
    </row>
    <row r="2" spans="1:11" x14ac:dyDescent="0.3">
      <c r="I2" s="1" t="s">
        <v>15</v>
      </c>
    </row>
    <row r="3" spans="1:11" ht="3.6" customHeight="1" x14ac:dyDescent="0.3">
      <c r="I3" s="1"/>
    </row>
    <row r="4" spans="1:11" x14ac:dyDescent="0.3">
      <c r="A4" s="15" t="s">
        <v>0</v>
      </c>
      <c r="B4" s="16" t="s">
        <v>4</v>
      </c>
      <c r="C4" s="16" t="s">
        <v>5</v>
      </c>
      <c r="D4" s="16" t="s">
        <v>2</v>
      </c>
      <c r="E4" s="16" t="s">
        <v>6</v>
      </c>
      <c r="F4" s="16" t="s">
        <v>64</v>
      </c>
      <c r="G4" s="17" t="s">
        <v>7</v>
      </c>
      <c r="H4" s="17" t="s">
        <v>8</v>
      </c>
      <c r="I4" s="17" t="s">
        <v>10</v>
      </c>
      <c r="J4" s="17" t="s">
        <v>9</v>
      </c>
      <c r="K4" s="3" t="s">
        <v>11</v>
      </c>
    </row>
    <row r="5" spans="1:11" x14ac:dyDescent="0.3">
      <c r="A5" s="19">
        <v>2023</v>
      </c>
      <c r="B5" s="20">
        <v>44957</v>
      </c>
      <c r="C5" s="21" t="s">
        <v>79</v>
      </c>
      <c r="D5" s="21" t="s">
        <v>73</v>
      </c>
      <c r="E5" s="20" t="s">
        <v>66</v>
      </c>
      <c r="F5" s="20" t="s">
        <v>12</v>
      </c>
      <c r="G5" s="21" t="s">
        <v>13</v>
      </c>
      <c r="H5" s="22">
        <v>153000</v>
      </c>
      <c r="I5" s="21" t="s">
        <v>14</v>
      </c>
      <c r="J5" s="21"/>
      <c r="K5" s="21" t="s">
        <v>15</v>
      </c>
    </row>
    <row r="6" spans="1:11" x14ac:dyDescent="0.3">
      <c r="A6" s="19">
        <v>2023</v>
      </c>
      <c r="B6" s="20">
        <v>44957</v>
      </c>
      <c r="C6" s="21" t="s">
        <v>79</v>
      </c>
      <c r="D6" s="21" t="s">
        <v>73</v>
      </c>
      <c r="E6" s="20" t="s">
        <v>66</v>
      </c>
      <c r="F6" s="20" t="s">
        <v>12</v>
      </c>
      <c r="G6" s="21" t="s">
        <v>13</v>
      </c>
      <c r="H6" s="22">
        <v>27000</v>
      </c>
      <c r="I6" s="21" t="s">
        <v>16</v>
      </c>
      <c r="J6" s="21"/>
      <c r="K6" s="21" t="s">
        <v>15</v>
      </c>
    </row>
    <row r="7" spans="1:11" x14ac:dyDescent="0.3">
      <c r="A7" s="19">
        <v>2023</v>
      </c>
      <c r="B7" s="20">
        <v>44957</v>
      </c>
      <c r="C7" s="21" t="s">
        <v>79</v>
      </c>
      <c r="D7" s="21" t="s">
        <v>73</v>
      </c>
      <c r="E7" s="20" t="s">
        <v>66</v>
      </c>
      <c r="F7" s="20" t="s">
        <v>12</v>
      </c>
      <c r="G7" s="21" t="s">
        <v>13</v>
      </c>
      <c r="H7" s="22">
        <v>6000</v>
      </c>
      <c r="I7" s="21" t="s">
        <v>17</v>
      </c>
      <c r="J7" s="21"/>
      <c r="K7" s="21" t="s">
        <v>15</v>
      </c>
    </row>
    <row r="8" spans="1:11" x14ac:dyDescent="0.3">
      <c r="A8" s="19">
        <v>2023</v>
      </c>
      <c r="B8" s="20">
        <v>44985</v>
      </c>
      <c r="C8" s="21" t="s">
        <v>80</v>
      </c>
      <c r="D8" s="21" t="s">
        <v>73</v>
      </c>
      <c r="E8" s="20" t="s">
        <v>66</v>
      </c>
      <c r="F8" s="20" t="s">
        <v>32</v>
      </c>
      <c r="G8" s="21" t="s">
        <v>13</v>
      </c>
      <c r="H8" s="22">
        <v>22500</v>
      </c>
      <c r="I8" s="21" t="s">
        <v>16</v>
      </c>
      <c r="J8" s="21"/>
      <c r="K8" s="21" t="s">
        <v>15</v>
      </c>
    </row>
    <row r="9" spans="1:11" x14ac:dyDescent="0.3">
      <c r="A9" s="19">
        <v>2023</v>
      </c>
      <c r="B9" s="20">
        <v>45016</v>
      </c>
      <c r="C9" s="21" t="s">
        <v>79</v>
      </c>
      <c r="D9" s="21" t="s">
        <v>73</v>
      </c>
      <c r="E9" s="20" t="s">
        <v>69</v>
      </c>
      <c r="F9" s="20" t="s">
        <v>33</v>
      </c>
      <c r="G9" s="21" t="s">
        <v>13</v>
      </c>
      <c r="H9" s="22">
        <v>9000</v>
      </c>
      <c r="I9" s="21" t="s">
        <v>16</v>
      </c>
      <c r="J9" s="21"/>
      <c r="K9" s="21" t="s">
        <v>15</v>
      </c>
    </row>
    <row r="10" spans="1:11" x14ac:dyDescent="0.3">
      <c r="A10" s="19">
        <v>2023</v>
      </c>
      <c r="B10" s="20">
        <v>44985</v>
      </c>
      <c r="C10" s="21" t="s">
        <v>80</v>
      </c>
      <c r="D10" s="21" t="s">
        <v>73</v>
      </c>
      <c r="E10" s="20" t="s">
        <v>66</v>
      </c>
      <c r="F10" s="20" t="s">
        <v>32</v>
      </c>
      <c r="G10" s="21" t="s">
        <v>13</v>
      </c>
      <c r="H10" s="22">
        <v>137700</v>
      </c>
      <c r="I10" s="21" t="s">
        <v>14</v>
      </c>
      <c r="J10" s="21"/>
      <c r="K10" s="21" t="s">
        <v>15</v>
      </c>
    </row>
    <row r="11" spans="1:11" x14ac:dyDescent="0.3">
      <c r="A11" s="19">
        <v>2023</v>
      </c>
      <c r="B11" s="20">
        <v>45046</v>
      </c>
      <c r="C11" s="21" t="s">
        <v>81</v>
      </c>
      <c r="D11" s="21" t="s">
        <v>74</v>
      </c>
      <c r="E11" s="20" t="s">
        <v>71</v>
      </c>
      <c r="F11" s="20" t="s">
        <v>34</v>
      </c>
      <c r="G11" s="21" t="s">
        <v>13</v>
      </c>
      <c r="H11" s="22">
        <v>13500</v>
      </c>
      <c r="I11" s="21" t="s">
        <v>16</v>
      </c>
      <c r="J11" s="21"/>
      <c r="K11" s="21" t="s">
        <v>15</v>
      </c>
    </row>
    <row r="12" spans="1:11" x14ac:dyDescent="0.3">
      <c r="A12" s="19">
        <v>2023</v>
      </c>
      <c r="B12" s="20">
        <v>44985</v>
      </c>
      <c r="C12" s="21" t="s">
        <v>80</v>
      </c>
      <c r="D12" s="21" t="s">
        <v>73</v>
      </c>
      <c r="E12" s="20" t="s">
        <v>66</v>
      </c>
      <c r="F12" s="20" t="s">
        <v>32</v>
      </c>
      <c r="G12" s="21" t="s">
        <v>13</v>
      </c>
      <c r="H12" s="22">
        <v>3000</v>
      </c>
      <c r="I12" s="21" t="s">
        <v>17</v>
      </c>
      <c r="J12" s="21"/>
      <c r="K12" s="21" t="s">
        <v>15</v>
      </c>
    </row>
    <row r="13" spans="1:11" x14ac:dyDescent="0.3">
      <c r="A13" s="19">
        <v>2023</v>
      </c>
      <c r="B13" s="20">
        <v>45077</v>
      </c>
      <c r="C13" s="21" t="s">
        <v>79</v>
      </c>
      <c r="D13" s="21" t="s">
        <v>74</v>
      </c>
      <c r="E13" s="20" t="s">
        <v>67</v>
      </c>
      <c r="F13" s="20" t="s">
        <v>35</v>
      </c>
      <c r="G13" s="21" t="s">
        <v>13</v>
      </c>
      <c r="H13" s="22">
        <v>19800</v>
      </c>
      <c r="I13" s="21" t="s">
        <v>16</v>
      </c>
      <c r="J13" s="21"/>
      <c r="K13" s="21" t="s">
        <v>15</v>
      </c>
    </row>
    <row r="14" spans="1:11" x14ac:dyDescent="0.3">
      <c r="A14" s="19">
        <v>2023</v>
      </c>
      <c r="B14" s="20">
        <v>45107</v>
      </c>
      <c r="C14" s="21" t="s">
        <v>81</v>
      </c>
      <c r="D14" s="21" t="s">
        <v>74</v>
      </c>
      <c r="E14" s="20" t="s">
        <v>69</v>
      </c>
      <c r="F14" s="20" t="s">
        <v>36</v>
      </c>
      <c r="G14" s="21" t="s">
        <v>13</v>
      </c>
      <c r="H14" s="22">
        <v>16200</v>
      </c>
      <c r="I14" s="21" t="s">
        <v>16</v>
      </c>
      <c r="J14" s="21"/>
      <c r="K14" s="21" t="s">
        <v>15</v>
      </c>
    </row>
    <row r="15" spans="1:11" x14ac:dyDescent="0.3">
      <c r="A15" s="19">
        <v>2023</v>
      </c>
      <c r="B15" s="20">
        <v>45016</v>
      </c>
      <c r="C15" s="21" t="s">
        <v>79</v>
      </c>
      <c r="D15" s="21" t="s">
        <v>73</v>
      </c>
      <c r="E15" s="20" t="s">
        <v>69</v>
      </c>
      <c r="F15" s="20" t="s">
        <v>33</v>
      </c>
      <c r="G15" s="21" t="s">
        <v>13</v>
      </c>
      <c r="H15" s="22">
        <v>114750</v>
      </c>
      <c r="I15" s="21" t="s">
        <v>14</v>
      </c>
      <c r="J15" s="21"/>
      <c r="K15" s="21" t="s">
        <v>15</v>
      </c>
    </row>
    <row r="16" spans="1:11" x14ac:dyDescent="0.3">
      <c r="A16" s="19">
        <v>2023</v>
      </c>
      <c r="B16" s="20">
        <v>45138</v>
      </c>
      <c r="C16" s="21" t="s">
        <v>79</v>
      </c>
      <c r="D16" s="21" t="s">
        <v>75</v>
      </c>
      <c r="E16" s="20" t="s">
        <v>65</v>
      </c>
      <c r="F16" s="20" t="s">
        <v>37</v>
      </c>
      <c r="G16" s="21" t="s">
        <v>13</v>
      </c>
      <c r="H16" s="22">
        <v>9000</v>
      </c>
      <c r="I16" s="21" t="s">
        <v>16</v>
      </c>
      <c r="J16" s="21"/>
      <c r="K16" s="21" t="s">
        <v>15</v>
      </c>
    </row>
    <row r="17" spans="1:11" x14ac:dyDescent="0.3">
      <c r="A17" s="19">
        <v>2023</v>
      </c>
      <c r="B17" s="20">
        <v>45016</v>
      </c>
      <c r="C17" s="21" t="s">
        <v>79</v>
      </c>
      <c r="D17" s="21" t="s">
        <v>73</v>
      </c>
      <c r="E17" s="20" t="s">
        <v>69</v>
      </c>
      <c r="F17" s="20" t="s">
        <v>33</v>
      </c>
      <c r="G17" s="21" t="s">
        <v>13</v>
      </c>
      <c r="H17" s="22">
        <v>3600</v>
      </c>
      <c r="I17" s="21" t="s">
        <v>17</v>
      </c>
      <c r="J17" s="21"/>
      <c r="K17" s="21" t="s">
        <v>15</v>
      </c>
    </row>
    <row r="18" spans="1:11" x14ac:dyDescent="0.3">
      <c r="A18" s="19">
        <v>2023</v>
      </c>
      <c r="B18" s="20">
        <v>45169</v>
      </c>
      <c r="C18" s="21" t="s">
        <v>79</v>
      </c>
      <c r="D18" s="21" t="s">
        <v>75</v>
      </c>
      <c r="E18" s="20" t="s">
        <v>68</v>
      </c>
      <c r="F18" s="20" t="s">
        <v>38</v>
      </c>
      <c r="G18" s="21" t="s">
        <v>13</v>
      </c>
      <c r="H18" s="22">
        <v>90000</v>
      </c>
      <c r="I18" s="21" t="s">
        <v>16</v>
      </c>
      <c r="J18" s="21"/>
      <c r="K18" s="21" t="s">
        <v>15</v>
      </c>
    </row>
    <row r="19" spans="1:11" x14ac:dyDescent="0.3">
      <c r="A19" s="19">
        <v>2023</v>
      </c>
      <c r="B19" s="20">
        <v>45199</v>
      </c>
      <c r="C19" s="21" t="s">
        <v>81</v>
      </c>
      <c r="D19" s="21" t="s">
        <v>75</v>
      </c>
      <c r="E19" s="20" t="s">
        <v>70</v>
      </c>
      <c r="F19" s="20" t="s">
        <v>39</v>
      </c>
      <c r="G19" s="21" t="s">
        <v>13</v>
      </c>
      <c r="H19" s="22">
        <v>9000</v>
      </c>
      <c r="I19" s="21" t="s">
        <v>16</v>
      </c>
      <c r="J19" s="21"/>
      <c r="K19" s="21" t="s">
        <v>15</v>
      </c>
    </row>
    <row r="20" spans="1:11" x14ac:dyDescent="0.3">
      <c r="A20" s="19">
        <v>2023</v>
      </c>
      <c r="B20" s="20">
        <v>45046</v>
      </c>
      <c r="C20" s="21" t="s">
        <v>81</v>
      </c>
      <c r="D20" s="21" t="s">
        <v>74</v>
      </c>
      <c r="E20" s="20" t="s">
        <v>71</v>
      </c>
      <c r="F20" s="20" t="s">
        <v>34</v>
      </c>
      <c r="G20" s="21" t="s">
        <v>13</v>
      </c>
      <c r="H20" s="22">
        <v>91800</v>
      </c>
      <c r="I20" s="21" t="s">
        <v>14</v>
      </c>
      <c r="J20" s="21"/>
      <c r="K20" s="21" t="s">
        <v>15</v>
      </c>
    </row>
    <row r="21" spans="1:11" x14ac:dyDescent="0.3">
      <c r="A21" s="19">
        <v>2023</v>
      </c>
      <c r="B21" s="20">
        <v>45230</v>
      </c>
      <c r="C21" s="21" t="s">
        <v>79</v>
      </c>
      <c r="D21" s="21" t="s">
        <v>76</v>
      </c>
      <c r="E21" s="20" t="s">
        <v>66</v>
      </c>
      <c r="F21" s="20" t="s">
        <v>40</v>
      </c>
      <c r="G21" s="21" t="s">
        <v>13</v>
      </c>
      <c r="H21" s="22">
        <v>10800</v>
      </c>
      <c r="I21" s="21" t="s">
        <v>16</v>
      </c>
      <c r="J21" s="21"/>
      <c r="K21" s="21" t="s">
        <v>15</v>
      </c>
    </row>
    <row r="22" spans="1:11" x14ac:dyDescent="0.3">
      <c r="A22" s="19">
        <v>2023</v>
      </c>
      <c r="B22" s="20">
        <v>45046</v>
      </c>
      <c r="C22" s="21" t="s">
        <v>81</v>
      </c>
      <c r="D22" s="21" t="s">
        <v>74</v>
      </c>
      <c r="E22" s="20" t="s">
        <v>71</v>
      </c>
      <c r="F22" s="20" t="s">
        <v>34</v>
      </c>
      <c r="G22" s="21" t="s">
        <v>13</v>
      </c>
      <c r="H22" s="22">
        <v>3300</v>
      </c>
      <c r="I22" s="21" t="s">
        <v>17</v>
      </c>
      <c r="J22" s="21"/>
      <c r="K22" s="21" t="s">
        <v>15</v>
      </c>
    </row>
    <row r="23" spans="1:11" x14ac:dyDescent="0.3">
      <c r="A23" s="19">
        <v>2023</v>
      </c>
      <c r="B23" s="20">
        <v>45260</v>
      </c>
      <c r="C23" s="21" t="s">
        <v>81</v>
      </c>
      <c r="D23" s="21" t="s">
        <v>76</v>
      </c>
      <c r="E23" s="20" t="s">
        <v>68</v>
      </c>
      <c r="F23" s="20" t="s">
        <v>41</v>
      </c>
      <c r="G23" s="21" t="s">
        <v>13</v>
      </c>
      <c r="H23" s="22">
        <v>10800</v>
      </c>
      <c r="I23" s="21" t="s">
        <v>16</v>
      </c>
      <c r="J23" s="21"/>
      <c r="K23" s="21" t="s">
        <v>15</v>
      </c>
    </row>
    <row r="24" spans="1:11" x14ac:dyDescent="0.3">
      <c r="A24" s="19">
        <v>2023</v>
      </c>
      <c r="B24" s="20">
        <v>45291</v>
      </c>
      <c r="C24" s="21" t="s">
        <v>79</v>
      </c>
      <c r="D24" s="21" t="s">
        <v>76</v>
      </c>
      <c r="E24" s="20" t="s">
        <v>71</v>
      </c>
      <c r="F24" s="20" t="s">
        <v>42</v>
      </c>
      <c r="G24" s="21" t="s">
        <v>13</v>
      </c>
      <c r="H24" s="22">
        <v>18900</v>
      </c>
      <c r="I24" s="21" t="s">
        <v>16</v>
      </c>
      <c r="J24" s="21"/>
      <c r="K24" s="21" t="s">
        <v>15</v>
      </c>
    </row>
    <row r="25" spans="1:11" x14ac:dyDescent="0.3">
      <c r="A25" s="19">
        <v>2023</v>
      </c>
      <c r="B25" s="20">
        <v>45077</v>
      </c>
      <c r="C25" s="21" t="s">
        <v>79</v>
      </c>
      <c r="D25" s="21" t="s">
        <v>74</v>
      </c>
      <c r="E25" s="20" t="s">
        <v>67</v>
      </c>
      <c r="F25" s="20" t="s">
        <v>35</v>
      </c>
      <c r="G25" s="21" t="s">
        <v>13</v>
      </c>
      <c r="H25" s="22">
        <v>137700</v>
      </c>
      <c r="I25" s="21" t="s">
        <v>14</v>
      </c>
      <c r="J25" s="21"/>
      <c r="K25" s="21" t="s">
        <v>15</v>
      </c>
    </row>
    <row r="26" spans="1:11" x14ac:dyDescent="0.3">
      <c r="A26" s="19">
        <v>2023</v>
      </c>
      <c r="B26" s="20">
        <v>45077</v>
      </c>
      <c r="C26" s="21" t="s">
        <v>79</v>
      </c>
      <c r="D26" s="21" t="s">
        <v>74</v>
      </c>
      <c r="E26" s="20" t="s">
        <v>67</v>
      </c>
      <c r="F26" s="20" t="s">
        <v>35</v>
      </c>
      <c r="G26" s="21" t="s">
        <v>13</v>
      </c>
      <c r="H26" s="22">
        <v>1500</v>
      </c>
      <c r="I26" s="21" t="s">
        <v>17</v>
      </c>
      <c r="J26" s="21"/>
      <c r="K26" s="21" t="s">
        <v>15</v>
      </c>
    </row>
    <row r="27" spans="1:11" x14ac:dyDescent="0.3">
      <c r="A27" s="19">
        <v>2023</v>
      </c>
      <c r="B27" s="20">
        <v>45107</v>
      </c>
      <c r="C27" s="21" t="s">
        <v>81</v>
      </c>
      <c r="D27" s="21" t="s">
        <v>74</v>
      </c>
      <c r="E27" s="20" t="s">
        <v>69</v>
      </c>
      <c r="F27" s="20" t="s">
        <v>36</v>
      </c>
      <c r="G27" s="21" t="s">
        <v>13</v>
      </c>
      <c r="H27" s="22">
        <v>168300</v>
      </c>
      <c r="I27" s="21" t="s">
        <v>14</v>
      </c>
      <c r="J27" s="21"/>
      <c r="K27" s="21" t="s">
        <v>15</v>
      </c>
    </row>
    <row r="28" spans="1:11" x14ac:dyDescent="0.3">
      <c r="A28" s="19">
        <v>2023</v>
      </c>
      <c r="B28" s="20">
        <v>45107</v>
      </c>
      <c r="C28" s="21" t="s">
        <v>81</v>
      </c>
      <c r="D28" s="21" t="s">
        <v>74</v>
      </c>
      <c r="E28" s="20" t="s">
        <v>69</v>
      </c>
      <c r="F28" s="20" t="s">
        <v>36</v>
      </c>
      <c r="G28" s="21" t="s">
        <v>13</v>
      </c>
      <c r="H28" s="22">
        <v>1200</v>
      </c>
      <c r="I28" s="21" t="s">
        <v>17</v>
      </c>
      <c r="J28" s="21"/>
      <c r="K28" s="21" t="s">
        <v>15</v>
      </c>
    </row>
    <row r="29" spans="1:11" x14ac:dyDescent="0.3">
      <c r="A29" s="19">
        <v>2023</v>
      </c>
      <c r="B29" s="20">
        <v>45138</v>
      </c>
      <c r="C29" s="21" t="s">
        <v>79</v>
      </c>
      <c r="D29" s="21" t="s">
        <v>75</v>
      </c>
      <c r="E29" s="20" t="s">
        <v>65</v>
      </c>
      <c r="F29" s="20" t="s">
        <v>37</v>
      </c>
      <c r="G29" s="21" t="s">
        <v>13</v>
      </c>
      <c r="H29" s="22">
        <v>130050</v>
      </c>
      <c r="I29" s="21" t="s">
        <v>14</v>
      </c>
      <c r="J29" s="21"/>
      <c r="K29" s="21" t="s">
        <v>15</v>
      </c>
    </row>
    <row r="30" spans="1:11" x14ac:dyDescent="0.3">
      <c r="A30" s="19">
        <v>2023</v>
      </c>
      <c r="B30" s="20">
        <v>45138</v>
      </c>
      <c r="C30" s="21" t="s">
        <v>79</v>
      </c>
      <c r="D30" s="21" t="s">
        <v>75</v>
      </c>
      <c r="E30" s="20" t="s">
        <v>65</v>
      </c>
      <c r="F30" s="20" t="s">
        <v>37</v>
      </c>
      <c r="G30" s="21" t="s">
        <v>13</v>
      </c>
      <c r="H30" s="22">
        <v>6000</v>
      </c>
      <c r="I30" s="21" t="s">
        <v>17</v>
      </c>
      <c r="J30" s="21"/>
      <c r="K30" s="21" t="s">
        <v>15</v>
      </c>
    </row>
    <row r="31" spans="1:11" x14ac:dyDescent="0.3">
      <c r="A31" s="19">
        <v>2023</v>
      </c>
      <c r="B31" s="20">
        <v>45169</v>
      </c>
      <c r="C31" s="21" t="s">
        <v>79</v>
      </c>
      <c r="D31" s="21" t="s">
        <v>75</v>
      </c>
      <c r="E31" s="20" t="s">
        <v>68</v>
      </c>
      <c r="F31" s="20" t="s">
        <v>38</v>
      </c>
      <c r="G31" s="21" t="s">
        <v>13</v>
      </c>
      <c r="H31" s="22">
        <v>114750</v>
      </c>
      <c r="I31" s="21" t="s">
        <v>14</v>
      </c>
      <c r="J31" s="21"/>
      <c r="K31" s="21" t="s">
        <v>15</v>
      </c>
    </row>
    <row r="32" spans="1:11" x14ac:dyDescent="0.3">
      <c r="A32" s="19">
        <v>2023</v>
      </c>
      <c r="B32" s="20">
        <v>45169</v>
      </c>
      <c r="C32" s="21" t="s">
        <v>79</v>
      </c>
      <c r="D32" s="21" t="s">
        <v>75</v>
      </c>
      <c r="E32" s="20" t="s">
        <v>68</v>
      </c>
      <c r="F32" s="20" t="s">
        <v>38</v>
      </c>
      <c r="G32" s="21" t="s">
        <v>13</v>
      </c>
      <c r="H32" s="22">
        <v>3000</v>
      </c>
      <c r="I32" s="21" t="s">
        <v>17</v>
      </c>
      <c r="J32" s="21"/>
      <c r="K32" s="21" t="s">
        <v>15</v>
      </c>
    </row>
    <row r="33" spans="1:11" x14ac:dyDescent="0.3">
      <c r="A33" s="19">
        <v>2023</v>
      </c>
      <c r="B33" s="20">
        <v>45199</v>
      </c>
      <c r="C33" s="21" t="s">
        <v>81</v>
      </c>
      <c r="D33" s="21" t="s">
        <v>75</v>
      </c>
      <c r="E33" s="20" t="s">
        <v>70</v>
      </c>
      <c r="F33" s="20" t="s">
        <v>39</v>
      </c>
      <c r="G33" s="21" t="s">
        <v>13</v>
      </c>
      <c r="H33" s="22">
        <v>122400</v>
      </c>
      <c r="I33" s="21" t="s">
        <v>14</v>
      </c>
      <c r="J33" s="21"/>
      <c r="K33" s="21" t="s">
        <v>15</v>
      </c>
    </row>
    <row r="34" spans="1:11" x14ac:dyDescent="0.3">
      <c r="A34" s="19">
        <v>2023</v>
      </c>
      <c r="B34" s="20">
        <v>45199</v>
      </c>
      <c r="C34" s="21" t="s">
        <v>81</v>
      </c>
      <c r="D34" s="21" t="s">
        <v>75</v>
      </c>
      <c r="E34" s="20" t="s">
        <v>70</v>
      </c>
      <c r="F34" s="20" t="s">
        <v>39</v>
      </c>
      <c r="G34" s="21" t="s">
        <v>13</v>
      </c>
      <c r="H34" s="22">
        <v>3990</v>
      </c>
      <c r="I34" s="21" t="s">
        <v>17</v>
      </c>
      <c r="J34" s="21"/>
      <c r="K34" s="21" t="s">
        <v>15</v>
      </c>
    </row>
    <row r="35" spans="1:11" x14ac:dyDescent="0.3">
      <c r="A35" s="19">
        <v>2023</v>
      </c>
      <c r="B35" s="20">
        <v>45230</v>
      </c>
      <c r="C35" s="21" t="s">
        <v>79</v>
      </c>
      <c r="D35" s="21" t="s">
        <v>76</v>
      </c>
      <c r="E35" s="20" t="s">
        <v>66</v>
      </c>
      <c r="F35" s="20" t="s">
        <v>40</v>
      </c>
      <c r="G35" s="21" t="s">
        <v>13</v>
      </c>
      <c r="H35" s="22">
        <v>110925</v>
      </c>
      <c r="I35" s="21" t="s">
        <v>14</v>
      </c>
      <c r="J35" s="21"/>
      <c r="K35" s="21" t="s">
        <v>15</v>
      </c>
    </row>
    <row r="36" spans="1:11" x14ac:dyDescent="0.3">
      <c r="A36" s="19">
        <v>2023</v>
      </c>
      <c r="B36" s="20">
        <v>45230</v>
      </c>
      <c r="C36" s="21" t="s">
        <v>79</v>
      </c>
      <c r="D36" s="21" t="s">
        <v>76</v>
      </c>
      <c r="E36" s="20" t="s">
        <v>66</v>
      </c>
      <c r="F36" s="20" t="s">
        <v>40</v>
      </c>
      <c r="G36" s="21" t="s">
        <v>13</v>
      </c>
      <c r="H36" s="22">
        <v>9000</v>
      </c>
      <c r="I36" s="21" t="s">
        <v>17</v>
      </c>
      <c r="J36" s="21"/>
      <c r="K36" s="21" t="s">
        <v>15</v>
      </c>
    </row>
    <row r="37" spans="1:11" x14ac:dyDescent="0.3">
      <c r="A37" s="19">
        <v>2023</v>
      </c>
      <c r="B37" s="20">
        <v>45260</v>
      </c>
      <c r="C37" s="21" t="s">
        <v>81</v>
      </c>
      <c r="D37" s="21" t="s">
        <v>76</v>
      </c>
      <c r="E37" s="20" t="s">
        <v>68</v>
      </c>
      <c r="F37" s="20" t="s">
        <v>41</v>
      </c>
      <c r="G37" s="21" t="s">
        <v>13</v>
      </c>
      <c r="H37" s="22">
        <v>108630</v>
      </c>
      <c r="I37" s="21" t="s">
        <v>14</v>
      </c>
      <c r="J37" s="21"/>
      <c r="K37" s="21" t="s">
        <v>15</v>
      </c>
    </row>
    <row r="38" spans="1:11" x14ac:dyDescent="0.3">
      <c r="A38" s="19">
        <v>2023</v>
      </c>
      <c r="B38" s="20">
        <v>45260</v>
      </c>
      <c r="C38" s="21" t="s">
        <v>81</v>
      </c>
      <c r="D38" s="21" t="s">
        <v>76</v>
      </c>
      <c r="E38" s="20" t="s">
        <v>68</v>
      </c>
      <c r="F38" s="20" t="s">
        <v>41</v>
      </c>
      <c r="G38" s="21" t="s">
        <v>13</v>
      </c>
      <c r="H38" s="22">
        <v>6000</v>
      </c>
      <c r="I38" s="21" t="s">
        <v>17</v>
      </c>
      <c r="J38" s="21"/>
      <c r="K38" s="21" t="s">
        <v>15</v>
      </c>
    </row>
    <row r="39" spans="1:11" x14ac:dyDescent="0.3">
      <c r="A39" s="19">
        <v>2023</v>
      </c>
      <c r="B39" s="20">
        <v>45291</v>
      </c>
      <c r="C39" s="21" t="s">
        <v>79</v>
      </c>
      <c r="D39" s="21" t="s">
        <v>76</v>
      </c>
      <c r="E39" s="20" t="s">
        <v>71</v>
      </c>
      <c r="F39" s="20" t="s">
        <v>42</v>
      </c>
      <c r="G39" s="21" t="s">
        <v>13</v>
      </c>
      <c r="H39" s="22">
        <v>141525</v>
      </c>
      <c r="I39" s="21" t="s">
        <v>14</v>
      </c>
      <c r="J39" s="21"/>
      <c r="K39" s="21" t="s">
        <v>15</v>
      </c>
    </row>
    <row r="40" spans="1:11" x14ac:dyDescent="0.3">
      <c r="A40" s="19">
        <v>2023</v>
      </c>
      <c r="B40" s="20">
        <v>45291</v>
      </c>
      <c r="C40" s="21" t="s">
        <v>79</v>
      </c>
      <c r="D40" s="21" t="s">
        <v>76</v>
      </c>
      <c r="E40" s="20" t="s">
        <v>71</v>
      </c>
      <c r="F40" s="20" t="s">
        <v>42</v>
      </c>
      <c r="G40" s="21" t="s">
        <v>13</v>
      </c>
      <c r="H40" s="22">
        <v>9000</v>
      </c>
      <c r="I40" s="21" t="s">
        <v>17</v>
      </c>
      <c r="J40" s="21"/>
      <c r="K40" s="21" t="s">
        <v>15</v>
      </c>
    </row>
    <row r="41" spans="1:11" x14ac:dyDescent="0.3">
      <c r="A41" s="19">
        <v>2023</v>
      </c>
      <c r="B41" s="20">
        <v>44957</v>
      </c>
      <c r="C41" s="21" t="s">
        <v>79</v>
      </c>
      <c r="D41" s="21" t="s">
        <v>73</v>
      </c>
      <c r="E41" s="20" t="s">
        <v>66</v>
      </c>
      <c r="F41" s="20" t="s">
        <v>12</v>
      </c>
      <c r="G41" s="21" t="s">
        <v>43</v>
      </c>
      <c r="H41" s="22">
        <v>700000</v>
      </c>
      <c r="I41" s="21" t="s">
        <v>14</v>
      </c>
      <c r="J41" s="21"/>
      <c r="K41" s="21" t="s">
        <v>15</v>
      </c>
    </row>
    <row r="42" spans="1:11" x14ac:dyDescent="0.3">
      <c r="A42" s="19">
        <v>2023</v>
      </c>
      <c r="B42" s="20">
        <v>44957</v>
      </c>
      <c r="C42" s="21" t="s">
        <v>79</v>
      </c>
      <c r="D42" s="21" t="s">
        <v>73</v>
      </c>
      <c r="E42" s="20" t="s">
        <v>66</v>
      </c>
      <c r="F42" s="20" t="s">
        <v>12</v>
      </c>
      <c r="G42" s="21" t="s">
        <v>43</v>
      </c>
      <c r="H42" s="22">
        <v>24000</v>
      </c>
      <c r="I42" s="21" t="s">
        <v>17</v>
      </c>
      <c r="J42" s="21"/>
      <c r="K42" s="21" t="s">
        <v>15</v>
      </c>
    </row>
    <row r="43" spans="1:11" x14ac:dyDescent="0.3">
      <c r="A43" s="19">
        <v>2023</v>
      </c>
      <c r="B43" s="20">
        <v>44957</v>
      </c>
      <c r="C43" s="21" t="s">
        <v>79</v>
      </c>
      <c r="D43" s="21" t="s">
        <v>73</v>
      </c>
      <c r="E43" s="20" t="s">
        <v>66</v>
      </c>
      <c r="F43" s="20" t="s">
        <v>12</v>
      </c>
      <c r="G43" s="21" t="s">
        <v>43</v>
      </c>
      <c r="H43" s="22">
        <v>21000</v>
      </c>
      <c r="I43" s="21" t="s">
        <v>17</v>
      </c>
      <c r="J43" s="21"/>
      <c r="K43" s="21" t="s">
        <v>15</v>
      </c>
    </row>
    <row r="44" spans="1:11" x14ac:dyDescent="0.3">
      <c r="A44" s="19">
        <v>2023</v>
      </c>
      <c r="B44" s="20">
        <v>44985</v>
      </c>
      <c r="C44" s="21" t="s">
        <v>80</v>
      </c>
      <c r="D44" s="21" t="s">
        <v>73</v>
      </c>
      <c r="E44" s="20" t="s">
        <v>66</v>
      </c>
      <c r="F44" s="20" t="s">
        <v>32</v>
      </c>
      <c r="G44" s="21" t="s">
        <v>43</v>
      </c>
      <c r="H44" s="22">
        <v>600000</v>
      </c>
      <c r="I44" s="21" t="s">
        <v>14</v>
      </c>
      <c r="J44" s="21"/>
      <c r="K44" s="21" t="s">
        <v>15</v>
      </c>
    </row>
    <row r="45" spans="1:11" x14ac:dyDescent="0.3">
      <c r="A45" s="19">
        <v>2023</v>
      </c>
      <c r="B45" s="20">
        <v>44985</v>
      </c>
      <c r="C45" s="21" t="s">
        <v>80</v>
      </c>
      <c r="D45" s="21" t="s">
        <v>73</v>
      </c>
      <c r="E45" s="20" t="s">
        <v>66</v>
      </c>
      <c r="F45" s="20" t="s">
        <v>32</v>
      </c>
      <c r="G45" s="21" t="s">
        <v>43</v>
      </c>
      <c r="H45" s="22">
        <v>36000</v>
      </c>
      <c r="I45" s="21" t="s">
        <v>17</v>
      </c>
      <c r="J45" s="21"/>
      <c r="K45" s="21" t="s">
        <v>15</v>
      </c>
    </row>
    <row r="46" spans="1:11" x14ac:dyDescent="0.3">
      <c r="A46" s="19">
        <v>2023</v>
      </c>
      <c r="B46" s="20">
        <v>44985</v>
      </c>
      <c r="C46" s="21" t="s">
        <v>80</v>
      </c>
      <c r="D46" s="21" t="s">
        <v>73</v>
      </c>
      <c r="E46" s="20" t="s">
        <v>66</v>
      </c>
      <c r="F46" s="20" t="s">
        <v>32</v>
      </c>
      <c r="G46" s="21" t="s">
        <v>43</v>
      </c>
      <c r="H46" s="22">
        <v>19500</v>
      </c>
      <c r="I46" s="21" t="s">
        <v>17</v>
      </c>
      <c r="J46" s="21"/>
      <c r="K46" s="21" t="s">
        <v>15</v>
      </c>
    </row>
    <row r="47" spans="1:11" x14ac:dyDescent="0.3">
      <c r="A47" s="19">
        <v>2023</v>
      </c>
      <c r="B47" s="20">
        <v>45016</v>
      </c>
      <c r="C47" s="21" t="s">
        <v>79</v>
      </c>
      <c r="D47" s="21" t="s">
        <v>73</v>
      </c>
      <c r="E47" s="20" t="s">
        <v>69</v>
      </c>
      <c r="F47" s="20" t="s">
        <v>33</v>
      </c>
      <c r="G47" s="21" t="s">
        <v>43</v>
      </c>
      <c r="H47" s="22">
        <v>550000</v>
      </c>
      <c r="I47" s="21" t="s">
        <v>14</v>
      </c>
      <c r="J47" s="21"/>
      <c r="K47" s="21" t="s">
        <v>15</v>
      </c>
    </row>
    <row r="48" spans="1:11" x14ac:dyDescent="0.3">
      <c r="A48" s="19">
        <v>2023</v>
      </c>
      <c r="B48" s="20">
        <v>45016</v>
      </c>
      <c r="C48" s="21" t="s">
        <v>79</v>
      </c>
      <c r="D48" s="21" t="s">
        <v>73</v>
      </c>
      <c r="E48" s="20" t="s">
        <v>69</v>
      </c>
      <c r="F48" s="20" t="s">
        <v>33</v>
      </c>
      <c r="G48" s="21" t="s">
        <v>43</v>
      </c>
      <c r="H48" s="22">
        <v>24000</v>
      </c>
      <c r="I48" s="21" t="s">
        <v>17</v>
      </c>
      <c r="J48" s="21"/>
      <c r="K48" s="21" t="s">
        <v>15</v>
      </c>
    </row>
    <row r="49" spans="1:11" x14ac:dyDescent="0.3">
      <c r="A49" s="19">
        <v>2023</v>
      </c>
      <c r="B49" s="20">
        <v>45016</v>
      </c>
      <c r="C49" s="21" t="s">
        <v>79</v>
      </c>
      <c r="D49" s="21" t="s">
        <v>73</v>
      </c>
      <c r="E49" s="20" t="s">
        <v>69</v>
      </c>
      <c r="F49" s="20" t="s">
        <v>33</v>
      </c>
      <c r="G49" s="21" t="s">
        <v>43</v>
      </c>
      <c r="H49" s="22">
        <v>19500</v>
      </c>
      <c r="I49" s="21" t="s">
        <v>17</v>
      </c>
      <c r="J49" s="21"/>
      <c r="K49" s="21" t="s">
        <v>15</v>
      </c>
    </row>
    <row r="50" spans="1:11" x14ac:dyDescent="0.3">
      <c r="A50" s="19">
        <v>2023</v>
      </c>
      <c r="B50" s="20">
        <v>45046</v>
      </c>
      <c r="C50" s="21" t="s">
        <v>81</v>
      </c>
      <c r="D50" s="21" t="s">
        <v>74</v>
      </c>
      <c r="E50" s="20" t="s">
        <v>71</v>
      </c>
      <c r="F50" s="20" t="s">
        <v>34</v>
      </c>
      <c r="G50" s="21" t="s">
        <v>43</v>
      </c>
      <c r="H50" s="22">
        <v>490000</v>
      </c>
      <c r="I50" s="21" t="s">
        <v>14</v>
      </c>
      <c r="J50" s="21"/>
      <c r="K50" s="21" t="s">
        <v>15</v>
      </c>
    </row>
    <row r="51" spans="1:11" x14ac:dyDescent="0.3">
      <c r="A51" s="19">
        <v>2023</v>
      </c>
      <c r="B51" s="20">
        <v>45046</v>
      </c>
      <c r="C51" s="21" t="s">
        <v>81</v>
      </c>
      <c r="D51" s="21" t="s">
        <v>74</v>
      </c>
      <c r="E51" s="20" t="s">
        <v>71</v>
      </c>
      <c r="F51" s="20" t="s">
        <v>34</v>
      </c>
      <c r="G51" s="21" t="s">
        <v>43</v>
      </c>
      <c r="H51" s="22">
        <v>30000</v>
      </c>
      <c r="I51" s="21" t="s">
        <v>17</v>
      </c>
      <c r="J51" s="21"/>
      <c r="K51" s="21" t="s">
        <v>15</v>
      </c>
    </row>
    <row r="52" spans="1:11" x14ac:dyDescent="0.3">
      <c r="A52" s="19">
        <v>2023</v>
      </c>
      <c r="B52" s="20">
        <v>45046</v>
      </c>
      <c r="C52" s="21" t="s">
        <v>81</v>
      </c>
      <c r="D52" s="21" t="s">
        <v>74</v>
      </c>
      <c r="E52" s="20" t="s">
        <v>71</v>
      </c>
      <c r="F52" s="20" t="s">
        <v>34</v>
      </c>
      <c r="G52" s="21" t="s">
        <v>43</v>
      </c>
      <c r="H52" s="22">
        <v>19500</v>
      </c>
      <c r="I52" s="21" t="s">
        <v>17</v>
      </c>
      <c r="J52" s="21"/>
      <c r="K52" s="21" t="s">
        <v>15</v>
      </c>
    </row>
    <row r="53" spans="1:11" x14ac:dyDescent="0.3">
      <c r="A53" s="19">
        <v>2023</v>
      </c>
      <c r="B53" s="20">
        <v>44957</v>
      </c>
      <c r="C53" s="21" t="s">
        <v>79</v>
      </c>
      <c r="D53" s="21" t="s">
        <v>73</v>
      </c>
      <c r="E53" s="20" t="s">
        <v>66</v>
      </c>
      <c r="F53" s="20" t="s">
        <v>12</v>
      </c>
      <c r="G53" s="21" t="s">
        <v>43</v>
      </c>
      <c r="H53" s="22">
        <v>288000</v>
      </c>
      <c r="I53" s="21" t="s">
        <v>16</v>
      </c>
      <c r="J53" s="21"/>
      <c r="K53" s="21" t="s">
        <v>15</v>
      </c>
    </row>
    <row r="54" spans="1:11" x14ac:dyDescent="0.3">
      <c r="A54" s="19">
        <v>2023</v>
      </c>
      <c r="B54" s="20">
        <v>45077</v>
      </c>
      <c r="C54" s="21" t="s">
        <v>79</v>
      </c>
      <c r="D54" s="21" t="s">
        <v>74</v>
      </c>
      <c r="E54" s="20" t="s">
        <v>67</v>
      </c>
      <c r="F54" s="20" t="s">
        <v>35</v>
      </c>
      <c r="G54" s="21" t="s">
        <v>43</v>
      </c>
      <c r="H54" s="22">
        <v>700000</v>
      </c>
      <c r="I54" s="21" t="s">
        <v>14</v>
      </c>
      <c r="J54" s="21"/>
      <c r="K54" s="21" t="s">
        <v>15</v>
      </c>
    </row>
    <row r="55" spans="1:11" x14ac:dyDescent="0.3">
      <c r="A55" s="19">
        <v>2023</v>
      </c>
      <c r="B55" s="20">
        <v>44985</v>
      </c>
      <c r="C55" s="21" t="s">
        <v>80</v>
      </c>
      <c r="D55" s="21" t="s">
        <v>73</v>
      </c>
      <c r="E55" s="20" t="s">
        <v>66</v>
      </c>
      <c r="F55" s="20" t="s">
        <v>32</v>
      </c>
      <c r="G55" s="21" t="s">
        <v>43</v>
      </c>
      <c r="H55" s="22">
        <v>120000</v>
      </c>
      <c r="I55" s="21" t="s">
        <v>16</v>
      </c>
      <c r="J55" s="21"/>
      <c r="K55" s="21" t="s">
        <v>15</v>
      </c>
    </row>
    <row r="56" spans="1:11" x14ac:dyDescent="0.3">
      <c r="A56" s="19">
        <v>2023</v>
      </c>
      <c r="B56" s="20">
        <v>45077</v>
      </c>
      <c r="C56" s="21" t="s">
        <v>79</v>
      </c>
      <c r="D56" s="21" t="s">
        <v>74</v>
      </c>
      <c r="E56" s="20" t="s">
        <v>67</v>
      </c>
      <c r="F56" s="20" t="s">
        <v>35</v>
      </c>
      <c r="G56" s="21" t="s">
        <v>43</v>
      </c>
      <c r="H56" s="22">
        <v>19500</v>
      </c>
      <c r="I56" s="21" t="s">
        <v>17</v>
      </c>
      <c r="J56" s="21"/>
      <c r="K56" s="21" t="s">
        <v>15</v>
      </c>
    </row>
    <row r="57" spans="1:11" x14ac:dyDescent="0.3">
      <c r="A57" s="19">
        <v>2023</v>
      </c>
      <c r="B57" s="20">
        <v>45016</v>
      </c>
      <c r="C57" s="21" t="s">
        <v>79</v>
      </c>
      <c r="D57" s="21" t="s">
        <v>73</v>
      </c>
      <c r="E57" s="20" t="s">
        <v>69</v>
      </c>
      <c r="F57" s="20" t="s">
        <v>33</v>
      </c>
      <c r="G57" s="21" t="s">
        <v>43</v>
      </c>
      <c r="H57" s="22">
        <v>126000</v>
      </c>
      <c r="I57" s="21" t="s">
        <v>16</v>
      </c>
      <c r="J57" s="21"/>
      <c r="K57" s="21" t="s">
        <v>15</v>
      </c>
    </row>
    <row r="58" spans="1:11" x14ac:dyDescent="0.3">
      <c r="A58" s="19">
        <v>2023</v>
      </c>
      <c r="B58" s="20">
        <v>45046</v>
      </c>
      <c r="C58" s="21" t="s">
        <v>81</v>
      </c>
      <c r="D58" s="21" t="s">
        <v>74</v>
      </c>
      <c r="E58" s="20" t="s">
        <v>71</v>
      </c>
      <c r="F58" s="20" t="s">
        <v>34</v>
      </c>
      <c r="G58" s="21" t="s">
        <v>43</v>
      </c>
      <c r="H58" s="22">
        <v>90000</v>
      </c>
      <c r="I58" s="21" t="s">
        <v>16</v>
      </c>
      <c r="J58" s="21"/>
      <c r="K58" s="21" t="s">
        <v>15</v>
      </c>
    </row>
    <row r="59" spans="1:11" x14ac:dyDescent="0.3">
      <c r="A59" s="19">
        <v>2023</v>
      </c>
      <c r="B59" s="20">
        <v>45107</v>
      </c>
      <c r="C59" s="21" t="s">
        <v>81</v>
      </c>
      <c r="D59" s="21" t="s">
        <v>74</v>
      </c>
      <c r="E59" s="20" t="s">
        <v>69</v>
      </c>
      <c r="F59" s="20" t="s">
        <v>36</v>
      </c>
      <c r="G59" s="21" t="s">
        <v>43</v>
      </c>
      <c r="H59" s="22">
        <v>600000</v>
      </c>
      <c r="I59" s="21" t="s">
        <v>14</v>
      </c>
      <c r="J59" s="21"/>
      <c r="K59" s="21" t="s">
        <v>15</v>
      </c>
    </row>
    <row r="60" spans="1:11" x14ac:dyDescent="0.3">
      <c r="A60" s="19">
        <v>2023</v>
      </c>
      <c r="B60" s="20">
        <v>45077</v>
      </c>
      <c r="C60" s="21" t="s">
        <v>79</v>
      </c>
      <c r="D60" s="21" t="s">
        <v>74</v>
      </c>
      <c r="E60" s="20" t="s">
        <v>67</v>
      </c>
      <c r="F60" s="20" t="s">
        <v>35</v>
      </c>
      <c r="G60" s="21" t="s">
        <v>43</v>
      </c>
      <c r="H60" s="22">
        <v>129000</v>
      </c>
      <c r="I60" s="21" t="s">
        <v>16</v>
      </c>
      <c r="J60" s="21"/>
      <c r="K60" s="21" t="s">
        <v>15</v>
      </c>
    </row>
    <row r="61" spans="1:11" x14ac:dyDescent="0.3">
      <c r="A61" s="19">
        <v>2023</v>
      </c>
      <c r="B61" s="20">
        <v>45107</v>
      </c>
      <c r="C61" s="21" t="s">
        <v>81</v>
      </c>
      <c r="D61" s="21" t="s">
        <v>74</v>
      </c>
      <c r="E61" s="20" t="s">
        <v>69</v>
      </c>
      <c r="F61" s="20" t="s">
        <v>36</v>
      </c>
      <c r="G61" s="21" t="s">
        <v>43</v>
      </c>
      <c r="H61" s="22">
        <v>19500</v>
      </c>
      <c r="I61" s="21" t="s">
        <v>17</v>
      </c>
      <c r="J61" s="21"/>
      <c r="K61" s="21" t="s">
        <v>15</v>
      </c>
    </row>
    <row r="62" spans="1:11" x14ac:dyDescent="0.3">
      <c r="A62" s="19">
        <v>2023</v>
      </c>
      <c r="B62" s="20">
        <v>45107</v>
      </c>
      <c r="C62" s="21" t="s">
        <v>81</v>
      </c>
      <c r="D62" s="21" t="s">
        <v>74</v>
      </c>
      <c r="E62" s="20" t="s">
        <v>69</v>
      </c>
      <c r="F62" s="20" t="s">
        <v>36</v>
      </c>
      <c r="G62" s="21" t="s">
        <v>43</v>
      </c>
      <c r="H62" s="22">
        <v>165000</v>
      </c>
      <c r="I62" s="21" t="s">
        <v>16</v>
      </c>
      <c r="J62" s="21"/>
      <c r="K62" s="21" t="s">
        <v>15</v>
      </c>
    </row>
    <row r="63" spans="1:11" x14ac:dyDescent="0.3">
      <c r="A63" s="19">
        <v>2023</v>
      </c>
      <c r="B63" s="20">
        <v>45138</v>
      </c>
      <c r="C63" s="21" t="s">
        <v>79</v>
      </c>
      <c r="D63" s="21" t="s">
        <v>75</v>
      </c>
      <c r="E63" s="20" t="s">
        <v>65</v>
      </c>
      <c r="F63" s="20" t="s">
        <v>37</v>
      </c>
      <c r="G63" s="21" t="s">
        <v>43</v>
      </c>
      <c r="H63" s="22">
        <v>100500</v>
      </c>
      <c r="I63" s="21" t="s">
        <v>16</v>
      </c>
      <c r="J63" s="21"/>
      <c r="K63" s="21" t="s">
        <v>15</v>
      </c>
    </row>
    <row r="64" spans="1:11" x14ac:dyDescent="0.3">
      <c r="A64" s="19">
        <v>2023</v>
      </c>
      <c r="B64" s="20">
        <v>45138</v>
      </c>
      <c r="C64" s="21" t="s">
        <v>79</v>
      </c>
      <c r="D64" s="21" t="s">
        <v>75</v>
      </c>
      <c r="E64" s="20" t="s">
        <v>65</v>
      </c>
      <c r="F64" s="20" t="s">
        <v>37</v>
      </c>
      <c r="G64" s="21" t="s">
        <v>43</v>
      </c>
      <c r="H64" s="22">
        <v>600000</v>
      </c>
      <c r="I64" s="21" t="s">
        <v>14</v>
      </c>
      <c r="J64" s="21"/>
      <c r="K64" s="21" t="s">
        <v>15</v>
      </c>
    </row>
    <row r="65" spans="1:11" x14ac:dyDescent="0.3">
      <c r="A65" s="19">
        <v>2023</v>
      </c>
      <c r="B65" s="20">
        <v>45169</v>
      </c>
      <c r="C65" s="21" t="s">
        <v>79</v>
      </c>
      <c r="D65" s="21" t="s">
        <v>75</v>
      </c>
      <c r="E65" s="20" t="s">
        <v>68</v>
      </c>
      <c r="F65" s="20" t="s">
        <v>38</v>
      </c>
      <c r="G65" s="21" t="s">
        <v>43</v>
      </c>
      <c r="H65" s="22">
        <v>60000</v>
      </c>
      <c r="I65" s="21" t="s">
        <v>16</v>
      </c>
      <c r="J65" s="21"/>
      <c r="K65" s="21" t="s">
        <v>15</v>
      </c>
    </row>
    <row r="66" spans="1:11" x14ac:dyDescent="0.3">
      <c r="A66" s="19">
        <v>2023</v>
      </c>
      <c r="B66" s="20">
        <v>45138</v>
      </c>
      <c r="C66" s="21" t="s">
        <v>79</v>
      </c>
      <c r="D66" s="21" t="s">
        <v>75</v>
      </c>
      <c r="E66" s="20" t="s">
        <v>65</v>
      </c>
      <c r="F66" s="20" t="s">
        <v>37</v>
      </c>
      <c r="G66" s="21" t="s">
        <v>43</v>
      </c>
      <c r="H66" s="22">
        <v>21000</v>
      </c>
      <c r="I66" s="21" t="s">
        <v>17</v>
      </c>
      <c r="J66" s="21"/>
      <c r="K66" s="21" t="s">
        <v>15</v>
      </c>
    </row>
    <row r="67" spans="1:11" x14ac:dyDescent="0.3">
      <c r="A67" s="19">
        <v>2023</v>
      </c>
      <c r="B67" s="20">
        <v>45199</v>
      </c>
      <c r="C67" s="21" t="s">
        <v>81</v>
      </c>
      <c r="D67" s="21" t="s">
        <v>75</v>
      </c>
      <c r="E67" s="20" t="s">
        <v>70</v>
      </c>
      <c r="F67" s="20" t="s">
        <v>39</v>
      </c>
      <c r="G67" s="21" t="s">
        <v>43</v>
      </c>
      <c r="H67" s="22">
        <v>69000</v>
      </c>
      <c r="I67" s="21" t="s">
        <v>16</v>
      </c>
      <c r="J67" s="21"/>
      <c r="K67" s="21" t="s">
        <v>15</v>
      </c>
    </row>
    <row r="68" spans="1:11" x14ac:dyDescent="0.3">
      <c r="A68" s="19">
        <v>2023</v>
      </c>
      <c r="B68" s="20">
        <v>45230</v>
      </c>
      <c r="C68" s="21" t="s">
        <v>79</v>
      </c>
      <c r="D68" s="21" t="s">
        <v>76</v>
      </c>
      <c r="E68" s="20" t="s">
        <v>66</v>
      </c>
      <c r="F68" s="20" t="s">
        <v>40</v>
      </c>
      <c r="G68" s="21" t="s">
        <v>43</v>
      </c>
      <c r="H68" s="22">
        <v>60000</v>
      </c>
      <c r="I68" s="21" t="s">
        <v>16</v>
      </c>
      <c r="J68" s="21"/>
      <c r="K68" s="21" t="s">
        <v>15</v>
      </c>
    </row>
    <row r="69" spans="1:11" x14ac:dyDescent="0.3">
      <c r="A69" s="19">
        <v>2023</v>
      </c>
      <c r="B69" s="20">
        <v>45169</v>
      </c>
      <c r="C69" s="21" t="s">
        <v>79</v>
      </c>
      <c r="D69" s="21" t="s">
        <v>75</v>
      </c>
      <c r="E69" s="20" t="s">
        <v>68</v>
      </c>
      <c r="F69" s="20" t="s">
        <v>38</v>
      </c>
      <c r="G69" s="21" t="s">
        <v>43</v>
      </c>
      <c r="H69" s="22">
        <v>550000</v>
      </c>
      <c r="I69" s="21" t="s">
        <v>14</v>
      </c>
      <c r="J69" s="21"/>
      <c r="K69" s="21" t="s">
        <v>15</v>
      </c>
    </row>
    <row r="70" spans="1:11" x14ac:dyDescent="0.3">
      <c r="A70" s="19">
        <v>2023</v>
      </c>
      <c r="B70" s="20">
        <v>45260</v>
      </c>
      <c r="C70" s="21" t="s">
        <v>81</v>
      </c>
      <c r="D70" s="21" t="s">
        <v>76</v>
      </c>
      <c r="E70" s="20" t="s">
        <v>68</v>
      </c>
      <c r="F70" s="20" t="s">
        <v>41</v>
      </c>
      <c r="G70" s="21" t="s">
        <v>43</v>
      </c>
      <c r="H70" s="22">
        <v>57000</v>
      </c>
      <c r="I70" s="21" t="s">
        <v>16</v>
      </c>
      <c r="J70" s="21"/>
      <c r="K70" s="21" t="s">
        <v>15</v>
      </c>
    </row>
    <row r="71" spans="1:11" x14ac:dyDescent="0.3">
      <c r="A71" s="19">
        <v>2023</v>
      </c>
      <c r="B71" s="20">
        <v>45169</v>
      </c>
      <c r="C71" s="21" t="s">
        <v>79</v>
      </c>
      <c r="D71" s="21" t="s">
        <v>75</v>
      </c>
      <c r="E71" s="20" t="s">
        <v>68</v>
      </c>
      <c r="F71" s="20" t="s">
        <v>38</v>
      </c>
      <c r="G71" s="21" t="s">
        <v>43</v>
      </c>
      <c r="H71" s="22">
        <v>24600</v>
      </c>
      <c r="I71" s="21" t="s">
        <v>17</v>
      </c>
      <c r="J71" s="21"/>
      <c r="K71" s="21" t="s">
        <v>15</v>
      </c>
    </row>
    <row r="72" spans="1:11" x14ac:dyDescent="0.3">
      <c r="A72" s="19">
        <v>2023</v>
      </c>
      <c r="B72" s="20">
        <v>45291</v>
      </c>
      <c r="C72" s="21" t="s">
        <v>79</v>
      </c>
      <c r="D72" s="21" t="s">
        <v>76</v>
      </c>
      <c r="E72" s="20" t="s">
        <v>71</v>
      </c>
      <c r="F72" s="20" t="s">
        <v>42</v>
      </c>
      <c r="G72" s="21" t="s">
        <v>43</v>
      </c>
      <c r="H72" s="22">
        <v>126000</v>
      </c>
      <c r="I72" s="21" t="s">
        <v>16</v>
      </c>
      <c r="J72" s="21"/>
      <c r="K72" s="21" t="s">
        <v>15</v>
      </c>
    </row>
    <row r="73" spans="1:11" x14ac:dyDescent="0.3">
      <c r="A73" s="19">
        <v>2023</v>
      </c>
      <c r="B73" s="20">
        <v>45199</v>
      </c>
      <c r="C73" s="21" t="s">
        <v>81</v>
      </c>
      <c r="D73" s="21" t="s">
        <v>75</v>
      </c>
      <c r="E73" s="20" t="s">
        <v>70</v>
      </c>
      <c r="F73" s="20" t="s">
        <v>39</v>
      </c>
      <c r="G73" s="21" t="s">
        <v>43</v>
      </c>
      <c r="H73" s="22">
        <v>400000</v>
      </c>
      <c r="I73" s="21" t="s">
        <v>14</v>
      </c>
      <c r="J73" s="21"/>
      <c r="K73" s="21" t="s">
        <v>15</v>
      </c>
    </row>
    <row r="74" spans="1:11" x14ac:dyDescent="0.3">
      <c r="A74" s="19">
        <v>2023</v>
      </c>
      <c r="B74" s="20">
        <v>45199</v>
      </c>
      <c r="C74" s="21" t="s">
        <v>81</v>
      </c>
      <c r="D74" s="21" t="s">
        <v>75</v>
      </c>
      <c r="E74" s="20" t="s">
        <v>70</v>
      </c>
      <c r="F74" s="20" t="s">
        <v>39</v>
      </c>
      <c r="G74" s="21" t="s">
        <v>43</v>
      </c>
      <c r="H74" s="22">
        <v>21900</v>
      </c>
      <c r="I74" s="21" t="s">
        <v>17</v>
      </c>
      <c r="J74" s="21"/>
      <c r="K74" s="21" t="s">
        <v>15</v>
      </c>
    </row>
    <row r="75" spans="1:11" x14ac:dyDescent="0.3">
      <c r="A75" s="19">
        <v>2023</v>
      </c>
      <c r="B75" s="20">
        <v>45230</v>
      </c>
      <c r="C75" s="21" t="s">
        <v>79</v>
      </c>
      <c r="D75" s="21" t="s">
        <v>76</v>
      </c>
      <c r="E75" s="20" t="s">
        <v>66</v>
      </c>
      <c r="F75" s="20" t="s">
        <v>40</v>
      </c>
      <c r="G75" s="21" t="s">
        <v>43</v>
      </c>
      <c r="H75" s="22">
        <v>600000</v>
      </c>
      <c r="I75" s="21" t="s">
        <v>14</v>
      </c>
      <c r="J75" s="21"/>
      <c r="K75" s="21" t="s">
        <v>15</v>
      </c>
    </row>
    <row r="76" spans="1:11" x14ac:dyDescent="0.3">
      <c r="A76" s="19">
        <v>2023</v>
      </c>
      <c r="B76" s="20">
        <v>45230</v>
      </c>
      <c r="C76" s="21" t="s">
        <v>79</v>
      </c>
      <c r="D76" s="21" t="s">
        <v>76</v>
      </c>
      <c r="E76" s="20" t="s">
        <v>66</v>
      </c>
      <c r="F76" s="20" t="s">
        <v>40</v>
      </c>
      <c r="G76" s="21" t="s">
        <v>43</v>
      </c>
      <c r="H76" s="22">
        <v>30000</v>
      </c>
      <c r="I76" s="21" t="s">
        <v>17</v>
      </c>
      <c r="J76" s="21"/>
      <c r="K76" s="21" t="s">
        <v>15</v>
      </c>
    </row>
    <row r="77" spans="1:11" x14ac:dyDescent="0.3">
      <c r="A77" s="19">
        <v>2023</v>
      </c>
      <c r="B77" s="20">
        <v>45260</v>
      </c>
      <c r="C77" s="21" t="s">
        <v>81</v>
      </c>
      <c r="D77" s="21" t="s">
        <v>76</v>
      </c>
      <c r="E77" s="20" t="s">
        <v>68</v>
      </c>
      <c r="F77" s="20" t="s">
        <v>41</v>
      </c>
      <c r="G77" s="21" t="s">
        <v>43</v>
      </c>
      <c r="H77" s="22">
        <v>600000</v>
      </c>
      <c r="I77" s="21" t="s">
        <v>14</v>
      </c>
      <c r="J77" s="21"/>
      <c r="K77" s="21" t="s">
        <v>15</v>
      </c>
    </row>
    <row r="78" spans="1:11" x14ac:dyDescent="0.3">
      <c r="A78" s="19">
        <v>2023</v>
      </c>
      <c r="B78" s="20">
        <v>45260</v>
      </c>
      <c r="C78" s="21" t="s">
        <v>81</v>
      </c>
      <c r="D78" s="21" t="s">
        <v>76</v>
      </c>
      <c r="E78" s="20" t="s">
        <v>68</v>
      </c>
      <c r="F78" s="20" t="s">
        <v>41</v>
      </c>
      <c r="G78" s="21" t="s">
        <v>43</v>
      </c>
      <c r="H78" s="22">
        <v>21000</v>
      </c>
      <c r="I78" s="21" t="s">
        <v>17</v>
      </c>
      <c r="J78" s="21"/>
      <c r="K78" s="21" t="s">
        <v>15</v>
      </c>
    </row>
    <row r="79" spans="1:11" x14ac:dyDescent="0.3">
      <c r="A79" s="19">
        <v>2023</v>
      </c>
      <c r="B79" s="20">
        <v>45291</v>
      </c>
      <c r="C79" s="21" t="s">
        <v>79</v>
      </c>
      <c r="D79" s="21" t="s">
        <v>76</v>
      </c>
      <c r="E79" s="20" t="s">
        <v>71</v>
      </c>
      <c r="F79" s="20" t="s">
        <v>42</v>
      </c>
      <c r="G79" s="21" t="s">
        <v>43</v>
      </c>
      <c r="H79" s="22">
        <v>750000</v>
      </c>
      <c r="I79" s="21" t="s">
        <v>14</v>
      </c>
      <c r="J79" s="21"/>
      <c r="K79" s="21" t="s">
        <v>15</v>
      </c>
    </row>
    <row r="80" spans="1:11" x14ac:dyDescent="0.3">
      <c r="A80" s="19">
        <v>2023</v>
      </c>
      <c r="B80" s="20">
        <v>45291</v>
      </c>
      <c r="C80" s="21" t="s">
        <v>79</v>
      </c>
      <c r="D80" s="21" t="s">
        <v>76</v>
      </c>
      <c r="E80" s="20" t="s">
        <v>71</v>
      </c>
      <c r="F80" s="20" t="s">
        <v>42</v>
      </c>
      <c r="G80" s="21" t="s">
        <v>43</v>
      </c>
      <c r="H80" s="22">
        <v>27000</v>
      </c>
      <c r="I80" s="21" t="s">
        <v>17</v>
      </c>
      <c r="J80" s="21"/>
      <c r="K80" s="21" t="s">
        <v>15</v>
      </c>
    </row>
    <row r="81" spans="1:11" x14ac:dyDescent="0.3">
      <c r="A81" s="19">
        <v>2023</v>
      </c>
      <c r="B81" s="20">
        <v>44957</v>
      </c>
      <c r="C81" s="21" t="s">
        <v>79</v>
      </c>
      <c r="D81" s="21" t="s">
        <v>73</v>
      </c>
      <c r="E81" s="20" t="s">
        <v>66</v>
      </c>
      <c r="F81" s="20" t="s">
        <v>12</v>
      </c>
      <c r="G81" s="21" t="s">
        <v>44</v>
      </c>
      <c r="H81" s="22">
        <v>510000</v>
      </c>
      <c r="I81" s="21" t="s">
        <v>14</v>
      </c>
      <c r="J81" s="21"/>
      <c r="K81" s="21" t="s">
        <v>15</v>
      </c>
    </row>
    <row r="82" spans="1:11" x14ac:dyDescent="0.3">
      <c r="A82" s="19">
        <v>2023</v>
      </c>
      <c r="B82" s="20">
        <v>44957</v>
      </c>
      <c r="C82" s="21" t="s">
        <v>79</v>
      </c>
      <c r="D82" s="21" t="s">
        <v>73</v>
      </c>
      <c r="E82" s="20" t="s">
        <v>66</v>
      </c>
      <c r="F82" s="20" t="s">
        <v>12</v>
      </c>
      <c r="G82" s="21" t="s">
        <v>44</v>
      </c>
      <c r="H82" s="22">
        <v>40000</v>
      </c>
      <c r="I82" s="21" t="s">
        <v>17</v>
      </c>
      <c r="J82" s="21"/>
      <c r="K82" s="21" t="s">
        <v>15</v>
      </c>
    </row>
    <row r="83" spans="1:11" x14ac:dyDescent="0.3">
      <c r="A83" s="19">
        <v>2023</v>
      </c>
      <c r="B83" s="20">
        <v>44985</v>
      </c>
      <c r="C83" s="21" t="s">
        <v>80</v>
      </c>
      <c r="D83" s="21" t="s">
        <v>73</v>
      </c>
      <c r="E83" s="20" t="s">
        <v>66</v>
      </c>
      <c r="F83" s="20" t="s">
        <v>32</v>
      </c>
      <c r="G83" s="21" t="s">
        <v>44</v>
      </c>
      <c r="H83" s="22">
        <v>459000</v>
      </c>
      <c r="I83" s="21" t="s">
        <v>14</v>
      </c>
      <c r="J83" s="21"/>
      <c r="K83" s="21" t="s">
        <v>15</v>
      </c>
    </row>
    <row r="84" spans="1:11" x14ac:dyDescent="0.3">
      <c r="A84" s="19">
        <v>2023</v>
      </c>
      <c r="B84" s="20">
        <v>44985</v>
      </c>
      <c r="C84" s="21" t="s">
        <v>80</v>
      </c>
      <c r="D84" s="21" t="s">
        <v>73</v>
      </c>
      <c r="E84" s="20" t="s">
        <v>66</v>
      </c>
      <c r="F84" s="20" t="s">
        <v>32</v>
      </c>
      <c r="G84" s="21" t="s">
        <v>44</v>
      </c>
      <c r="H84" s="22">
        <v>20000</v>
      </c>
      <c r="I84" s="21" t="s">
        <v>17</v>
      </c>
      <c r="J84" s="21"/>
      <c r="K84" s="21" t="s">
        <v>15</v>
      </c>
    </row>
    <row r="85" spans="1:11" x14ac:dyDescent="0.3">
      <c r="A85" s="19">
        <v>2023</v>
      </c>
      <c r="B85" s="20">
        <v>45016</v>
      </c>
      <c r="C85" s="21" t="s">
        <v>79</v>
      </c>
      <c r="D85" s="21" t="s">
        <v>73</v>
      </c>
      <c r="E85" s="20" t="s">
        <v>69</v>
      </c>
      <c r="F85" s="20" t="s">
        <v>33</v>
      </c>
      <c r="G85" s="21" t="s">
        <v>44</v>
      </c>
      <c r="H85" s="22">
        <v>382500</v>
      </c>
      <c r="I85" s="21" t="s">
        <v>14</v>
      </c>
      <c r="J85" s="21"/>
      <c r="K85" s="21" t="s">
        <v>15</v>
      </c>
    </row>
    <row r="86" spans="1:11" x14ac:dyDescent="0.3">
      <c r="A86" s="19">
        <v>2023</v>
      </c>
      <c r="B86" s="20">
        <v>45016</v>
      </c>
      <c r="C86" s="21" t="s">
        <v>79</v>
      </c>
      <c r="D86" s="21" t="s">
        <v>73</v>
      </c>
      <c r="E86" s="20" t="s">
        <v>69</v>
      </c>
      <c r="F86" s="20" t="s">
        <v>33</v>
      </c>
      <c r="G86" s="21" t="s">
        <v>44</v>
      </c>
      <c r="H86" s="22">
        <v>24000</v>
      </c>
      <c r="I86" s="21" t="s">
        <v>17</v>
      </c>
      <c r="J86" s="21"/>
      <c r="K86" s="21" t="s">
        <v>15</v>
      </c>
    </row>
    <row r="87" spans="1:11" x14ac:dyDescent="0.3">
      <c r="A87" s="19">
        <v>2023</v>
      </c>
      <c r="B87" s="20">
        <v>45046</v>
      </c>
      <c r="C87" s="21" t="s">
        <v>81</v>
      </c>
      <c r="D87" s="21" t="s">
        <v>74</v>
      </c>
      <c r="E87" s="20" t="s">
        <v>71</v>
      </c>
      <c r="F87" s="20" t="s">
        <v>34</v>
      </c>
      <c r="G87" s="21" t="s">
        <v>44</v>
      </c>
      <c r="H87" s="22">
        <v>306000</v>
      </c>
      <c r="I87" s="21" t="s">
        <v>14</v>
      </c>
      <c r="J87" s="21"/>
      <c r="K87" s="21" t="s">
        <v>15</v>
      </c>
    </row>
    <row r="88" spans="1:11" x14ac:dyDescent="0.3">
      <c r="A88" s="19">
        <v>2023</v>
      </c>
      <c r="B88" s="20">
        <v>45046</v>
      </c>
      <c r="C88" s="21" t="s">
        <v>81</v>
      </c>
      <c r="D88" s="21" t="s">
        <v>74</v>
      </c>
      <c r="E88" s="20" t="s">
        <v>71</v>
      </c>
      <c r="F88" s="20" t="s">
        <v>34</v>
      </c>
      <c r="G88" s="21" t="s">
        <v>44</v>
      </c>
      <c r="H88" s="22">
        <v>22000</v>
      </c>
      <c r="I88" s="21" t="s">
        <v>17</v>
      </c>
      <c r="J88" s="21"/>
      <c r="K88" s="21" t="s">
        <v>15</v>
      </c>
    </row>
    <row r="89" spans="1:11" x14ac:dyDescent="0.3">
      <c r="A89" s="19">
        <v>2023</v>
      </c>
      <c r="B89" s="20">
        <v>45077</v>
      </c>
      <c r="C89" s="21" t="s">
        <v>79</v>
      </c>
      <c r="D89" s="21" t="s">
        <v>74</v>
      </c>
      <c r="E89" s="20" t="s">
        <v>67</v>
      </c>
      <c r="F89" s="20" t="s">
        <v>35</v>
      </c>
      <c r="G89" s="21" t="s">
        <v>44</v>
      </c>
      <c r="H89" s="22">
        <v>459000</v>
      </c>
      <c r="I89" s="21" t="s">
        <v>14</v>
      </c>
      <c r="J89" s="21"/>
      <c r="K89" s="21" t="s">
        <v>15</v>
      </c>
    </row>
    <row r="90" spans="1:11" x14ac:dyDescent="0.3">
      <c r="A90" s="19">
        <v>2023</v>
      </c>
      <c r="B90" s="20">
        <v>45077</v>
      </c>
      <c r="C90" s="21" t="s">
        <v>79</v>
      </c>
      <c r="D90" s="21" t="s">
        <v>74</v>
      </c>
      <c r="E90" s="20" t="s">
        <v>67</v>
      </c>
      <c r="F90" s="20" t="s">
        <v>35</v>
      </c>
      <c r="G90" s="21" t="s">
        <v>44</v>
      </c>
      <c r="H90" s="22">
        <v>100000</v>
      </c>
      <c r="I90" s="21" t="s">
        <v>17</v>
      </c>
      <c r="J90" s="21"/>
      <c r="K90" s="21" t="s">
        <v>15</v>
      </c>
    </row>
    <row r="91" spans="1:11" x14ac:dyDescent="0.3">
      <c r="A91" s="19">
        <v>2023</v>
      </c>
      <c r="B91" s="20">
        <v>45107</v>
      </c>
      <c r="C91" s="21" t="s">
        <v>81</v>
      </c>
      <c r="D91" s="21" t="s">
        <v>74</v>
      </c>
      <c r="E91" s="20" t="s">
        <v>69</v>
      </c>
      <c r="F91" s="20" t="s">
        <v>36</v>
      </c>
      <c r="G91" s="21" t="s">
        <v>44</v>
      </c>
      <c r="H91" s="22">
        <v>561000</v>
      </c>
      <c r="I91" s="21" t="s">
        <v>14</v>
      </c>
      <c r="J91" s="21"/>
      <c r="K91" s="21" t="s">
        <v>15</v>
      </c>
    </row>
    <row r="92" spans="1:11" x14ac:dyDescent="0.3">
      <c r="A92" s="19">
        <v>2023</v>
      </c>
      <c r="B92" s="20">
        <v>45107</v>
      </c>
      <c r="C92" s="21" t="s">
        <v>81</v>
      </c>
      <c r="D92" s="21" t="s">
        <v>74</v>
      </c>
      <c r="E92" s="20" t="s">
        <v>69</v>
      </c>
      <c r="F92" s="20" t="s">
        <v>36</v>
      </c>
      <c r="G92" s="21" t="s">
        <v>44</v>
      </c>
      <c r="H92" s="22">
        <v>80000</v>
      </c>
      <c r="I92" s="21" t="s">
        <v>17</v>
      </c>
      <c r="J92" s="21"/>
      <c r="K92" s="21" t="s">
        <v>15</v>
      </c>
    </row>
    <row r="93" spans="1:11" x14ac:dyDescent="0.3">
      <c r="A93" s="19">
        <v>2023</v>
      </c>
      <c r="B93" s="20">
        <v>45138</v>
      </c>
      <c r="C93" s="21" t="s">
        <v>79</v>
      </c>
      <c r="D93" s="21" t="s">
        <v>75</v>
      </c>
      <c r="E93" s="20" t="s">
        <v>65</v>
      </c>
      <c r="F93" s="20" t="s">
        <v>37</v>
      </c>
      <c r="G93" s="21" t="s">
        <v>44</v>
      </c>
      <c r="H93" s="22">
        <v>433500</v>
      </c>
      <c r="I93" s="21" t="s">
        <v>14</v>
      </c>
      <c r="J93" s="21"/>
      <c r="K93" s="21" t="s">
        <v>15</v>
      </c>
    </row>
    <row r="94" spans="1:11" x14ac:dyDescent="0.3">
      <c r="A94" s="19">
        <v>2023</v>
      </c>
      <c r="B94" s="20">
        <v>45138</v>
      </c>
      <c r="C94" s="21" t="s">
        <v>79</v>
      </c>
      <c r="D94" s="21" t="s">
        <v>75</v>
      </c>
      <c r="E94" s="20" t="s">
        <v>65</v>
      </c>
      <c r="F94" s="20" t="s">
        <v>37</v>
      </c>
      <c r="G94" s="21" t="s">
        <v>44</v>
      </c>
      <c r="H94" s="22">
        <v>40000</v>
      </c>
      <c r="I94" s="21" t="s">
        <v>17</v>
      </c>
      <c r="J94" s="21"/>
      <c r="K94" s="21" t="s">
        <v>15</v>
      </c>
    </row>
    <row r="95" spans="1:11" x14ac:dyDescent="0.3">
      <c r="A95" s="19">
        <v>2023</v>
      </c>
      <c r="B95" s="20">
        <v>45169</v>
      </c>
      <c r="C95" s="21" t="s">
        <v>79</v>
      </c>
      <c r="D95" s="21" t="s">
        <v>75</v>
      </c>
      <c r="E95" s="20" t="s">
        <v>68</v>
      </c>
      <c r="F95" s="20" t="s">
        <v>38</v>
      </c>
      <c r="G95" s="21" t="s">
        <v>44</v>
      </c>
      <c r="H95" s="22">
        <v>382500</v>
      </c>
      <c r="I95" s="21" t="s">
        <v>14</v>
      </c>
      <c r="J95" s="21"/>
      <c r="K95" s="21" t="s">
        <v>15</v>
      </c>
    </row>
    <row r="96" spans="1:11" x14ac:dyDescent="0.3">
      <c r="A96" s="19">
        <v>2023</v>
      </c>
      <c r="B96" s="20">
        <v>45169</v>
      </c>
      <c r="C96" s="21" t="s">
        <v>79</v>
      </c>
      <c r="D96" s="21" t="s">
        <v>75</v>
      </c>
      <c r="E96" s="20" t="s">
        <v>68</v>
      </c>
      <c r="F96" s="20" t="s">
        <v>38</v>
      </c>
      <c r="G96" s="21" t="s">
        <v>44</v>
      </c>
      <c r="H96" s="22">
        <v>20000</v>
      </c>
      <c r="I96" s="21" t="s">
        <v>17</v>
      </c>
      <c r="J96" s="21"/>
      <c r="K96" s="21" t="s">
        <v>15</v>
      </c>
    </row>
    <row r="97" spans="1:11" x14ac:dyDescent="0.3">
      <c r="A97" s="19">
        <v>2023</v>
      </c>
      <c r="B97" s="20">
        <v>44957</v>
      </c>
      <c r="C97" s="21" t="s">
        <v>79</v>
      </c>
      <c r="D97" s="21" t="s">
        <v>73</v>
      </c>
      <c r="E97" s="20" t="s">
        <v>66</v>
      </c>
      <c r="F97" s="20" t="s">
        <v>12</v>
      </c>
      <c r="G97" s="21" t="s">
        <v>44</v>
      </c>
      <c r="H97" s="22">
        <v>180000</v>
      </c>
      <c r="I97" s="21" t="s">
        <v>16</v>
      </c>
      <c r="J97" s="21"/>
      <c r="K97" s="21" t="s">
        <v>15</v>
      </c>
    </row>
    <row r="98" spans="1:11" x14ac:dyDescent="0.3">
      <c r="A98" s="19">
        <v>2023</v>
      </c>
      <c r="B98" s="20">
        <v>44985</v>
      </c>
      <c r="C98" s="21" t="s">
        <v>80</v>
      </c>
      <c r="D98" s="21" t="s">
        <v>73</v>
      </c>
      <c r="E98" s="20" t="s">
        <v>66</v>
      </c>
      <c r="F98" s="20" t="s">
        <v>32</v>
      </c>
      <c r="G98" s="21" t="s">
        <v>44</v>
      </c>
      <c r="H98" s="22">
        <v>150000</v>
      </c>
      <c r="I98" s="21" t="s">
        <v>16</v>
      </c>
      <c r="J98" s="21"/>
      <c r="K98" s="21" t="s">
        <v>15</v>
      </c>
    </row>
    <row r="99" spans="1:11" x14ac:dyDescent="0.3">
      <c r="A99" s="19">
        <v>2023</v>
      </c>
      <c r="B99" s="20">
        <v>45199</v>
      </c>
      <c r="C99" s="21" t="s">
        <v>81</v>
      </c>
      <c r="D99" s="21" t="s">
        <v>75</v>
      </c>
      <c r="E99" s="20" t="s">
        <v>70</v>
      </c>
      <c r="F99" s="20" t="s">
        <v>39</v>
      </c>
      <c r="G99" s="21" t="s">
        <v>44</v>
      </c>
      <c r="H99" s="22">
        <v>408000</v>
      </c>
      <c r="I99" s="21" t="s">
        <v>14</v>
      </c>
      <c r="J99" s="21"/>
      <c r="K99" s="21" t="s">
        <v>15</v>
      </c>
    </row>
    <row r="100" spans="1:11" x14ac:dyDescent="0.3">
      <c r="A100" s="19">
        <v>2023</v>
      </c>
      <c r="B100" s="20">
        <v>45016</v>
      </c>
      <c r="C100" s="21" t="s">
        <v>79</v>
      </c>
      <c r="D100" s="21" t="s">
        <v>73</v>
      </c>
      <c r="E100" s="20" t="s">
        <v>69</v>
      </c>
      <c r="F100" s="20" t="s">
        <v>33</v>
      </c>
      <c r="G100" s="21" t="s">
        <v>44</v>
      </c>
      <c r="H100" s="22">
        <v>60000</v>
      </c>
      <c r="I100" s="21" t="s">
        <v>16</v>
      </c>
      <c r="J100" s="21"/>
      <c r="K100" s="21" t="s">
        <v>15</v>
      </c>
    </row>
    <row r="101" spans="1:11" x14ac:dyDescent="0.3">
      <c r="A101" s="19">
        <v>2023</v>
      </c>
      <c r="B101" s="20">
        <v>45199</v>
      </c>
      <c r="C101" s="21" t="s">
        <v>81</v>
      </c>
      <c r="D101" s="21" t="s">
        <v>75</v>
      </c>
      <c r="E101" s="20" t="s">
        <v>70</v>
      </c>
      <c r="F101" s="20" t="s">
        <v>39</v>
      </c>
      <c r="G101" s="21" t="s">
        <v>44</v>
      </c>
      <c r="H101" s="22">
        <v>26600</v>
      </c>
      <c r="I101" s="21" t="s">
        <v>17</v>
      </c>
      <c r="J101" s="21"/>
      <c r="K101" s="21" t="s">
        <v>15</v>
      </c>
    </row>
    <row r="102" spans="1:11" x14ac:dyDescent="0.3">
      <c r="A102" s="19">
        <v>2023</v>
      </c>
      <c r="B102" s="20">
        <v>45046</v>
      </c>
      <c r="C102" s="21" t="s">
        <v>81</v>
      </c>
      <c r="D102" s="21" t="s">
        <v>74</v>
      </c>
      <c r="E102" s="20" t="s">
        <v>71</v>
      </c>
      <c r="F102" s="20" t="s">
        <v>34</v>
      </c>
      <c r="G102" s="21" t="s">
        <v>44</v>
      </c>
      <c r="H102" s="22">
        <v>90000</v>
      </c>
      <c r="I102" s="21" t="s">
        <v>16</v>
      </c>
      <c r="J102" s="21"/>
      <c r="K102" s="21" t="s">
        <v>15</v>
      </c>
    </row>
    <row r="103" spans="1:11" x14ac:dyDescent="0.3">
      <c r="A103" s="19">
        <v>2023</v>
      </c>
      <c r="B103" s="20">
        <v>45077</v>
      </c>
      <c r="C103" s="21" t="s">
        <v>79</v>
      </c>
      <c r="D103" s="21" t="s">
        <v>74</v>
      </c>
      <c r="E103" s="20" t="s">
        <v>67</v>
      </c>
      <c r="F103" s="20" t="s">
        <v>35</v>
      </c>
      <c r="G103" s="21" t="s">
        <v>44</v>
      </c>
      <c r="H103" s="22">
        <v>132000</v>
      </c>
      <c r="I103" s="21" t="s">
        <v>16</v>
      </c>
      <c r="J103" s="21"/>
      <c r="K103" s="21" t="s">
        <v>15</v>
      </c>
    </row>
    <row r="104" spans="1:11" x14ac:dyDescent="0.3">
      <c r="A104" s="19">
        <v>2023</v>
      </c>
      <c r="B104" s="20">
        <v>45230</v>
      </c>
      <c r="C104" s="21" t="s">
        <v>79</v>
      </c>
      <c r="D104" s="21" t="s">
        <v>76</v>
      </c>
      <c r="E104" s="20" t="s">
        <v>66</v>
      </c>
      <c r="F104" s="20" t="s">
        <v>40</v>
      </c>
      <c r="G104" s="21" t="s">
        <v>44</v>
      </c>
      <c r="H104" s="22">
        <v>369750</v>
      </c>
      <c r="I104" s="21" t="s">
        <v>14</v>
      </c>
      <c r="J104" s="21"/>
      <c r="K104" s="21" t="s">
        <v>15</v>
      </c>
    </row>
    <row r="105" spans="1:11" x14ac:dyDescent="0.3">
      <c r="A105" s="19">
        <v>2023</v>
      </c>
      <c r="B105" s="20">
        <v>45107</v>
      </c>
      <c r="C105" s="21" t="s">
        <v>81</v>
      </c>
      <c r="D105" s="21" t="s">
        <v>74</v>
      </c>
      <c r="E105" s="20" t="s">
        <v>69</v>
      </c>
      <c r="F105" s="20" t="s">
        <v>36</v>
      </c>
      <c r="G105" s="21" t="s">
        <v>44</v>
      </c>
      <c r="H105" s="22">
        <v>108000</v>
      </c>
      <c r="I105" s="21" t="s">
        <v>16</v>
      </c>
      <c r="J105" s="21"/>
      <c r="K105" s="21" t="s">
        <v>15</v>
      </c>
    </row>
    <row r="106" spans="1:11" x14ac:dyDescent="0.3">
      <c r="A106" s="19">
        <v>2023</v>
      </c>
      <c r="B106" s="20">
        <v>45230</v>
      </c>
      <c r="C106" s="21" t="s">
        <v>79</v>
      </c>
      <c r="D106" s="21" t="s">
        <v>76</v>
      </c>
      <c r="E106" s="20" t="s">
        <v>66</v>
      </c>
      <c r="F106" s="20" t="s">
        <v>40</v>
      </c>
      <c r="G106" s="21" t="s">
        <v>44</v>
      </c>
      <c r="H106" s="22">
        <v>60000</v>
      </c>
      <c r="I106" s="21" t="s">
        <v>17</v>
      </c>
      <c r="J106" s="21"/>
      <c r="K106" s="21" t="s">
        <v>15</v>
      </c>
    </row>
    <row r="107" spans="1:11" x14ac:dyDescent="0.3">
      <c r="A107" s="19">
        <v>2023</v>
      </c>
      <c r="B107" s="20">
        <v>45138</v>
      </c>
      <c r="C107" s="21" t="s">
        <v>79</v>
      </c>
      <c r="D107" s="21" t="s">
        <v>75</v>
      </c>
      <c r="E107" s="20" t="s">
        <v>65</v>
      </c>
      <c r="F107" s="20" t="s">
        <v>37</v>
      </c>
      <c r="G107" s="21" t="s">
        <v>44</v>
      </c>
      <c r="H107" s="22">
        <v>60000</v>
      </c>
      <c r="I107" s="21" t="s">
        <v>16</v>
      </c>
      <c r="J107" s="21"/>
      <c r="K107" s="21" t="s">
        <v>15</v>
      </c>
    </row>
    <row r="108" spans="1:11" x14ac:dyDescent="0.3">
      <c r="A108" s="19">
        <v>2023</v>
      </c>
      <c r="B108" s="20">
        <v>45169</v>
      </c>
      <c r="C108" s="21" t="s">
        <v>79</v>
      </c>
      <c r="D108" s="21" t="s">
        <v>75</v>
      </c>
      <c r="E108" s="20" t="s">
        <v>68</v>
      </c>
      <c r="F108" s="20" t="s">
        <v>38</v>
      </c>
      <c r="G108" s="21" t="s">
        <v>44</v>
      </c>
      <c r="H108" s="22">
        <v>60000</v>
      </c>
      <c r="I108" s="21" t="s">
        <v>16</v>
      </c>
      <c r="J108" s="21"/>
      <c r="K108" s="21" t="s">
        <v>15</v>
      </c>
    </row>
    <row r="109" spans="1:11" x14ac:dyDescent="0.3">
      <c r="A109" s="19">
        <v>2023</v>
      </c>
      <c r="B109" s="20">
        <v>45260</v>
      </c>
      <c r="C109" s="21" t="s">
        <v>81</v>
      </c>
      <c r="D109" s="21" t="s">
        <v>76</v>
      </c>
      <c r="E109" s="20" t="s">
        <v>68</v>
      </c>
      <c r="F109" s="20" t="s">
        <v>41</v>
      </c>
      <c r="G109" s="21" t="s">
        <v>44</v>
      </c>
      <c r="H109" s="22">
        <v>362100</v>
      </c>
      <c r="I109" s="21" t="s">
        <v>14</v>
      </c>
      <c r="J109" s="21"/>
      <c r="K109" s="21" t="s">
        <v>15</v>
      </c>
    </row>
    <row r="110" spans="1:11" x14ac:dyDescent="0.3">
      <c r="A110" s="19">
        <v>2023</v>
      </c>
      <c r="B110" s="20">
        <v>45199</v>
      </c>
      <c r="C110" s="21" t="s">
        <v>81</v>
      </c>
      <c r="D110" s="21" t="s">
        <v>75</v>
      </c>
      <c r="E110" s="20" t="s">
        <v>70</v>
      </c>
      <c r="F110" s="20" t="s">
        <v>39</v>
      </c>
      <c r="G110" s="21" t="s">
        <v>44</v>
      </c>
      <c r="H110" s="22">
        <v>60000</v>
      </c>
      <c r="I110" s="21" t="s">
        <v>16</v>
      </c>
      <c r="J110" s="21"/>
      <c r="K110" s="21" t="s">
        <v>15</v>
      </c>
    </row>
    <row r="111" spans="1:11" x14ac:dyDescent="0.3">
      <c r="A111" s="19">
        <v>2023</v>
      </c>
      <c r="B111" s="20">
        <v>45260</v>
      </c>
      <c r="C111" s="21" t="s">
        <v>81</v>
      </c>
      <c r="D111" s="21" t="s">
        <v>76</v>
      </c>
      <c r="E111" s="20" t="s">
        <v>68</v>
      </c>
      <c r="F111" s="20" t="s">
        <v>41</v>
      </c>
      <c r="G111" s="21" t="s">
        <v>44</v>
      </c>
      <c r="H111" s="22">
        <v>40000</v>
      </c>
      <c r="I111" s="21" t="s">
        <v>17</v>
      </c>
      <c r="J111" s="21"/>
      <c r="K111" s="21" t="s">
        <v>15</v>
      </c>
    </row>
    <row r="112" spans="1:11" x14ac:dyDescent="0.3">
      <c r="A112" s="19">
        <v>2023</v>
      </c>
      <c r="B112" s="20">
        <v>45230</v>
      </c>
      <c r="C112" s="21" t="s">
        <v>79</v>
      </c>
      <c r="D112" s="21" t="s">
        <v>76</v>
      </c>
      <c r="E112" s="20" t="s">
        <v>66</v>
      </c>
      <c r="F112" s="20" t="s">
        <v>40</v>
      </c>
      <c r="G112" s="21" t="s">
        <v>44</v>
      </c>
      <c r="H112" s="22">
        <v>72000</v>
      </c>
      <c r="I112" s="21" t="s">
        <v>16</v>
      </c>
      <c r="J112" s="21"/>
      <c r="K112" s="21" t="s">
        <v>15</v>
      </c>
    </row>
    <row r="113" spans="1:11" x14ac:dyDescent="0.3">
      <c r="A113" s="19">
        <v>2023</v>
      </c>
      <c r="B113" s="20">
        <v>45260</v>
      </c>
      <c r="C113" s="21" t="s">
        <v>81</v>
      </c>
      <c r="D113" s="21" t="s">
        <v>76</v>
      </c>
      <c r="E113" s="20" t="s">
        <v>68</v>
      </c>
      <c r="F113" s="20" t="s">
        <v>41</v>
      </c>
      <c r="G113" s="21" t="s">
        <v>44</v>
      </c>
      <c r="H113" s="22">
        <v>72000</v>
      </c>
      <c r="I113" s="21" t="s">
        <v>16</v>
      </c>
      <c r="J113" s="21"/>
      <c r="K113" s="21" t="s">
        <v>15</v>
      </c>
    </row>
    <row r="114" spans="1:11" x14ac:dyDescent="0.3">
      <c r="A114" s="19">
        <v>2023</v>
      </c>
      <c r="B114" s="20">
        <v>45291</v>
      </c>
      <c r="C114" s="21" t="s">
        <v>79</v>
      </c>
      <c r="D114" s="21" t="s">
        <v>76</v>
      </c>
      <c r="E114" s="20" t="s">
        <v>71</v>
      </c>
      <c r="F114" s="20" t="s">
        <v>42</v>
      </c>
      <c r="G114" s="21" t="s">
        <v>44</v>
      </c>
      <c r="H114" s="22">
        <v>471750</v>
      </c>
      <c r="I114" s="21" t="s">
        <v>14</v>
      </c>
      <c r="J114" s="21"/>
      <c r="K114" s="21" t="s">
        <v>15</v>
      </c>
    </row>
    <row r="115" spans="1:11" x14ac:dyDescent="0.3">
      <c r="A115" s="19">
        <v>2023</v>
      </c>
      <c r="B115" s="20">
        <v>45291</v>
      </c>
      <c r="C115" s="21" t="s">
        <v>79</v>
      </c>
      <c r="D115" s="21" t="s">
        <v>76</v>
      </c>
      <c r="E115" s="20" t="s">
        <v>71</v>
      </c>
      <c r="F115" s="20" t="s">
        <v>42</v>
      </c>
      <c r="G115" s="21" t="s">
        <v>44</v>
      </c>
      <c r="H115" s="22">
        <v>126000</v>
      </c>
      <c r="I115" s="21" t="s">
        <v>16</v>
      </c>
      <c r="J115" s="21"/>
      <c r="K115" s="21" t="s">
        <v>15</v>
      </c>
    </row>
    <row r="116" spans="1:11" x14ac:dyDescent="0.3">
      <c r="A116" s="19">
        <v>2023</v>
      </c>
      <c r="B116" s="20">
        <v>45291</v>
      </c>
      <c r="C116" s="21" t="s">
        <v>79</v>
      </c>
      <c r="D116" s="21" t="s">
        <v>76</v>
      </c>
      <c r="E116" s="20" t="s">
        <v>71</v>
      </c>
      <c r="F116" s="20" t="s">
        <v>42</v>
      </c>
      <c r="G116" s="21" t="s">
        <v>44</v>
      </c>
      <c r="H116" s="22">
        <v>60000</v>
      </c>
      <c r="I116" s="21" t="s">
        <v>17</v>
      </c>
      <c r="J116" s="21"/>
      <c r="K116" s="21" t="s">
        <v>15</v>
      </c>
    </row>
    <row r="117" spans="1:11" x14ac:dyDescent="0.3">
      <c r="H117" s="41">
        <f>SUM(H5:H116)</f>
        <v>17559820</v>
      </c>
    </row>
  </sheetData>
  <mergeCells count="1">
    <mergeCell ref="A1:H1"/>
  </mergeCells>
  <pageMargins left="0.7" right="0.7" top="0.75" bottom="0.75" header="0.3" footer="0.3"/>
  <ignoredErrors>
    <ignoredError sqref="C5:C11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A1E1-1C50-4605-9BD4-C98F24ECA2B5}">
  <dimension ref="A3:F64"/>
  <sheetViews>
    <sheetView zoomScale="80" zoomScaleNormal="80" workbookViewId="0">
      <selection activeCell="A29" sqref="A29"/>
    </sheetView>
  </sheetViews>
  <sheetFormatPr defaultRowHeight="15.6" x14ac:dyDescent="0.3"/>
  <cols>
    <col min="1" max="3" width="17.296875" bestFit="1" customWidth="1"/>
    <col min="4" max="4" width="15.8984375" bestFit="1" customWidth="1"/>
    <col min="5" max="5" width="17.69921875" bestFit="1" customWidth="1"/>
    <col min="6" max="6" width="15.8984375" bestFit="1" customWidth="1"/>
  </cols>
  <sheetData>
    <row r="3" spans="1:6" x14ac:dyDescent="0.3">
      <c r="A3" s="13" t="s">
        <v>95</v>
      </c>
      <c r="B3" s="13" t="s">
        <v>96</v>
      </c>
      <c r="C3" s="13" t="s">
        <v>64</v>
      </c>
      <c r="D3" s="13" t="s">
        <v>4</v>
      </c>
      <c r="E3" s="13" t="s">
        <v>6</v>
      </c>
      <c r="F3" t="s">
        <v>77</v>
      </c>
    </row>
    <row r="4" spans="1:6" x14ac:dyDescent="0.3">
      <c r="A4" t="s">
        <v>87</v>
      </c>
      <c r="F4" s="36">
        <v>-963400</v>
      </c>
    </row>
    <row r="5" spans="1:6" x14ac:dyDescent="0.3">
      <c r="B5" t="s">
        <v>100</v>
      </c>
      <c r="F5" s="36">
        <v>-963400</v>
      </c>
    </row>
    <row r="6" spans="1:6" x14ac:dyDescent="0.3">
      <c r="C6" t="s">
        <v>34</v>
      </c>
      <c r="F6" s="36">
        <v>-963400</v>
      </c>
    </row>
    <row r="7" spans="1:6" x14ac:dyDescent="0.3">
      <c r="D7" s="35">
        <v>45046</v>
      </c>
      <c r="F7" s="36">
        <v>-963400</v>
      </c>
    </row>
    <row r="8" spans="1:6" x14ac:dyDescent="0.3">
      <c r="E8" t="s">
        <v>71</v>
      </c>
      <c r="F8" s="36">
        <v>-963400</v>
      </c>
    </row>
    <row r="9" spans="1:6" x14ac:dyDescent="0.3">
      <c r="A9" t="s">
        <v>86</v>
      </c>
      <c r="F9" s="36">
        <v>-1010800</v>
      </c>
    </row>
    <row r="10" spans="1:6" x14ac:dyDescent="0.3">
      <c r="B10" t="s">
        <v>99</v>
      </c>
      <c r="F10" s="36">
        <v>-1010800</v>
      </c>
    </row>
    <row r="11" spans="1:6" x14ac:dyDescent="0.3">
      <c r="C11" t="s">
        <v>33</v>
      </c>
      <c r="F11" s="36">
        <v>-1010800</v>
      </c>
    </row>
    <row r="12" spans="1:6" x14ac:dyDescent="0.3">
      <c r="D12" s="35">
        <v>45016</v>
      </c>
      <c r="F12" s="36">
        <v>-1010800</v>
      </c>
    </row>
    <row r="13" spans="1:6" x14ac:dyDescent="0.3">
      <c r="E13" t="s">
        <v>69</v>
      </c>
      <c r="F13" s="36">
        <v>-1010800</v>
      </c>
    </row>
    <row r="14" spans="1:6" x14ac:dyDescent="0.3">
      <c r="A14" t="s">
        <v>92</v>
      </c>
      <c r="F14" s="36">
        <v>-1027400</v>
      </c>
    </row>
    <row r="15" spans="1:6" x14ac:dyDescent="0.3">
      <c r="B15" t="s">
        <v>106</v>
      </c>
      <c r="F15" s="36">
        <v>-1027400</v>
      </c>
    </row>
    <row r="16" spans="1:6" x14ac:dyDescent="0.3">
      <c r="C16" t="s">
        <v>40</v>
      </c>
      <c r="F16" s="36">
        <v>-1027400</v>
      </c>
    </row>
    <row r="17" spans="1:6" x14ac:dyDescent="0.3">
      <c r="D17" s="35">
        <v>45230</v>
      </c>
      <c r="F17" s="36">
        <v>-1027400</v>
      </c>
    </row>
    <row r="18" spans="1:6" x14ac:dyDescent="0.3">
      <c r="E18" t="s">
        <v>66</v>
      </c>
      <c r="F18" s="36">
        <v>-1027400</v>
      </c>
    </row>
    <row r="19" spans="1:6" x14ac:dyDescent="0.3">
      <c r="A19" t="s">
        <v>91</v>
      </c>
      <c r="F19" s="36">
        <v>-1029300</v>
      </c>
    </row>
    <row r="20" spans="1:6" x14ac:dyDescent="0.3">
      <c r="B20" t="s">
        <v>105</v>
      </c>
      <c r="F20" s="36">
        <v>-1029300</v>
      </c>
    </row>
    <row r="21" spans="1:6" x14ac:dyDescent="0.3">
      <c r="C21" t="s">
        <v>39</v>
      </c>
      <c r="F21" s="36">
        <v>-1029300</v>
      </c>
    </row>
    <row r="22" spans="1:6" x14ac:dyDescent="0.3">
      <c r="D22" s="35">
        <v>45199</v>
      </c>
      <c r="F22" s="36">
        <v>-1029300</v>
      </c>
    </row>
    <row r="23" spans="1:6" x14ac:dyDescent="0.3">
      <c r="E23" t="s">
        <v>70</v>
      </c>
      <c r="F23" s="36">
        <v>-1029300</v>
      </c>
    </row>
    <row r="24" spans="1:6" x14ac:dyDescent="0.3">
      <c r="A24" t="s">
        <v>90</v>
      </c>
      <c r="F24" s="36">
        <v>-1036300</v>
      </c>
    </row>
    <row r="25" spans="1:6" x14ac:dyDescent="0.3">
      <c r="B25" t="s">
        <v>104</v>
      </c>
      <c r="F25" s="36">
        <v>-1036300</v>
      </c>
    </row>
    <row r="26" spans="1:6" x14ac:dyDescent="0.3">
      <c r="C26" t="s">
        <v>38</v>
      </c>
      <c r="F26" s="36">
        <v>-1036300</v>
      </c>
    </row>
    <row r="27" spans="1:6" x14ac:dyDescent="0.3">
      <c r="D27" s="35">
        <v>45169</v>
      </c>
      <c r="F27" s="36">
        <v>-1036300</v>
      </c>
    </row>
    <row r="28" spans="1:6" x14ac:dyDescent="0.3">
      <c r="E28" t="s">
        <v>68</v>
      </c>
      <c r="F28" s="36">
        <v>-1036300</v>
      </c>
    </row>
    <row r="29" spans="1:6" x14ac:dyDescent="0.3">
      <c r="A29" t="s">
        <v>93</v>
      </c>
      <c r="F29" s="36">
        <v>-1067600</v>
      </c>
    </row>
    <row r="30" spans="1:6" x14ac:dyDescent="0.3">
      <c r="B30" t="s">
        <v>107</v>
      </c>
      <c r="F30" s="36">
        <v>-1067600</v>
      </c>
    </row>
    <row r="31" spans="1:6" x14ac:dyDescent="0.3">
      <c r="C31" t="s">
        <v>41</v>
      </c>
      <c r="F31" s="36">
        <v>-1067600</v>
      </c>
    </row>
    <row r="32" spans="1:6" x14ac:dyDescent="0.3">
      <c r="D32" s="35">
        <v>45260</v>
      </c>
      <c r="F32" s="36">
        <v>-1067600</v>
      </c>
    </row>
    <row r="33" spans="1:6" x14ac:dyDescent="0.3">
      <c r="E33" t="s">
        <v>68</v>
      </c>
      <c r="F33" s="36">
        <v>-1067600</v>
      </c>
    </row>
    <row r="34" spans="1:6" x14ac:dyDescent="0.3">
      <c r="A34" t="s">
        <v>85</v>
      </c>
      <c r="F34" s="36">
        <v>-1089000</v>
      </c>
    </row>
    <row r="35" spans="1:6" x14ac:dyDescent="0.3">
      <c r="B35" t="s">
        <v>98</v>
      </c>
      <c r="F35" s="36">
        <v>-1089000</v>
      </c>
    </row>
    <row r="36" spans="1:6" x14ac:dyDescent="0.3">
      <c r="C36" t="s">
        <v>32</v>
      </c>
      <c r="F36" s="36">
        <v>-1089000</v>
      </c>
    </row>
    <row r="37" spans="1:6" x14ac:dyDescent="0.3">
      <c r="D37" s="35">
        <v>44985</v>
      </c>
      <c r="F37" s="36">
        <v>-1089000</v>
      </c>
    </row>
    <row r="38" spans="1:6" x14ac:dyDescent="0.3">
      <c r="E38" t="s">
        <v>66</v>
      </c>
      <c r="F38" s="36">
        <v>-1089000</v>
      </c>
    </row>
    <row r="39" spans="1:6" x14ac:dyDescent="0.3">
      <c r="A39" t="s">
        <v>89</v>
      </c>
      <c r="F39" s="36">
        <v>-1111200</v>
      </c>
    </row>
    <row r="40" spans="1:6" x14ac:dyDescent="0.3">
      <c r="B40" t="s">
        <v>103</v>
      </c>
      <c r="F40" s="36">
        <v>-1111200</v>
      </c>
    </row>
    <row r="41" spans="1:6" x14ac:dyDescent="0.3">
      <c r="C41" t="s">
        <v>37</v>
      </c>
      <c r="F41" s="36">
        <v>-1111200</v>
      </c>
    </row>
    <row r="42" spans="1:6" x14ac:dyDescent="0.3">
      <c r="D42" s="35">
        <v>45138</v>
      </c>
      <c r="F42" s="36">
        <v>-1111200</v>
      </c>
    </row>
    <row r="43" spans="1:6" x14ac:dyDescent="0.3">
      <c r="E43" t="s">
        <v>65</v>
      </c>
      <c r="F43" s="36">
        <v>-1111200</v>
      </c>
    </row>
    <row r="44" spans="1:6" x14ac:dyDescent="0.3">
      <c r="A44" t="s">
        <v>94</v>
      </c>
      <c r="F44" s="36">
        <v>-1199200</v>
      </c>
    </row>
    <row r="45" spans="1:6" x14ac:dyDescent="0.3">
      <c r="B45" t="s">
        <v>108</v>
      </c>
      <c r="F45" s="36">
        <v>-1199200</v>
      </c>
    </row>
    <row r="46" spans="1:6" x14ac:dyDescent="0.3">
      <c r="C46" t="s">
        <v>42</v>
      </c>
      <c r="F46" s="36">
        <v>-1199200</v>
      </c>
    </row>
    <row r="47" spans="1:6" x14ac:dyDescent="0.3">
      <c r="D47" s="35">
        <v>45291</v>
      </c>
      <c r="F47" s="36">
        <v>-1199200</v>
      </c>
    </row>
    <row r="48" spans="1:6" x14ac:dyDescent="0.3">
      <c r="E48" t="s">
        <v>71</v>
      </c>
      <c r="F48" s="36">
        <v>-1199200</v>
      </c>
    </row>
    <row r="49" spans="1:6" x14ac:dyDescent="0.3">
      <c r="A49" t="s">
        <v>88</v>
      </c>
      <c r="F49" s="36">
        <v>-1226100</v>
      </c>
    </row>
    <row r="50" spans="1:6" x14ac:dyDescent="0.3">
      <c r="B50" t="s">
        <v>102</v>
      </c>
      <c r="F50" s="36">
        <v>-1226100</v>
      </c>
    </row>
    <row r="51" spans="1:6" x14ac:dyDescent="0.3">
      <c r="C51" t="s">
        <v>36</v>
      </c>
      <c r="F51" s="36">
        <v>-1226100</v>
      </c>
    </row>
    <row r="52" spans="1:6" x14ac:dyDescent="0.3">
      <c r="D52" s="35">
        <v>45107</v>
      </c>
      <c r="F52" s="36">
        <v>-1226100</v>
      </c>
    </row>
    <row r="53" spans="1:6" x14ac:dyDescent="0.3">
      <c r="E53" t="s">
        <v>69</v>
      </c>
      <c r="F53" s="36">
        <v>-1226100</v>
      </c>
    </row>
    <row r="54" spans="1:6" x14ac:dyDescent="0.3">
      <c r="A54" t="s">
        <v>35</v>
      </c>
      <c r="F54" s="36">
        <v>-1230900</v>
      </c>
    </row>
    <row r="55" spans="1:6" x14ac:dyDescent="0.3">
      <c r="B55" t="s">
        <v>101</v>
      </c>
      <c r="F55" s="36">
        <v>-1230900</v>
      </c>
    </row>
    <row r="56" spans="1:6" x14ac:dyDescent="0.3">
      <c r="C56" t="s">
        <v>35</v>
      </c>
      <c r="F56" s="36">
        <v>-1230900</v>
      </c>
    </row>
    <row r="57" spans="1:6" x14ac:dyDescent="0.3">
      <c r="D57" s="35">
        <v>45077</v>
      </c>
      <c r="F57" s="36">
        <v>-1230900</v>
      </c>
    </row>
    <row r="58" spans="1:6" x14ac:dyDescent="0.3">
      <c r="E58" t="s">
        <v>67</v>
      </c>
      <c r="F58" s="36">
        <v>-1230900</v>
      </c>
    </row>
    <row r="59" spans="1:6" x14ac:dyDescent="0.3">
      <c r="A59" t="s">
        <v>84</v>
      </c>
      <c r="F59" s="36">
        <v>-1254500</v>
      </c>
    </row>
    <row r="60" spans="1:6" x14ac:dyDescent="0.3">
      <c r="B60" t="s">
        <v>97</v>
      </c>
      <c r="F60" s="36">
        <v>-1254500</v>
      </c>
    </row>
    <row r="61" spans="1:6" x14ac:dyDescent="0.3">
      <c r="C61" t="s">
        <v>12</v>
      </c>
      <c r="F61" s="36">
        <v>-1254500</v>
      </c>
    </row>
    <row r="62" spans="1:6" x14ac:dyDescent="0.3">
      <c r="D62" s="35">
        <v>44957</v>
      </c>
      <c r="F62" s="36">
        <v>-1254500</v>
      </c>
    </row>
    <row r="63" spans="1:6" x14ac:dyDescent="0.3">
      <c r="E63" t="s">
        <v>66</v>
      </c>
      <c r="F63" s="36">
        <v>-1254500</v>
      </c>
    </row>
    <row r="64" spans="1:6" x14ac:dyDescent="0.3">
      <c r="A64" t="s">
        <v>72</v>
      </c>
      <c r="F64" s="36">
        <v>-13245700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9841-A8F6-4878-9B0E-8281FE3A6360}">
  <dimension ref="A3:B8"/>
  <sheetViews>
    <sheetView workbookViewId="0"/>
  </sheetViews>
  <sheetFormatPr defaultRowHeight="15.6" x14ac:dyDescent="0.3"/>
  <cols>
    <col min="1" max="1" width="11.296875" bestFit="1" customWidth="1"/>
    <col min="2" max="2" width="15.8984375" bestFit="1" customWidth="1"/>
  </cols>
  <sheetData>
    <row r="3" spans="1:2" x14ac:dyDescent="0.3">
      <c r="A3" s="50" t="s">
        <v>2</v>
      </c>
      <c r="B3" s="40" t="s">
        <v>77</v>
      </c>
    </row>
    <row r="4" spans="1:2" x14ac:dyDescent="0.3">
      <c r="A4" s="40" t="s">
        <v>73</v>
      </c>
      <c r="B4" s="51">
        <v>-3354300</v>
      </c>
    </row>
    <row r="5" spans="1:2" x14ac:dyDescent="0.3">
      <c r="A5" s="40" t="s">
        <v>74</v>
      </c>
      <c r="B5" s="51">
        <v>-3420400</v>
      </c>
    </row>
    <row r="6" spans="1:2" x14ac:dyDescent="0.3">
      <c r="A6" s="40" t="s">
        <v>75</v>
      </c>
      <c r="B6" s="51">
        <v>-3176800</v>
      </c>
    </row>
    <row r="7" spans="1:2" x14ac:dyDescent="0.3">
      <c r="A7" s="40" t="s">
        <v>76</v>
      </c>
      <c r="B7" s="51">
        <v>-3294200</v>
      </c>
    </row>
    <row r="8" spans="1:2" x14ac:dyDescent="0.3">
      <c r="A8" s="40" t="s">
        <v>72</v>
      </c>
      <c r="B8" s="51">
        <v>-13245700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0392C-3A34-45DA-857E-9F7BD82A50BE}">
  <dimension ref="A3:B7"/>
  <sheetViews>
    <sheetView topLeftCell="A2" workbookViewId="0">
      <selection activeCell="N22" sqref="I22:N26"/>
    </sheetView>
  </sheetViews>
  <sheetFormatPr defaultRowHeight="15.6" x14ac:dyDescent="0.3"/>
  <cols>
    <col min="1" max="1" width="27.296875" bestFit="1" customWidth="1"/>
    <col min="2" max="2" width="15.8984375" bestFit="1" customWidth="1"/>
  </cols>
  <sheetData>
    <row r="3" spans="1:2" x14ac:dyDescent="0.3">
      <c r="A3" s="13" t="s">
        <v>7</v>
      </c>
      <c r="B3" t="s">
        <v>77</v>
      </c>
    </row>
    <row r="4" spans="1:2" x14ac:dyDescent="0.3">
      <c r="A4" s="21" t="s">
        <v>13</v>
      </c>
      <c r="B4" s="40">
        <v>-2556500</v>
      </c>
    </row>
    <row r="5" spans="1:2" x14ac:dyDescent="0.3">
      <c r="A5" s="21" t="s">
        <v>43</v>
      </c>
      <c r="B5" s="40">
        <v>-6618300</v>
      </c>
    </row>
    <row r="6" spans="1:2" x14ac:dyDescent="0.3">
      <c r="A6" s="21" t="s">
        <v>44</v>
      </c>
      <c r="B6" s="40">
        <v>-4070900</v>
      </c>
    </row>
    <row r="7" spans="1:2" x14ac:dyDescent="0.3">
      <c r="A7" s="21" t="s">
        <v>72</v>
      </c>
      <c r="B7" s="40">
        <v>-13245700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619F6-AFB6-4912-859F-F03460657E02}">
  <dimension ref="A3:B7"/>
  <sheetViews>
    <sheetView workbookViewId="0">
      <selection activeCell="N19" sqref="N19"/>
    </sheetView>
  </sheetViews>
  <sheetFormatPr defaultRowHeight="15.6" x14ac:dyDescent="0.3"/>
  <cols>
    <col min="1" max="1" width="25.19921875" bestFit="1" customWidth="1"/>
    <col min="2" max="2" width="15.8984375" bestFit="1" customWidth="1"/>
  </cols>
  <sheetData>
    <row r="3" spans="1:2" x14ac:dyDescent="0.3">
      <c r="A3" s="13" t="s">
        <v>10</v>
      </c>
      <c r="B3" t="s">
        <v>77</v>
      </c>
    </row>
    <row r="4" spans="1:2" x14ac:dyDescent="0.3">
      <c r="A4" t="s">
        <v>27</v>
      </c>
      <c r="B4" s="42">
        <v>-6711500</v>
      </c>
    </row>
    <row r="5" spans="1:2" x14ac:dyDescent="0.3">
      <c r="A5" t="s">
        <v>31</v>
      </c>
      <c r="B5" s="42">
        <v>-929400</v>
      </c>
    </row>
    <row r="6" spans="1:2" x14ac:dyDescent="0.3">
      <c r="A6" t="s">
        <v>19</v>
      </c>
      <c r="B6" s="42">
        <v>-5604800</v>
      </c>
    </row>
    <row r="7" spans="1:2" x14ac:dyDescent="0.3">
      <c r="A7" t="s">
        <v>72</v>
      </c>
      <c r="B7" s="42">
        <v>-13245700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4156-A875-4BFE-8F56-51AF7E57491A}">
  <dimension ref="A3:B16"/>
  <sheetViews>
    <sheetView workbookViewId="0">
      <selection activeCell="G21" sqref="G21"/>
    </sheetView>
  </sheetViews>
  <sheetFormatPr defaultRowHeight="15.6" x14ac:dyDescent="0.3"/>
  <cols>
    <col min="1" max="1" width="18.19921875" bestFit="1" customWidth="1"/>
    <col min="2" max="2" width="15.8984375" bestFit="1" customWidth="1"/>
  </cols>
  <sheetData>
    <row r="3" spans="1:2" x14ac:dyDescent="0.3">
      <c r="A3" s="13" t="s">
        <v>9</v>
      </c>
      <c r="B3" t="s">
        <v>77</v>
      </c>
    </row>
    <row r="4" spans="1:2" x14ac:dyDescent="0.3">
      <c r="A4" t="s">
        <v>21</v>
      </c>
      <c r="B4" s="30">
        <v>-1333000</v>
      </c>
    </row>
    <row r="5" spans="1:2" x14ac:dyDescent="0.3">
      <c r="A5" t="s">
        <v>31</v>
      </c>
      <c r="B5" s="30">
        <v>-929400</v>
      </c>
    </row>
    <row r="6" spans="1:2" x14ac:dyDescent="0.3">
      <c r="A6" t="s">
        <v>30</v>
      </c>
      <c r="B6" s="30">
        <v>-4492000</v>
      </c>
    </row>
    <row r="7" spans="1:2" x14ac:dyDescent="0.3">
      <c r="A7" t="s">
        <v>22</v>
      </c>
      <c r="B7" s="30">
        <v>-1055000</v>
      </c>
    </row>
    <row r="8" spans="1:2" x14ac:dyDescent="0.3">
      <c r="A8" t="s">
        <v>26</v>
      </c>
      <c r="B8" s="30">
        <v>-1065000</v>
      </c>
    </row>
    <row r="9" spans="1:2" x14ac:dyDescent="0.3">
      <c r="A9" t="s">
        <v>25</v>
      </c>
      <c r="B9" s="30">
        <v>-405500</v>
      </c>
    </row>
    <row r="10" spans="1:2" x14ac:dyDescent="0.3">
      <c r="A10" t="s">
        <v>28</v>
      </c>
      <c r="B10" s="30">
        <v>-98200</v>
      </c>
    </row>
    <row r="11" spans="1:2" x14ac:dyDescent="0.3">
      <c r="A11" t="s">
        <v>23</v>
      </c>
      <c r="B11" s="30">
        <v>-1790000</v>
      </c>
    </row>
    <row r="12" spans="1:2" x14ac:dyDescent="0.3">
      <c r="A12" t="s">
        <v>24</v>
      </c>
      <c r="B12" s="30">
        <v>-540000</v>
      </c>
    </row>
    <row r="13" spans="1:2" x14ac:dyDescent="0.3">
      <c r="A13" t="s">
        <v>18</v>
      </c>
      <c r="B13" s="30">
        <v>-745000</v>
      </c>
    </row>
    <row r="14" spans="1:2" x14ac:dyDescent="0.3">
      <c r="A14" t="s">
        <v>14</v>
      </c>
      <c r="B14" s="30">
        <v>-447000</v>
      </c>
    </row>
    <row r="15" spans="1:2" x14ac:dyDescent="0.3">
      <c r="A15" t="s">
        <v>29</v>
      </c>
      <c r="B15" s="30">
        <v>-345600</v>
      </c>
    </row>
    <row r="16" spans="1:2" x14ac:dyDescent="0.3">
      <c r="A16" t="s">
        <v>72</v>
      </c>
      <c r="B16" s="30">
        <v>-13245700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00FA-0A9C-472C-87E3-C86D30DC1A33}">
  <dimension ref="A1:B19"/>
  <sheetViews>
    <sheetView workbookViewId="0">
      <selection activeCell="A2" sqref="A2"/>
    </sheetView>
  </sheetViews>
  <sheetFormatPr defaultRowHeight="15.6" x14ac:dyDescent="0.3"/>
  <cols>
    <col min="1" max="1" width="43.5" bestFit="1" customWidth="1"/>
    <col min="2" max="2" width="154.19921875" style="6" bestFit="1" customWidth="1"/>
  </cols>
  <sheetData>
    <row r="1" spans="1:2" x14ac:dyDescent="0.3">
      <c r="A1" s="5" t="s">
        <v>0</v>
      </c>
      <c r="B1" s="6" t="s">
        <v>45</v>
      </c>
    </row>
    <row r="2" spans="1:2" x14ac:dyDescent="0.3">
      <c r="A2" s="5" t="s">
        <v>1</v>
      </c>
      <c r="B2" s="6" t="s">
        <v>46</v>
      </c>
    </row>
    <row r="3" spans="1:2" x14ac:dyDescent="0.3">
      <c r="A3" s="5" t="s">
        <v>3</v>
      </c>
      <c r="B3" s="6" t="s">
        <v>47</v>
      </c>
    </row>
    <row r="4" spans="1:2" x14ac:dyDescent="0.3">
      <c r="A4" s="7" t="s">
        <v>4</v>
      </c>
      <c r="B4" s="6" t="s">
        <v>48</v>
      </c>
    </row>
    <row r="5" spans="1:2" x14ac:dyDescent="0.3">
      <c r="A5" s="5" t="s">
        <v>7</v>
      </c>
      <c r="B5" s="6" t="s">
        <v>49</v>
      </c>
    </row>
    <row r="6" spans="1:2" x14ac:dyDescent="0.3">
      <c r="A6" s="5" t="s">
        <v>8</v>
      </c>
      <c r="B6" s="6" t="s">
        <v>50</v>
      </c>
    </row>
    <row r="7" spans="1:2" x14ac:dyDescent="0.3">
      <c r="A7" s="5" t="s">
        <v>9</v>
      </c>
      <c r="B7" s="6" t="s">
        <v>51</v>
      </c>
    </row>
    <row r="8" spans="1:2" x14ac:dyDescent="0.3">
      <c r="A8" s="5" t="s">
        <v>52</v>
      </c>
      <c r="B8" s="6" t="s">
        <v>53</v>
      </c>
    </row>
    <row r="9" spans="1:2" x14ac:dyDescent="0.3">
      <c r="A9" s="5" t="s">
        <v>54</v>
      </c>
      <c r="B9" s="6" t="s">
        <v>55</v>
      </c>
    </row>
    <row r="12" spans="1:2" x14ac:dyDescent="0.3">
      <c r="A12" s="8" t="s">
        <v>56</v>
      </c>
    </row>
    <row r="13" spans="1:2" x14ac:dyDescent="0.3">
      <c r="A13" s="9" t="s">
        <v>57</v>
      </c>
      <c r="B13" s="10">
        <v>100000</v>
      </c>
    </row>
    <row r="14" spans="1:2" x14ac:dyDescent="0.3">
      <c r="A14" s="9" t="s">
        <v>58</v>
      </c>
      <c r="B14" s="10">
        <v>20000</v>
      </c>
    </row>
    <row r="15" spans="1:2" x14ac:dyDescent="0.3">
      <c r="A15" s="9" t="s">
        <v>59</v>
      </c>
      <c r="B15" s="10">
        <f>B13-B14</f>
        <v>80000</v>
      </c>
    </row>
    <row r="16" spans="1:2" x14ac:dyDescent="0.3">
      <c r="A16" s="9" t="s">
        <v>60</v>
      </c>
      <c r="B16" s="10">
        <v>30000</v>
      </c>
    </row>
    <row r="17" spans="1:2" x14ac:dyDescent="0.3">
      <c r="A17" s="9" t="s">
        <v>61</v>
      </c>
      <c r="B17" s="10">
        <f>B15-B16</f>
        <v>50000</v>
      </c>
    </row>
    <row r="18" spans="1:2" x14ac:dyDescent="0.3">
      <c r="A18" s="11" t="s">
        <v>62</v>
      </c>
      <c r="B18" s="10">
        <v>15000</v>
      </c>
    </row>
    <row r="19" spans="1:2" x14ac:dyDescent="0.3">
      <c r="A19" s="9" t="s">
        <v>63</v>
      </c>
      <c r="B19" s="10">
        <f>B17-B18</f>
        <v>35000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FB37-CF16-4E7E-8007-82227FBEA56A}">
  <dimension ref="A1:B3"/>
  <sheetViews>
    <sheetView workbookViewId="0">
      <selection activeCell="C12" sqref="C12"/>
    </sheetView>
  </sheetViews>
  <sheetFormatPr defaultRowHeight="15.6" x14ac:dyDescent="0.3"/>
  <cols>
    <col min="1" max="1" width="15" style="45" bestFit="1" customWidth="1"/>
    <col min="2" max="2" width="12.796875" style="45" bestFit="1" customWidth="1"/>
    <col min="3" max="16384" width="8.796875" style="45"/>
  </cols>
  <sheetData>
    <row r="1" spans="1:2" x14ac:dyDescent="0.3">
      <c r="A1" s="43" t="s">
        <v>111</v>
      </c>
      <c r="B1" s="48">
        <f>EBIT!B3</f>
        <v>5243520</v>
      </c>
    </row>
    <row r="2" spans="1:2" x14ac:dyDescent="0.3">
      <c r="A2" s="43" t="s">
        <v>62</v>
      </c>
      <c r="B2" s="48">
        <f>Expenses_Group!B5</f>
        <v>-929400</v>
      </c>
    </row>
    <row r="3" spans="1:2" x14ac:dyDescent="0.3">
      <c r="A3" s="43" t="s">
        <v>112</v>
      </c>
      <c r="B3" s="49">
        <f>(B2+B1)</f>
        <v>4314120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B43C-36D5-4186-96B3-DA2C10D140FE}">
  <dimension ref="A1:B3"/>
  <sheetViews>
    <sheetView workbookViewId="0">
      <selection sqref="A1:B3"/>
    </sheetView>
  </sheetViews>
  <sheetFormatPr defaultRowHeight="15.6" x14ac:dyDescent="0.3"/>
  <cols>
    <col min="1" max="1" width="11.296875" bestFit="1" customWidth="1"/>
    <col min="2" max="2" width="13.8984375" bestFit="1" customWidth="1"/>
  </cols>
  <sheetData>
    <row r="1" spans="1:2" x14ac:dyDescent="0.3">
      <c r="A1" s="43" t="s">
        <v>15</v>
      </c>
      <c r="B1" s="44">
        <f>Revenue_Type!B7</f>
        <v>17559820</v>
      </c>
    </row>
    <row r="2" spans="1:2" x14ac:dyDescent="0.3">
      <c r="A2" s="43" t="s">
        <v>27</v>
      </c>
      <c r="B2" s="44">
        <f>Expenses_Group!B4</f>
        <v>-6711500</v>
      </c>
    </row>
    <row r="3" spans="1:2" x14ac:dyDescent="0.3">
      <c r="A3" s="43" t="s">
        <v>109</v>
      </c>
      <c r="B3" s="44">
        <f>(B2+B1)</f>
        <v>10848320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967F-97EC-4052-8527-886632B57000}">
  <dimension ref="A1:B3"/>
  <sheetViews>
    <sheetView workbookViewId="0">
      <selection activeCell="K16" sqref="K16"/>
    </sheetView>
  </sheetViews>
  <sheetFormatPr defaultRowHeight="15.6" x14ac:dyDescent="0.3"/>
  <cols>
    <col min="1" max="1" width="11.296875" bestFit="1" customWidth="1"/>
    <col min="2" max="2" width="13.8984375" bestFit="1" customWidth="1"/>
  </cols>
  <sheetData>
    <row r="1" spans="1:2" x14ac:dyDescent="0.3">
      <c r="A1" s="43" t="s">
        <v>109</v>
      </c>
      <c r="B1" s="46">
        <f>Gross_Profit!B3</f>
        <v>10848320</v>
      </c>
    </row>
    <row r="2" spans="1:2" x14ac:dyDescent="0.3">
      <c r="A2" s="43" t="s">
        <v>110</v>
      </c>
      <c r="B2" s="46">
        <f>Expenses_Group!B6</f>
        <v>-5604800</v>
      </c>
    </row>
    <row r="3" spans="1:2" x14ac:dyDescent="0.3">
      <c r="A3" s="43" t="s">
        <v>111</v>
      </c>
      <c r="B3" s="44">
        <f>(B2+B1)</f>
        <v>5243520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AE12-2AC5-44C5-808A-C6FC85897795}">
  <dimension ref="A1:K473"/>
  <sheetViews>
    <sheetView workbookViewId="0">
      <selection activeCell="H4" sqref="H4"/>
    </sheetView>
  </sheetViews>
  <sheetFormatPr defaultRowHeight="15.6" x14ac:dyDescent="0.3"/>
  <cols>
    <col min="1" max="1" width="5" bestFit="1" customWidth="1"/>
    <col min="2" max="2" width="10.09765625" bestFit="1" customWidth="1"/>
    <col min="3" max="3" width="4.296875" bestFit="1" customWidth="1"/>
    <col min="4" max="4" width="10.296875" bestFit="1" customWidth="1"/>
    <col min="5" max="5" width="15.296875" bestFit="1" customWidth="1"/>
    <col min="6" max="6" width="9.296875" bestFit="1" customWidth="1"/>
    <col min="7" max="7" width="27.296875" bestFit="1" customWidth="1"/>
    <col min="8" max="8" width="12.296875" bestFit="1" customWidth="1"/>
    <col min="9" max="9" width="23.19921875" bestFit="1" customWidth="1"/>
    <col min="10" max="10" width="16.19921875" bestFit="1" customWidth="1"/>
    <col min="11" max="11" width="18.09765625" bestFit="1" customWidth="1"/>
  </cols>
  <sheetData>
    <row r="1" spans="1:11" ht="39" customHeight="1" x14ac:dyDescent="0.3">
      <c r="A1" s="65" t="s">
        <v>83</v>
      </c>
      <c r="B1" s="66"/>
      <c r="C1" s="66"/>
      <c r="D1" s="66"/>
      <c r="E1" s="66"/>
      <c r="F1" s="66"/>
      <c r="G1" s="66"/>
      <c r="H1" s="67"/>
      <c r="I1" s="32" t="s">
        <v>11</v>
      </c>
    </row>
    <row r="2" spans="1:11" x14ac:dyDescent="0.3">
      <c r="I2" s="21" t="s">
        <v>20</v>
      </c>
    </row>
    <row r="3" spans="1:11" ht="3" customHeight="1" x14ac:dyDescent="0.3">
      <c r="I3" s="1"/>
    </row>
    <row r="4" spans="1:11" x14ac:dyDescent="0.3">
      <c r="A4" s="33" t="s">
        <v>0</v>
      </c>
      <c r="B4" s="34" t="s">
        <v>4</v>
      </c>
      <c r="C4" s="34" t="s">
        <v>5</v>
      </c>
      <c r="D4" s="34" t="s">
        <v>2</v>
      </c>
      <c r="E4" s="34" t="s">
        <v>6</v>
      </c>
      <c r="F4" s="34" t="s">
        <v>64</v>
      </c>
      <c r="G4" s="33" t="s">
        <v>7</v>
      </c>
      <c r="H4" s="33" t="s">
        <v>8</v>
      </c>
      <c r="I4" s="33" t="s">
        <v>10</v>
      </c>
      <c r="J4" s="33" t="s">
        <v>9</v>
      </c>
      <c r="K4" s="33" t="s">
        <v>11</v>
      </c>
    </row>
    <row r="5" spans="1:11" x14ac:dyDescent="0.3">
      <c r="A5" s="19">
        <v>2023</v>
      </c>
      <c r="B5" s="20">
        <v>44957</v>
      </c>
      <c r="C5" s="21" t="s">
        <v>79</v>
      </c>
      <c r="D5" s="21" t="s">
        <v>73</v>
      </c>
      <c r="E5" s="20" t="s">
        <v>66</v>
      </c>
      <c r="F5" s="20" t="s">
        <v>12</v>
      </c>
      <c r="G5" s="21" t="s">
        <v>13</v>
      </c>
      <c r="H5" s="22">
        <v>-15000</v>
      </c>
      <c r="I5" s="21" t="s">
        <v>19</v>
      </c>
      <c r="J5" s="21" t="s">
        <v>18</v>
      </c>
      <c r="K5" s="21" t="s">
        <v>20</v>
      </c>
    </row>
    <row r="6" spans="1:11" x14ac:dyDescent="0.3">
      <c r="A6" s="19">
        <v>2023</v>
      </c>
      <c r="B6" s="20">
        <v>44957</v>
      </c>
      <c r="C6" s="21" t="s">
        <v>79</v>
      </c>
      <c r="D6" s="21" t="s">
        <v>73</v>
      </c>
      <c r="E6" s="20" t="s">
        <v>66</v>
      </c>
      <c r="F6" s="20" t="s">
        <v>12</v>
      </c>
      <c r="G6" s="21" t="s">
        <v>13</v>
      </c>
      <c r="H6" s="22">
        <v>-9000</v>
      </c>
      <c r="I6" s="21" t="s">
        <v>19</v>
      </c>
      <c r="J6" s="21" t="s">
        <v>21</v>
      </c>
      <c r="K6" s="21" t="s">
        <v>20</v>
      </c>
    </row>
    <row r="7" spans="1:11" x14ac:dyDescent="0.3">
      <c r="A7" s="19">
        <v>2023</v>
      </c>
      <c r="B7" s="20">
        <v>44957</v>
      </c>
      <c r="C7" s="21" t="s">
        <v>79</v>
      </c>
      <c r="D7" s="21" t="s">
        <v>73</v>
      </c>
      <c r="E7" s="20" t="s">
        <v>66</v>
      </c>
      <c r="F7" s="20" t="s">
        <v>12</v>
      </c>
      <c r="G7" s="21" t="s">
        <v>13</v>
      </c>
      <c r="H7" s="22">
        <v>-30000</v>
      </c>
      <c r="I7" s="21" t="s">
        <v>19</v>
      </c>
      <c r="J7" s="21" t="s">
        <v>22</v>
      </c>
      <c r="K7" s="21" t="s">
        <v>20</v>
      </c>
    </row>
    <row r="8" spans="1:11" x14ac:dyDescent="0.3">
      <c r="A8" s="19">
        <v>2023</v>
      </c>
      <c r="B8" s="20">
        <v>44957</v>
      </c>
      <c r="C8" s="21" t="s">
        <v>79</v>
      </c>
      <c r="D8" s="21" t="s">
        <v>73</v>
      </c>
      <c r="E8" s="20" t="s">
        <v>66</v>
      </c>
      <c r="F8" s="20" t="s">
        <v>12</v>
      </c>
      <c r="G8" s="21" t="s">
        <v>13</v>
      </c>
      <c r="H8" s="22">
        <v>-40000</v>
      </c>
      <c r="I8" s="21" t="s">
        <v>19</v>
      </c>
      <c r="J8" s="21" t="s">
        <v>23</v>
      </c>
      <c r="K8" s="21" t="s">
        <v>20</v>
      </c>
    </row>
    <row r="9" spans="1:11" x14ac:dyDescent="0.3">
      <c r="A9" s="19">
        <v>2023</v>
      </c>
      <c r="B9" s="20">
        <v>44957</v>
      </c>
      <c r="C9" s="21" t="s">
        <v>79</v>
      </c>
      <c r="D9" s="21" t="s">
        <v>73</v>
      </c>
      <c r="E9" s="20" t="s">
        <v>66</v>
      </c>
      <c r="F9" s="20" t="s">
        <v>12</v>
      </c>
      <c r="G9" s="21" t="s">
        <v>13</v>
      </c>
      <c r="H9" s="22">
        <v>-30000</v>
      </c>
      <c r="I9" s="21" t="s">
        <v>19</v>
      </c>
      <c r="J9" s="21" t="s">
        <v>24</v>
      </c>
      <c r="K9" s="21" t="s">
        <v>20</v>
      </c>
    </row>
    <row r="10" spans="1:11" x14ac:dyDescent="0.3">
      <c r="A10" s="19">
        <v>2023</v>
      </c>
      <c r="B10" s="20">
        <v>44957</v>
      </c>
      <c r="C10" s="21" t="s">
        <v>79</v>
      </c>
      <c r="D10" s="21" t="s">
        <v>73</v>
      </c>
      <c r="E10" s="20" t="s">
        <v>66</v>
      </c>
      <c r="F10" s="20" t="s">
        <v>12</v>
      </c>
      <c r="G10" s="21" t="s">
        <v>13</v>
      </c>
      <c r="H10" s="22">
        <v>-1500</v>
      </c>
      <c r="I10" s="21" t="s">
        <v>19</v>
      </c>
      <c r="J10" s="21" t="s">
        <v>25</v>
      </c>
      <c r="K10" s="21" t="s">
        <v>20</v>
      </c>
    </row>
    <row r="11" spans="1:11" x14ac:dyDescent="0.3">
      <c r="A11" s="19">
        <v>2023</v>
      </c>
      <c r="B11" s="20">
        <v>44957</v>
      </c>
      <c r="C11" s="21" t="s">
        <v>79</v>
      </c>
      <c r="D11" s="21" t="s">
        <v>73</v>
      </c>
      <c r="E11" s="20" t="s">
        <v>66</v>
      </c>
      <c r="F11" s="20" t="s">
        <v>12</v>
      </c>
      <c r="G11" s="21" t="s">
        <v>13</v>
      </c>
      <c r="H11" s="22">
        <v>-20000</v>
      </c>
      <c r="I11" s="21" t="s">
        <v>27</v>
      </c>
      <c r="J11" s="21" t="s">
        <v>26</v>
      </c>
      <c r="K11" s="21" t="s">
        <v>20</v>
      </c>
    </row>
    <row r="12" spans="1:11" x14ac:dyDescent="0.3">
      <c r="A12" s="19">
        <v>2023</v>
      </c>
      <c r="B12" s="20">
        <v>44957</v>
      </c>
      <c r="C12" s="21" t="s">
        <v>79</v>
      </c>
      <c r="D12" s="21" t="s">
        <v>73</v>
      </c>
      <c r="E12" s="20" t="s">
        <v>66</v>
      </c>
      <c r="F12" s="20" t="s">
        <v>12</v>
      </c>
      <c r="G12" s="21" t="s">
        <v>13</v>
      </c>
      <c r="H12" s="22">
        <v>-1200</v>
      </c>
      <c r="I12" s="21" t="s">
        <v>27</v>
      </c>
      <c r="J12" s="21" t="s">
        <v>28</v>
      </c>
      <c r="K12" s="21" t="s">
        <v>20</v>
      </c>
    </row>
    <row r="13" spans="1:11" x14ac:dyDescent="0.3">
      <c r="A13" s="19">
        <v>2023</v>
      </c>
      <c r="B13" s="20">
        <v>44957</v>
      </c>
      <c r="C13" s="21" t="s">
        <v>79</v>
      </c>
      <c r="D13" s="21" t="s">
        <v>73</v>
      </c>
      <c r="E13" s="20" t="s">
        <v>66</v>
      </c>
      <c r="F13" s="20" t="s">
        <v>12</v>
      </c>
      <c r="G13" s="21" t="s">
        <v>13</v>
      </c>
      <c r="H13" s="22">
        <v>-2700</v>
      </c>
      <c r="I13" s="21" t="s">
        <v>27</v>
      </c>
      <c r="J13" s="21" t="s">
        <v>29</v>
      </c>
      <c r="K13" s="21" t="s">
        <v>20</v>
      </c>
    </row>
    <row r="14" spans="1:11" x14ac:dyDescent="0.3">
      <c r="A14" s="19">
        <v>2023</v>
      </c>
      <c r="B14" s="20">
        <v>44957</v>
      </c>
      <c r="C14" s="21" t="s">
        <v>79</v>
      </c>
      <c r="D14" s="21" t="s">
        <v>73</v>
      </c>
      <c r="E14" s="20" t="s">
        <v>66</v>
      </c>
      <c r="F14" s="20" t="s">
        <v>12</v>
      </c>
      <c r="G14" s="21" t="s">
        <v>13</v>
      </c>
      <c r="H14" s="22">
        <v>-3000</v>
      </c>
      <c r="I14" s="21" t="s">
        <v>27</v>
      </c>
      <c r="J14" s="21" t="s">
        <v>14</v>
      </c>
      <c r="K14" s="21" t="s">
        <v>20</v>
      </c>
    </row>
    <row r="15" spans="1:11" x14ac:dyDescent="0.3">
      <c r="A15" s="19">
        <v>2023</v>
      </c>
      <c r="B15" s="20">
        <v>44957</v>
      </c>
      <c r="C15" s="21" t="s">
        <v>79</v>
      </c>
      <c r="D15" s="21" t="s">
        <v>73</v>
      </c>
      <c r="E15" s="20" t="s">
        <v>66</v>
      </c>
      <c r="F15" s="20" t="s">
        <v>12</v>
      </c>
      <c r="G15" s="21" t="s">
        <v>13</v>
      </c>
      <c r="H15" s="22">
        <v>-65000</v>
      </c>
      <c r="I15" s="21" t="s">
        <v>27</v>
      </c>
      <c r="J15" s="21" t="s">
        <v>30</v>
      </c>
      <c r="K15" s="21" t="s">
        <v>20</v>
      </c>
    </row>
    <row r="16" spans="1:11" x14ac:dyDescent="0.3">
      <c r="A16" s="19">
        <v>2023</v>
      </c>
      <c r="B16" s="20">
        <v>44957</v>
      </c>
      <c r="C16" s="21" t="s">
        <v>79</v>
      </c>
      <c r="D16" s="21" t="s">
        <v>73</v>
      </c>
      <c r="E16" s="20" t="s">
        <v>66</v>
      </c>
      <c r="F16" s="20" t="s">
        <v>12</v>
      </c>
      <c r="G16" s="21" t="s">
        <v>13</v>
      </c>
      <c r="H16" s="22">
        <v>-2100</v>
      </c>
      <c r="I16" s="21" t="s">
        <v>27</v>
      </c>
      <c r="J16" s="21" t="s">
        <v>25</v>
      </c>
      <c r="K16" s="21" t="s">
        <v>20</v>
      </c>
    </row>
    <row r="17" spans="1:11" x14ac:dyDescent="0.3">
      <c r="A17" s="19">
        <v>2023</v>
      </c>
      <c r="B17" s="20">
        <v>44957</v>
      </c>
      <c r="C17" s="21" t="s">
        <v>79</v>
      </c>
      <c r="D17" s="21" t="s">
        <v>73</v>
      </c>
      <c r="E17" s="20" t="s">
        <v>66</v>
      </c>
      <c r="F17" s="20" t="s">
        <v>12</v>
      </c>
      <c r="G17" s="21" t="s">
        <v>13</v>
      </c>
      <c r="H17" s="22">
        <v>-12000</v>
      </c>
      <c r="I17" s="21" t="s">
        <v>31</v>
      </c>
      <c r="J17" s="21" t="s">
        <v>31</v>
      </c>
      <c r="K17" s="21" t="s">
        <v>20</v>
      </c>
    </row>
    <row r="18" spans="1:11" x14ac:dyDescent="0.3">
      <c r="A18" s="19">
        <v>2023</v>
      </c>
      <c r="B18" s="20">
        <v>44985</v>
      </c>
      <c r="C18" s="21" t="s">
        <v>80</v>
      </c>
      <c r="D18" s="21" t="s">
        <v>73</v>
      </c>
      <c r="E18" s="20" t="s">
        <v>66</v>
      </c>
      <c r="F18" s="20" t="s">
        <v>32</v>
      </c>
      <c r="G18" s="21" t="s">
        <v>13</v>
      </c>
      <c r="H18" s="22">
        <v>-15000</v>
      </c>
      <c r="I18" s="21" t="s">
        <v>19</v>
      </c>
      <c r="J18" s="21" t="s">
        <v>18</v>
      </c>
      <c r="K18" s="21" t="s">
        <v>20</v>
      </c>
    </row>
    <row r="19" spans="1:11" x14ac:dyDescent="0.3">
      <c r="A19" s="19">
        <v>2023</v>
      </c>
      <c r="B19" s="20">
        <v>44985</v>
      </c>
      <c r="C19" s="21" t="s">
        <v>80</v>
      </c>
      <c r="D19" s="21" t="s">
        <v>73</v>
      </c>
      <c r="E19" s="20" t="s">
        <v>66</v>
      </c>
      <c r="F19" s="20" t="s">
        <v>32</v>
      </c>
      <c r="G19" s="21" t="s">
        <v>13</v>
      </c>
      <c r="H19" s="22">
        <v>-9000</v>
      </c>
      <c r="I19" s="21" t="s">
        <v>19</v>
      </c>
      <c r="J19" s="21" t="s">
        <v>21</v>
      </c>
      <c r="K19" s="21" t="s">
        <v>20</v>
      </c>
    </row>
    <row r="20" spans="1:11" x14ac:dyDescent="0.3">
      <c r="A20" s="19">
        <v>2023</v>
      </c>
      <c r="B20" s="20">
        <v>44985</v>
      </c>
      <c r="C20" s="21" t="s">
        <v>80</v>
      </c>
      <c r="D20" s="21" t="s">
        <v>73</v>
      </c>
      <c r="E20" s="20" t="s">
        <v>66</v>
      </c>
      <c r="F20" s="20" t="s">
        <v>32</v>
      </c>
      <c r="G20" s="21" t="s">
        <v>13</v>
      </c>
      <c r="H20" s="22">
        <v>-30000</v>
      </c>
      <c r="I20" s="21" t="s">
        <v>19</v>
      </c>
      <c r="J20" s="21" t="s">
        <v>22</v>
      </c>
      <c r="K20" s="21" t="s">
        <v>20</v>
      </c>
    </row>
    <row r="21" spans="1:11" x14ac:dyDescent="0.3">
      <c r="A21" s="19">
        <v>2023</v>
      </c>
      <c r="B21" s="20">
        <v>44985</v>
      </c>
      <c r="C21" s="21" t="s">
        <v>80</v>
      </c>
      <c r="D21" s="21" t="s">
        <v>73</v>
      </c>
      <c r="E21" s="20" t="s">
        <v>66</v>
      </c>
      <c r="F21" s="20" t="s">
        <v>32</v>
      </c>
      <c r="G21" s="21" t="s">
        <v>13</v>
      </c>
      <c r="H21" s="22">
        <v>-40000</v>
      </c>
      <c r="I21" s="21" t="s">
        <v>19</v>
      </c>
      <c r="J21" s="21" t="s">
        <v>23</v>
      </c>
      <c r="K21" s="21" t="s">
        <v>20</v>
      </c>
    </row>
    <row r="22" spans="1:11" x14ac:dyDescent="0.3">
      <c r="A22" s="19">
        <v>2023</v>
      </c>
      <c r="B22" s="20">
        <v>44985</v>
      </c>
      <c r="C22" s="21" t="s">
        <v>80</v>
      </c>
      <c r="D22" s="21" t="s">
        <v>73</v>
      </c>
      <c r="E22" s="20" t="s">
        <v>66</v>
      </c>
      <c r="F22" s="20" t="s">
        <v>32</v>
      </c>
      <c r="G22" s="21" t="s">
        <v>13</v>
      </c>
      <c r="H22" s="22">
        <v>-30000</v>
      </c>
      <c r="I22" s="21" t="s">
        <v>19</v>
      </c>
      <c r="J22" s="21" t="s">
        <v>24</v>
      </c>
      <c r="K22" s="21" t="s">
        <v>20</v>
      </c>
    </row>
    <row r="23" spans="1:11" x14ac:dyDescent="0.3">
      <c r="A23" s="19">
        <v>2023</v>
      </c>
      <c r="B23" s="20">
        <v>44985</v>
      </c>
      <c r="C23" s="21" t="s">
        <v>80</v>
      </c>
      <c r="D23" s="21" t="s">
        <v>73</v>
      </c>
      <c r="E23" s="20" t="s">
        <v>66</v>
      </c>
      <c r="F23" s="20" t="s">
        <v>32</v>
      </c>
      <c r="G23" s="21" t="s">
        <v>13</v>
      </c>
      <c r="H23" s="22">
        <v>-1500</v>
      </c>
      <c r="I23" s="21" t="s">
        <v>19</v>
      </c>
      <c r="J23" s="21" t="s">
        <v>25</v>
      </c>
      <c r="K23" s="21" t="s">
        <v>20</v>
      </c>
    </row>
    <row r="24" spans="1:11" x14ac:dyDescent="0.3">
      <c r="A24" s="19">
        <v>2023</v>
      </c>
      <c r="B24" s="20">
        <v>44985</v>
      </c>
      <c r="C24" s="21" t="s">
        <v>80</v>
      </c>
      <c r="D24" s="21" t="s">
        <v>73</v>
      </c>
      <c r="E24" s="20" t="s">
        <v>66</v>
      </c>
      <c r="F24" s="20" t="s">
        <v>32</v>
      </c>
      <c r="G24" s="21" t="s">
        <v>13</v>
      </c>
      <c r="H24" s="22">
        <v>-20000</v>
      </c>
      <c r="I24" s="21" t="s">
        <v>27</v>
      </c>
      <c r="J24" s="21" t="s">
        <v>26</v>
      </c>
      <c r="K24" s="21" t="s">
        <v>20</v>
      </c>
    </row>
    <row r="25" spans="1:11" x14ac:dyDescent="0.3">
      <c r="A25" s="19">
        <v>2023</v>
      </c>
      <c r="B25" s="20">
        <v>44985</v>
      </c>
      <c r="C25" s="21" t="s">
        <v>80</v>
      </c>
      <c r="D25" s="21" t="s">
        <v>73</v>
      </c>
      <c r="E25" s="20" t="s">
        <v>66</v>
      </c>
      <c r="F25" s="20" t="s">
        <v>32</v>
      </c>
      <c r="G25" s="21" t="s">
        <v>13</v>
      </c>
      <c r="H25" s="22">
        <v>-1200</v>
      </c>
      <c r="I25" s="21" t="s">
        <v>27</v>
      </c>
      <c r="J25" s="21" t="s">
        <v>28</v>
      </c>
      <c r="K25" s="21" t="s">
        <v>20</v>
      </c>
    </row>
    <row r="26" spans="1:11" x14ac:dyDescent="0.3">
      <c r="A26" s="19">
        <v>2023</v>
      </c>
      <c r="B26" s="20">
        <v>44985</v>
      </c>
      <c r="C26" s="21" t="s">
        <v>80</v>
      </c>
      <c r="D26" s="21" t="s">
        <v>73</v>
      </c>
      <c r="E26" s="20" t="s">
        <v>66</v>
      </c>
      <c r="F26" s="20" t="s">
        <v>32</v>
      </c>
      <c r="G26" s="21" t="s">
        <v>13</v>
      </c>
      <c r="H26" s="22">
        <v>-2400</v>
      </c>
      <c r="I26" s="21" t="s">
        <v>27</v>
      </c>
      <c r="J26" s="21" t="s">
        <v>29</v>
      </c>
      <c r="K26" s="21" t="s">
        <v>20</v>
      </c>
    </row>
    <row r="27" spans="1:11" x14ac:dyDescent="0.3">
      <c r="A27" s="19">
        <v>2023</v>
      </c>
      <c r="B27" s="20">
        <v>44985</v>
      </c>
      <c r="C27" s="21" t="s">
        <v>80</v>
      </c>
      <c r="D27" s="21" t="s">
        <v>73</v>
      </c>
      <c r="E27" s="20" t="s">
        <v>66</v>
      </c>
      <c r="F27" s="20" t="s">
        <v>32</v>
      </c>
      <c r="G27" s="21" t="s">
        <v>13</v>
      </c>
      <c r="H27" s="22">
        <v>-3000</v>
      </c>
      <c r="I27" s="21" t="s">
        <v>27</v>
      </c>
      <c r="J27" s="21" t="s">
        <v>14</v>
      </c>
      <c r="K27" s="21" t="s">
        <v>20</v>
      </c>
    </row>
    <row r="28" spans="1:11" x14ac:dyDescent="0.3">
      <c r="A28" s="19">
        <v>2023</v>
      </c>
      <c r="B28" s="20">
        <v>44985</v>
      </c>
      <c r="C28" s="21" t="s">
        <v>80</v>
      </c>
      <c r="D28" s="21" t="s">
        <v>73</v>
      </c>
      <c r="E28" s="20" t="s">
        <v>66</v>
      </c>
      <c r="F28" s="20" t="s">
        <v>32</v>
      </c>
      <c r="G28" s="21" t="s">
        <v>13</v>
      </c>
      <c r="H28" s="22">
        <v>-65000</v>
      </c>
      <c r="I28" s="21" t="s">
        <v>27</v>
      </c>
      <c r="J28" s="21" t="s">
        <v>30</v>
      </c>
      <c r="K28" s="21" t="s">
        <v>20</v>
      </c>
    </row>
    <row r="29" spans="1:11" x14ac:dyDescent="0.3">
      <c r="A29" s="19">
        <v>2023</v>
      </c>
      <c r="B29" s="20">
        <v>44985</v>
      </c>
      <c r="C29" s="21" t="s">
        <v>80</v>
      </c>
      <c r="D29" s="21" t="s">
        <v>73</v>
      </c>
      <c r="E29" s="20" t="s">
        <v>66</v>
      </c>
      <c r="F29" s="20" t="s">
        <v>32</v>
      </c>
      <c r="G29" s="21" t="s">
        <v>13</v>
      </c>
      <c r="H29" s="22">
        <v>-1800</v>
      </c>
      <c r="I29" s="21" t="s">
        <v>27</v>
      </c>
      <c r="J29" s="21" t="s">
        <v>25</v>
      </c>
      <c r="K29" s="21" t="s">
        <v>20</v>
      </c>
    </row>
    <row r="30" spans="1:11" x14ac:dyDescent="0.3">
      <c r="A30" s="19">
        <v>2023</v>
      </c>
      <c r="B30" s="20">
        <v>44985</v>
      </c>
      <c r="C30" s="21" t="s">
        <v>80</v>
      </c>
      <c r="D30" s="21" t="s">
        <v>73</v>
      </c>
      <c r="E30" s="20" t="s">
        <v>66</v>
      </c>
      <c r="F30" s="20" t="s">
        <v>32</v>
      </c>
      <c r="G30" s="21" t="s">
        <v>13</v>
      </c>
      <c r="H30" s="22">
        <v>-12000</v>
      </c>
      <c r="I30" s="21" t="s">
        <v>31</v>
      </c>
      <c r="J30" s="21" t="s">
        <v>31</v>
      </c>
      <c r="K30" s="21" t="s">
        <v>20</v>
      </c>
    </row>
    <row r="31" spans="1:11" x14ac:dyDescent="0.3">
      <c r="A31" s="19">
        <v>2023</v>
      </c>
      <c r="B31" s="20">
        <v>45016</v>
      </c>
      <c r="C31" s="21" t="s">
        <v>79</v>
      </c>
      <c r="D31" s="21" t="s">
        <v>73</v>
      </c>
      <c r="E31" s="20" t="s">
        <v>69</v>
      </c>
      <c r="F31" s="20" t="s">
        <v>33</v>
      </c>
      <c r="G31" s="21" t="s">
        <v>13</v>
      </c>
      <c r="H31" s="22">
        <v>-15000</v>
      </c>
      <c r="I31" s="21" t="s">
        <v>19</v>
      </c>
      <c r="J31" s="21" t="s">
        <v>18</v>
      </c>
      <c r="K31" s="21" t="s">
        <v>20</v>
      </c>
    </row>
    <row r="32" spans="1:11" x14ac:dyDescent="0.3">
      <c r="A32" s="19">
        <v>2023</v>
      </c>
      <c r="B32" s="20">
        <v>45016</v>
      </c>
      <c r="C32" s="21" t="s">
        <v>79</v>
      </c>
      <c r="D32" s="21" t="s">
        <v>73</v>
      </c>
      <c r="E32" s="20" t="s">
        <v>69</v>
      </c>
      <c r="F32" s="20" t="s">
        <v>33</v>
      </c>
      <c r="G32" s="21" t="s">
        <v>13</v>
      </c>
      <c r="H32" s="22">
        <v>-9000</v>
      </c>
      <c r="I32" s="21" t="s">
        <v>19</v>
      </c>
      <c r="J32" s="21" t="s">
        <v>21</v>
      </c>
      <c r="K32" s="21" t="s">
        <v>20</v>
      </c>
    </row>
    <row r="33" spans="1:11" x14ac:dyDescent="0.3">
      <c r="A33" s="19">
        <v>2023</v>
      </c>
      <c r="B33" s="20">
        <v>45016</v>
      </c>
      <c r="C33" s="21" t="s">
        <v>79</v>
      </c>
      <c r="D33" s="21" t="s">
        <v>73</v>
      </c>
      <c r="E33" s="20" t="s">
        <v>69</v>
      </c>
      <c r="F33" s="20" t="s">
        <v>33</v>
      </c>
      <c r="G33" s="21" t="s">
        <v>13</v>
      </c>
      <c r="H33" s="22">
        <v>-15000</v>
      </c>
      <c r="I33" s="21" t="s">
        <v>19</v>
      </c>
      <c r="J33" s="21" t="s">
        <v>22</v>
      </c>
      <c r="K33" s="21" t="s">
        <v>20</v>
      </c>
    </row>
    <row r="34" spans="1:11" x14ac:dyDescent="0.3">
      <c r="A34" s="19">
        <v>2023</v>
      </c>
      <c r="B34" s="20">
        <v>45016</v>
      </c>
      <c r="C34" s="21" t="s">
        <v>79</v>
      </c>
      <c r="D34" s="21" t="s">
        <v>73</v>
      </c>
      <c r="E34" s="20" t="s">
        <v>69</v>
      </c>
      <c r="F34" s="20" t="s">
        <v>33</v>
      </c>
      <c r="G34" s="21" t="s">
        <v>13</v>
      </c>
      <c r="H34" s="22">
        <v>-40000</v>
      </c>
      <c r="I34" s="21" t="s">
        <v>19</v>
      </c>
      <c r="J34" s="21" t="s">
        <v>23</v>
      </c>
      <c r="K34" s="21" t="s">
        <v>20</v>
      </c>
    </row>
    <row r="35" spans="1:11" x14ac:dyDescent="0.3">
      <c r="A35" s="19">
        <v>2023</v>
      </c>
      <c r="B35" s="20">
        <v>45016</v>
      </c>
      <c r="C35" s="21" t="s">
        <v>79</v>
      </c>
      <c r="D35" s="21" t="s">
        <v>73</v>
      </c>
      <c r="E35" s="20" t="s">
        <v>69</v>
      </c>
      <c r="F35" s="20" t="s">
        <v>33</v>
      </c>
      <c r="G35" s="21" t="s">
        <v>13</v>
      </c>
      <c r="H35" s="22">
        <v>-30000</v>
      </c>
      <c r="I35" s="21" t="s">
        <v>19</v>
      </c>
      <c r="J35" s="21" t="s">
        <v>24</v>
      </c>
      <c r="K35" s="21" t="s">
        <v>20</v>
      </c>
    </row>
    <row r="36" spans="1:11" x14ac:dyDescent="0.3">
      <c r="A36" s="19">
        <v>2023</v>
      </c>
      <c r="B36" s="20">
        <v>45016</v>
      </c>
      <c r="C36" s="21" t="s">
        <v>79</v>
      </c>
      <c r="D36" s="21" t="s">
        <v>73</v>
      </c>
      <c r="E36" s="20" t="s">
        <v>69</v>
      </c>
      <c r="F36" s="20" t="s">
        <v>33</v>
      </c>
      <c r="G36" s="21" t="s">
        <v>13</v>
      </c>
      <c r="H36" s="22">
        <v>-900</v>
      </c>
      <c r="I36" s="21" t="s">
        <v>19</v>
      </c>
      <c r="J36" s="21" t="s">
        <v>25</v>
      </c>
      <c r="K36" s="21" t="s">
        <v>20</v>
      </c>
    </row>
    <row r="37" spans="1:11" x14ac:dyDescent="0.3">
      <c r="A37" s="19">
        <v>2023</v>
      </c>
      <c r="B37" s="20">
        <v>45016</v>
      </c>
      <c r="C37" s="21" t="s">
        <v>79</v>
      </c>
      <c r="D37" s="21" t="s">
        <v>73</v>
      </c>
      <c r="E37" s="20" t="s">
        <v>69</v>
      </c>
      <c r="F37" s="20" t="s">
        <v>33</v>
      </c>
      <c r="G37" s="21" t="s">
        <v>13</v>
      </c>
      <c r="H37" s="22">
        <v>-20000</v>
      </c>
      <c r="I37" s="21" t="s">
        <v>27</v>
      </c>
      <c r="J37" s="21" t="s">
        <v>26</v>
      </c>
      <c r="K37" s="21" t="s">
        <v>20</v>
      </c>
    </row>
    <row r="38" spans="1:11" x14ac:dyDescent="0.3">
      <c r="A38" s="19">
        <v>2023</v>
      </c>
      <c r="B38" s="20">
        <v>45016</v>
      </c>
      <c r="C38" s="21" t="s">
        <v>79</v>
      </c>
      <c r="D38" s="21" t="s">
        <v>73</v>
      </c>
      <c r="E38" s="20" t="s">
        <v>69</v>
      </c>
      <c r="F38" s="20" t="s">
        <v>33</v>
      </c>
      <c r="G38" s="21" t="s">
        <v>13</v>
      </c>
      <c r="H38" s="22">
        <v>-600</v>
      </c>
      <c r="I38" s="21" t="s">
        <v>27</v>
      </c>
      <c r="J38" s="21" t="s">
        <v>28</v>
      </c>
      <c r="K38" s="21" t="s">
        <v>20</v>
      </c>
    </row>
    <row r="39" spans="1:11" x14ac:dyDescent="0.3">
      <c r="A39" s="19">
        <v>2023</v>
      </c>
      <c r="B39" s="20">
        <v>45016</v>
      </c>
      <c r="C39" s="21" t="s">
        <v>79</v>
      </c>
      <c r="D39" s="21" t="s">
        <v>73</v>
      </c>
      <c r="E39" s="20" t="s">
        <v>69</v>
      </c>
      <c r="F39" s="20" t="s">
        <v>33</v>
      </c>
      <c r="G39" s="21" t="s">
        <v>13</v>
      </c>
      <c r="H39" s="22">
        <v>-1500</v>
      </c>
      <c r="I39" s="21" t="s">
        <v>27</v>
      </c>
      <c r="J39" s="21" t="s">
        <v>29</v>
      </c>
      <c r="K39" s="21" t="s">
        <v>20</v>
      </c>
    </row>
    <row r="40" spans="1:11" x14ac:dyDescent="0.3">
      <c r="A40" s="19">
        <v>2023</v>
      </c>
      <c r="B40" s="20">
        <v>45016</v>
      </c>
      <c r="C40" s="21" t="s">
        <v>79</v>
      </c>
      <c r="D40" s="21" t="s">
        <v>73</v>
      </c>
      <c r="E40" s="20" t="s">
        <v>69</v>
      </c>
      <c r="F40" s="20" t="s">
        <v>33</v>
      </c>
      <c r="G40" s="21" t="s">
        <v>13</v>
      </c>
      <c r="H40" s="22">
        <v>-2100</v>
      </c>
      <c r="I40" s="21" t="s">
        <v>27</v>
      </c>
      <c r="J40" s="21" t="s">
        <v>14</v>
      </c>
      <c r="K40" s="21" t="s">
        <v>20</v>
      </c>
    </row>
    <row r="41" spans="1:11" x14ac:dyDescent="0.3">
      <c r="A41" s="19">
        <v>2023</v>
      </c>
      <c r="B41" s="20">
        <v>45016</v>
      </c>
      <c r="C41" s="21" t="s">
        <v>79</v>
      </c>
      <c r="D41" s="21" t="s">
        <v>73</v>
      </c>
      <c r="E41" s="20" t="s">
        <v>69</v>
      </c>
      <c r="F41" s="20" t="s">
        <v>33</v>
      </c>
      <c r="G41" s="21" t="s">
        <v>13</v>
      </c>
      <c r="H41" s="22">
        <v>-65000</v>
      </c>
      <c r="I41" s="21" t="s">
        <v>27</v>
      </c>
      <c r="J41" s="21" t="s">
        <v>30</v>
      </c>
      <c r="K41" s="21" t="s">
        <v>20</v>
      </c>
    </row>
    <row r="42" spans="1:11" x14ac:dyDescent="0.3">
      <c r="A42" s="19">
        <v>2023</v>
      </c>
      <c r="B42" s="20">
        <v>45016</v>
      </c>
      <c r="C42" s="21" t="s">
        <v>79</v>
      </c>
      <c r="D42" s="21" t="s">
        <v>73</v>
      </c>
      <c r="E42" s="20" t="s">
        <v>69</v>
      </c>
      <c r="F42" s="20" t="s">
        <v>33</v>
      </c>
      <c r="G42" s="21" t="s">
        <v>13</v>
      </c>
      <c r="H42" s="22">
        <v>-1500</v>
      </c>
      <c r="I42" s="21" t="s">
        <v>27</v>
      </c>
      <c r="J42" s="21" t="s">
        <v>25</v>
      </c>
      <c r="K42" s="21" t="s">
        <v>20</v>
      </c>
    </row>
    <row r="43" spans="1:11" x14ac:dyDescent="0.3">
      <c r="A43" s="19">
        <v>2023</v>
      </c>
      <c r="B43" s="20">
        <v>45016</v>
      </c>
      <c r="C43" s="21" t="s">
        <v>79</v>
      </c>
      <c r="D43" s="21" t="s">
        <v>73</v>
      </c>
      <c r="E43" s="20" t="s">
        <v>69</v>
      </c>
      <c r="F43" s="20" t="s">
        <v>33</v>
      </c>
      <c r="G43" s="21" t="s">
        <v>13</v>
      </c>
      <c r="H43" s="22">
        <v>-12000</v>
      </c>
      <c r="I43" s="21" t="s">
        <v>31</v>
      </c>
      <c r="J43" s="21" t="s">
        <v>31</v>
      </c>
      <c r="K43" s="21" t="s">
        <v>20</v>
      </c>
    </row>
    <row r="44" spans="1:11" x14ac:dyDescent="0.3">
      <c r="A44" s="19">
        <v>2023</v>
      </c>
      <c r="B44" s="20">
        <v>45046</v>
      </c>
      <c r="C44" s="21" t="s">
        <v>81</v>
      </c>
      <c r="D44" s="21" t="s">
        <v>74</v>
      </c>
      <c r="E44" s="20" t="s">
        <v>71</v>
      </c>
      <c r="F44" s="20" t="s">
        <v>34</v>
      </c>
      <c r="G44" s="21" t="s">
        <v>13</v>
      </c>
      <c r="H44" s="22">
        <v>-15000</v>
      </c>
      <c r="I44" s="21" t="s">
        <v>19</v>
      </c>
      <c r="J44" s="21" t="s">
        <v>18</v>
      </c>
      <c r="K44" s="21" t="s">
        <v>20</v>
      </c>
    </row>
    <row r="45" spans="1:11" x14ac:dyDescent="0.3">
      <c r="A45" s="19">
        <v>2023</v>
      </c>
      <c r="B45" s="20">
        <v>45046</v>
      </c>
      <c r="C45" s="21" t="s">
        <v>81</v>
      </c>
      <c r="D45" s="21" t="s">
        <v>74</v>
      </c>
      <c r="E45" s="20" t="s">
        <v>71</v>
      </c>
      <c r="F45" s="20" t="s">
        <v>34</v>
      </c>
      <c r="G45" s="21" t="s">
        <v>13</v>
      </c>
      <c r="H45" s="22">
        <v>-9000</v>
      </c>
      <c r="I45" s="21" t="s">
        <v>19</v>
      </c>
      <c r="J45" s="21" t="s">
        <v>21</v>
      </c>
      <c r="K45" s="21" t="s">
        <v>20</v>
      </c>
    </row>
    <row r="46" spans="1:11" x14ac:dyDescent="0.3">
      <c r="A46" s="19">
        <v>2023</v>
      </c>
      <c r="B46" s="20">
        <v>45046</v>
      </c>
      <c r="C46" s="21" t="s">
        <v>81</v>
      </c>
      <c r="D46" s="21" t="s">
        <v>74</v>
      </c>
      <c r="E46" s="20" t="s">
        <v>71</v>
      </c>
      <c r="F46" s="20" t="s">
        <v>34</v>
      </c>
      <c r="G46" s="21" t="s">
        <v>13</v>
      </c>
      <c r="H46" s="22">
        <v>-15000</v>
      </c>
      <c r="I46" s="21" t="s">
        <v>19</v>
      </c>
      <c r="J46" s="21" t="s">
        <v>22</v>
      </c>
      <c r="K46" s="21" t="s">
        <v>20</v>
      </c>
    </row>
    <row r="47" spans="1:11" x14ac:dyDescent="0.3">
      <c r="A47" s="19">
        <v>2023</v>
      </c>
      <c r="B47" s="20">
        <v>45046</v>
      </c>
      <c r="C47" s="21" t="s">
        <v>81</v>
      </c>
      <c r="D47" s="21" t="s">
        <v>74</v>
      </c>
      <c r="E47" s="20" t="s">
        <v>71</v>
      </c>
      <c r="F47" s="20" t="s">
        <v>34</v>
      </c>
      <c r="G47" s="21" t="s">
        <v>13</v>
      </c>
      <c r="H47" s="22">
        <v>-40000</v>
      </c>
      <c r="I47" s="21" t="s">
        <v>19</v>
      </c>
      <c r="J47" s="21" t="s">
        <v>23</v>
      </c>
      <c r="K47" s="21" t="s">
        <v>20</v>
      </c>
    </row>
    <row r="48" spans="1:11" x14ac:dyDescent="0.3">
      <c r="A48" s="19">
        <v>2023</v>
      </c>
      <c r="B48" s="20">
        <v>45046</v>
      </c>
      <c r="C48" s="21" t="s">
        <v>81</v>
      </c>
      <c r="D48" s="21" t="s">
        <v>74</v>
      </c>
      <c r="E48" s="20" t="s">
        <v>71</v>
      </c>
      <c r="F48" s="20" t="s">
        <v>34</v>
      </c>
      <c r="G48" s="21" t="s">
        <v>13</v>
      </c>
      <c r="H48" s="22">
        <v>-30000</v>
      </c>
      <c r="I48" s="21" t="s">
        <v>19</v>
      </c>
      <c r="J48" s="21" t="s">
        <v>24</v>
      </c>
      <c r="K48" s="21" t="s">
        <v>20</v>
      </c>
    </row>
    <row r="49" spans="1:11" x14ac:dyDescent="0.3">
      <c r="A49" s="19">
        <v>2023</v>
      </c>
      <c r="B49" s="20">
        <v>45046</v>
      </c>
      <c r="C49" s="21" t="s">
        <v>81</v>
      </c>
      <c r="D49" s="21" t="s">
        <v>74</v>
      </c>
      <c r="E49" s="20" t="s">
        <v>71</v>
      </c>
      <c r="F49" s="20" t="s">
        <v>34</v>
      </c>
      <c r="G49" s="21" t="s">
        <v>13</v>
      </c>
      <c r="H49" s="22">
        <v>-900</v>
      </c>
      <c r="I49" s="21" t="s">
        <v>19</v>
      </c>
      <c r="J49" s="21" t="s">
        <v>25</v>
      </c>
      <c r="K49" s="21" t="s">
        <v>20</v>
      </c>
    </row>
    <row r="50" spans="1:11" x14ac:dyDescent="0.3">
      <c r="A50" s="19">
        <v>2023</v>
      </c>
      <c r="B50" s="20">
        <v>45046</v>
      </c>
      <c r="C50" s="21" t="s">
        <v>81</v>
      </c>
      <c r="D50" s="21" t="s">
        <v>74</v>
      </c>
      <c r="E50" s="20" t="s">
        <v>71</v>
      </c>
      <c r="F50" s="20" t="s">
        <v>34</v>
      </c>
      <c r="G50" s="21" t="s">
        <v>13</v>
      </c>
      <c r="H50" s="22">
        <v>-20000</v>
      </c>
      <c r="I50" s="21" t="s">
        <v>27</v>
      </c>
      <c r="J50" s="21" t="s">
        <v>26</v>
      </c>
      <c r="K50" s="21" t="s">
        <v>20</v>
      </c>
    </row>
    <row r="51" spans="1:11" x14ac:dyDescent="0.3">
      <c r="A51" s="19">
        <v>2023</v>
      </c>
      <c r="B51" s="20">
        <v>45046</v>
      </c>
      <c r="C51" s="21" t="s">
        <v>81</v>
      </c>
      <c r="D51" s="21" t="s">
        <v>74</v>
      </c>
      <c r="E51" s="20" t="s">
        <v>71</v>
      </c>
      <c r="F51" s="20" t="s">
        <v>34</v>
      </c>
      <c r="G51" s="21" t="s">
        <v>13</v>
      </c>
      <c r="H51" s="22">
        <v>-600</v>
      </c>
      <c r="I51" s="21" t="s">
        <v>27</v>
      </c>
      <c r="J51" s="21" t="s">
        <v>28</v>
      </c>
      <c r="K51" s="21" t="s">
        <v>20</v>
      </c>
    </row>
    <row r="52" spans="1:11" x14ac:dyDescent="0.3">
      <c r="A52" s="19">
        <v>2023</v>
      </c>
      <c r="B52" s="20">
        <v>45046</v>
      </c>
      <c r="C52" s="21" t="s">
        <v>81</v>
      </c>
      <c r="D52" s="21" t="s">
        <v>74</v>
      </c>
      <c r="E52" s="20" t="s">
        <v>71</v>
      </c>
      <c r="F52" s="20" t="s">
        <v>34</v>
      </c>
      <c r="G52" s="21" t="s">
        <v>13</v>
      </c>
      <c r="H52" s="22">
        <v>-1500</v>
      </c>
      <c r="I52" s="21" t="s">
        <v>27</v>
      </c>
      <c r="J52" s="21" t="s">
        <v>29</v>
      </c>
      <c r="K52" s="21" t="s">
        <v>20</v>
      </c>
    </row>
    <row r="53" spans="1:11" x14ac:dyDescent="0.3">
      <c r="A53" s="19">
        <v>2023</v>
      </c>
      <c r="B53" s="20">
        <v>45046</v>
      </c>
      <c r="C53" s="21" t="s">
        <v>81</v>
      </c>
      <c r="D53" s="21" t="s">
        <v>74</v>
      </c>
      <c r="E53" s="20" t="s">
        <v>71</v>
      </c>
      <c r="F53" s="20" t="s">
        <v>34</v>
      </c>
      <c r="G53" s="21" t="s">
        <v>13</v>
      </c>
      <c r="H53" s="22">
        <v>-1800</v>
      </c>
      <c r="I53" s="21" t="s">
        <v>27</v>
      </c>
      <c r="J53" s="21" t="s">
        <v>14</v>
      </c>
      <c r="K53" s="21" t="s">
        <v>20</v>
      </c>
    </row>
    <row r="54" spans="1:11" x14ac:dyDescent="0.3">
      <c r="A54" s="19">
        <v>2023</v>
      </c>
      <c r="B54" s="20">
        <v>45046</v>
      </c>
      <c r="C54" s="21" t="s">
        <v>81</v>
      </c>
      <c r="D54" s="21" t="s">
        <v>74</v>
      </c>
      <c r="E54" s="20" t="s">
        <v>71</v>
      </c>
      <c r="F54" s="20" t="s">
        <v>34</v>
      </c>
      <c r="G54" s="21" t="s">
        <v>13</v>
      </c>
      <c r="H54" s="22">
        <v>-65000</v>
      </c>
      <c r="I54" s="21" t="s">
        <v>27</v>
      </c>
      <c r="J54" s="21" t="s">
        <v>30</v>
      </c>
      <c r="K54" s="21" t="s">
        <v>20</v>
      </c>
    </row>
    <row r="55" spans="1:11" x14ac:dyDescent="0.3">
      <c r="A55" s="19">
        <v>2023</v>
      </c>
      <c r="B55" s="20">
        <v>45046</v>
      </c>
      <c r="C55" s="21" t="s">
        <v>81</v>
      </c>
      <c r="D55" s="21" t="s">
        <v>74</v>
      </c>
      <c r="E55" s="20" t="s">
        <v>71</v>
      </c>
      <c r="F55" s="20" t="s">
        <v>34</v>
      </c>
      <c r="G55" s="21" t="s">
        <v>13</v>
      </c>
      <c r="H55" s="22">
        <v>-3000</v>
      </c>
      <c r="I55" s="21" t="s">
        <v>27</v>
      </c>
      <c r="J55" s="21" t="s">
        <v>25</v>
      </c>
      <c r="K55" s="21" t="s">
        <v>20</v>
      </c>
    </row>
    <row r="56" spans="1:11" x14ac:dyDescent="0.3">
      <c r="A56" s="19">
        <v>2023</v>
      </c>
      <c r="B56" s="20">
        <v>45046</v>
      </c>
      <c r="C56" s="21" t="s">
        <v>81</v>
      </c>
      <c r="D56" s="21" t="s">
        <v>74</v>
      </c>
      <c r="E56" s="20" t="s">
        <v>71</v>
      </c>
      <c r="F56" s="20" t="s">
        <v>34</v>
      </c>
      <c r="G56" s="21" t="s">
        <v>13</v>
      </c>
      <c r="H56" s="22">
        <v>-12000</v>
      </c>
      <c r="I56" s="21" t="s">
        <v>31</v>
      </c>
      <c r="J56" s="21" t="s">
        <v>31</v>
      </c>
      <c r="K56" s="21" t="s">
        <v>20</v>
      </c>
    </row>
    <row r="57" spans="1:11" x14ac:dyDescent="0.3">
      <c r="A57" s="19">
        <v>2023</v>
      </c>
      <c r="B57" s="20">
        <v>45077</v>
      </c>
      <c r="C57" s="21" t="s">
        <v>79</v>
      </c>
      <c r="D57" s="21" t="s">
        <v>74</v>
      </c>
      <c r="E57" s="20" t="s">
        <v>67</v>
      </c>
      <c r="F57" s="20" t="s">
        <v>35</v>
      </c>
      <c r="G57" s="21" t="s">
        <v>13</v>
      </c>
      <c r="H57" s="22">
        <v>-12000</v>
      </c>
      <c r="I57" s="21" t="s">
        <v>31</v>
      </c>
      <c r="J57" s="21" t="s">
        <v>31</v>
      </c>
      <c r="K57" s="21" t="s">
        <v>20</v>
      </c>
    </row>
    <row r="58" spans="1:11" x14ac:dyDescent="0.3">
      <c r="A58" s="19">
        <v>2023</v>
      </c>
      <c r="B58" s="20">
        <v>45077</v>
      </c>
      <c r="C58" s="21" t="s">
        <v>79</v>
      </c>
      <c r="D58" s="21" t="s">
        <v>74</v>
      </c>
      <c r="E58" s="20" t="s">
        <v>67</v>
      </c>
      <c r="F58" s="20" t="s">
        <v>35</v>
      </c>
      <c r="G58" s="21" t="s">
        <v>13</v>
      </c>
      <c r="H58" s="22">
        <v>-15000</v>
      </c>
      <c r="I58" s="21" t="s">
        <v>19</v>
      </c>
      <c r="J58" s="21" t="s">
        <v>18</v>
      </c>
      <c r="K58" s="21" t="s">
        <v>20</v>
      </c>
    </row>
    <row r="59" spans="1:11" x14ac:dyDescent="0.3">
      <c r="A59" s="19">
        <v>2023</v>
      </c>
      <c r="B59" s="20">
        <v>45077</v>
      </c>
      <c r="C59" s="21" t="s">
        <v>79</v>
      </c>
      <c r="D59" s="21" t="s">
        <v>74</v>
      </c>
      <c r="E59" s="20" t="s">
        <v>67</v>
      </c>
      <c r="F59" s="20" t="s">
        <v>35</v>
      </c>
      <c r="G59" s="21" t="s">
        <v>13</v>
      </c>
      <c r="H59" s="22">
        <v>-11400</v>
      </c>
      <c r="I59" s="21" t="s">
        <v>19</v>
      </c>
      <c r="J59" s="21" t="s">
        <v>21</v>
      </c>
      <c r="K59" s="21" t="s">
        <v>20</v>
      </c>
    </row>
    <row r="60" spans="1:11" x14ac:dyDescent="0.3">
      <c r="A60" s="19">
        <v>2023</v>
      </c>
      <c r="B60" s="20">
        <v>45077</v>
      </c>
      <c r="C60" s="21" t="s">
        <v>79</v>
      </c>
      <c r="D60" s="21" t="s">
        <v>74</v>
      </c>
      <c r="E60" s="20" t="s">
        <v>67</v>
      </c>
      <c r="F60" s="20" t="s">
        <v>35</v>
      </c>
      <c r="G60" s="21" t="s">
        <v>13</v>
      </c>
      <c r="H60" s="22">
        <v>-30000</v>
      </c>
      <c r="I60" s="21" t="s">
        <v>19</v>
      </c>
      <c r="J60" s="21" t="s">
        <v>22</v>
      </c>
      <c r="K60" s="21" t="s">
        <v>20</v>
      </c>
    </row>
    <row r="61" spans="1:11" x14ac:dyDescent="0.3">
      <c r="A61" s="19">
        <v>2023</v>
      </c>
      <c r="B61" s="20">
        <v>45077</v>
      </c>
      <c r="C61" s="21" t="s">
        <v>79</v>
      </c>
      <c r="D61" s="21" t="s">
        <v>74</v>
      </c>
      <c r="E61" s="20" t="s">
        <v>67</v>
      </c>
      <c r="F61" s="20" t="s">
        <v>35</v>
      </c>
      <c r="G61" s="21" t="s">
        <v>13</v>
      </c>
      <c r="H61" s="22">
        <v>-40000</v>
      </c>
      <c r="I61" s="21" t="s">
        <v>19</v>
      </c>
      <c r="J61" s="21" t="s">
        <v>23</v>
      </c>
      <c r="K61" s="21" t="s">
        <v>20</v>
      </c>
    </row>
    <row r="62" spans="1:11" x14ac:dyDescent="0.3">
      <c r="A62" s="19">
        <v>2023</v>
      </c>
      <c r="B62" s="20">
        <v>45077</v>
      </c>
      <c r="C62" s="21" t="s">
        <v>79</v>
      </c>
      <c r="D62" s="21" t="s">
        <v>74</v>
      </c>
      <c r="E62" s="20" t="s">
        <v>67</v>
      </c>
      <c r="F62" s="20" t="s">
        <v>35</v>
      </c>
      <c r="G62" s="21" t="s">
        <v>13</v>
      </c>
      <c r="H62" s="22">
        <v>-30000</v>
      </c>
      <c r="I62" s="21" t="s">
        <v>19</v>
      </c>
      <c r="J62" s="21" t="s">
        <v>24</v>
      </c>
      <c r="K62" s="21" t="s">
        <v>20</v>
      </c>
    </row>
    <row r="63" spans="1:11" x14ac:dyDescent="0.3">
      <c r="A63" s="19">
        <v>2023</v>
      </c>
      <c r="B63" s="20">
        <v>45077</v>
      </c>
      <c r="C63" s="21" t="s">
        <v>79</v>
      </c>
      <c r="D63" s="21" t="s">
        <v>74</v>
      </c>
      <c r="E63" s="20" t="s">
        <v>67</v>
      </c>
      <c r="F63" s="20" t="s">
        <v>35</v>
      </c>
      <c r="G63" s="21" t="s">
        <v>13</v>
      </c>
      <c r="H63" s="22">
        <v>-1200</v>
      </c>
      <c r="I63" s="21" t="s">
        <v>19</v>
      </c>
      <c r="J63" s="21" t="s">
        <v>25</v>
      </c>
      <c r="K63" s="21" t="s">
        <v>20</v>
      </c>
    </row>
    <row r="64" spans="1:11" x14ac:dyDescent="0.3">
      <c r="A64" s="19">
        <v>2023</v>
      </c>
      <c r="B64" s="20">
        <v>45077</v>
      </c>
      <c r="C64" s="21" t="s">
        <v>79</v>
      </c>
      <c r="D64" s="21" t="s">
        <v>74</v>
      </c>
      <c r="E64" s="20" t="s">
        <v>67</v>
      </c>
      <c r="F64" s="20" t="s">
        <v>35</v>
      </c>
      <c r="G64" s="21" t="s">
        <v>13</v>
      </c>
      <c r="H64" s="22">
        <v>-20000</v>
      </c>
      <c r="I64" s="21" t="s">
        <v>27</v>
      </c>
      <c r="J64" s="21" t="s">
        <v>26</v>
      </c>
      <c r="K64" s="21" t="s">
        <v>20</v>
      </c>
    </row>
    <row r="65" spans="1:11" x14ac:dyDescent="0.3">
      <c r="A65" s="19">
        <v>2023</v>
      </c>
      <c r="B65" s="20">
        <v>45077</v>
      </c>
      <c r="C65" s="21" t="s">
        <v>79</v>
      </c>
      <c r="D65" s="21" t="s">
        <v>74</v>
      </c>
      <c r="E65" s="20" t="s">
        <v>67</v>
      </c>
      <c r="F65" s="20" t="s">
        <v>35</v>
      </c>
      <c r="G65" s="21" t="s">
        <v>13</v>
      </c>
      <c r="H65" s="22">
        <v>-1200</v>
      </c>
      <c r="I65" s="21" t="s">
        <v>27</v>
      </c>
      <c r="J65" s="21" t="s">
        <v>28</v>
      </c>
      <c r="K65" s="21" t="s">
        <v>20</v>
      </c>
    </row>
    <row r="66" spans="1:11" x14ac:dyDescent="0.3">
      <c r="A66" s="19">
        <v>2023</v>
      </c>
      <c r="B66" s="20">
        <v>45077</v>
      </c>
      <c r="C66" s="21" t="s">
        <v>79</v>
      </c>
      <c r="D66" s="21" t="s">
        <v>74</v>
      </c>
      <c r="E66" s="20" t="s">
        <v>67</v>
      </c>
      <c r="F66" s="20" t="s">
        <v>35</v>
      </c>
      <c r="G66" s="21" t="s">
        <v>13</v>
      </c>
      <c r="H66" s="22">
        <v>-2400</v>
      </c>
      <c r="I66" s="21" t="s">
        <v>27</v>
      </c>
      <c r="J66" s="21" t="s">
        <v>29</v>
      </c>
      <c r="K66" s="21" t="s">
        <v>20</v>
      </c>
    </row>
    <row r="67" spans="1:11" x14ac:dyDescent="0.3">
      <c r="A67" s="19">
        <v>2023</v>
      </c>
      <c r="B67" s="20">
        <v>45077</v>
      </c>
      <c r="C67" s="21" t="s">
        <v>79</v>
      </c>
      <c r="D67" s="21" t="s">
        <v>74</v>
      </c>
      <c r="E67" s="20" t="s">
        <v>67</v>
      </c>
      <c r="F67" s="20" t="s">
        <v>35</v>
      </c>
      <c r="G67" s="21" t="s">
        <v>13</v>
      </c>
      <c r="H67" s="22">
        <v>-2700</v>
      </c>
      <c r="I67" s="21" t="s">
        <v>27</v>
      </c>
      <c r="J67" s="21" t="s">
        <v>14</v>
      </c>
      <c r="K67" s="21" t="s">
        <v>20</v>
      </c>
    </row>
    <row r="68" spans="1:11" x14ac:dyDescent="0.3">
      <c r="A68" s="19">
        <v>2023</v>
      </c>
      <c r="B68" s="20">
        <v>45077</v>
      </c>
      <c r="C68" s="21" t="s">
        <v>79</v>
      </c>
      <c r="D68" s="21" t="s">
        <v>74</v>
      </c>
      <c r="E68" s="20" t="s">
        <v>67</v>
      </c>
      <c r="F68" s="20" t="s">
        <v>35</v>
      </c>
      <c r="G68" s="21" t="s">
        <v>13</v>
      </c>
      <c r="H68" s="22">
        <v>-65000</v>
      </c>
      <c r="I68" s="21" t="s">
        <v>27</v>
      </c>
      <c r="J68" s="21" t="s">
        <v>30</v>
      </c>
      <c r="K68" s="21" t="s">
        <v>20</v>
      </c>
    </row>
    <row r="69" spans="1:11" x14ac:dyDescent="0.3">
      <c r="A69" s="19">
        <v>2023</v>
      </c>
      <c r="B69" s="20">
        <v>45077</v>
      </c>
      <c r="C69" s="21" t="s">
        <v>79</v>
      </c>
      <c r="D69" s="21" t="s">
        <v>74</v>
      </c>
      <c r="E69" s="20" t="s">
        <v>67</v>
      </c>
      <c r="F69" s="20" t="s">
        <v>35</v>
      </c>
      <c r="G69" s="21" t="s">
        <v>13</v>
      </c>
      <c r="H69" s="22">
        <v>-3000</v>
      </c>
      <c r="I69" s="21" t="s">
        <v>27</v>
      </c>
      <c r="J69" s="21" t="s">
        <v>25</v>
      </c>
      <c r="K69" s="21" t="s">
        <v>20</v>
      </c>
    </row>
    <row r="70" spans="1:11" x14ac:dyDescent="0.3">
      <c r="A70" s="19">
        <v>2023</v>
      </c>
      <c r="B70" s="20">
        <v>45107</v>
      </c>
      <c r="C70" s="21" t="s">
        <v>81</v>
      </c>
      <c r="D70" s="21" t="s">
        <v>74</v>
      </c>
      <c r="E70" s="20" t="s">
        <v>69</v>
      </c>
      <c r="F70" s="20" t="s">
        <v>36</v>
      </c>
      <c r="G70" s="21" t="s">
        <v>13</v>
      </c>
      <c r="H70" s="22">
        <v>-12000</v>
      </c>
      <c r="I70" s="21" t="s">
        <v>31</v>
      </c>
      <c r="J70" s="21" t="s">
        <v>31</v>
      </c>
      <c r="K70" s="21" t="s">
        <v>20</v>
      </c>
    </row>
    <row r="71" spans="1:11" x14ac:dyDescent="0.3">
      <c r="A71" s="19">
        <v>2023</v>
      </c>
      <c r="B71" s="20">
        <v>45107</v>
      </c>
      <c r="C71" s="21" t="s">
        <v>81</v>
      </c>
      <c r="D71" s="21" t="s">
        <v>74</v>
      </c>
      <c r="E71" s="20" t="s">
        <v>69</v>
      </c>
      <c r="F71" s="20" t="s">
        <v>36</v>
      </c>
      <c r="G71" s="21" t="s">
        <v>13</v>
      </c>
      <c r="H71" s="22">
        <v>-15000</v>
      </c>
      <c r="I71" s="21" t="s">
        <v>19</v>
      </c>
      <c r="J71" s="21" t="s">
        <v>18</v>
      </c>
      <c r="K71" s="21" t="s">
        <v>20</v>
      </c>
    </row>
    <row r="72" spans="1:11" x14ac:dyDescent="0.3">
      <c r="A72" s="19">
        <v>2023</v>
      </c>
      <c r="B72" s="20">
        <v>45107</v>
      </c>
      <c r="C72" s="21" t="s">
        <v>81</v>
      </c>
      <c r="D72" s="21" t="s">
        <v>74</v>
      </c>
      <c r="E72" s="20" t="s">
        <v>69</v>
      </c>
      <c r="F72" s="20" t="s">
        <v>36</v>
      </c>
      <c r="G72" s="21" t="s">
        <v>13</v>
      </c>
      <c r="H72" s="22">
        <v>-11400</v>
      </c>
      <c r="I72" s="21" t="s">
        <v>19</v>
      </c>
      <c r="J72" s="21" t="s">
        <v>21</v>
      </c>
      <c r="K72" s="21" t="s">
        <v>20</v>
      </c>
    </row>
    <row r="73" spans="1:11" x14ac:dyDescent="0.3">
      <c r="A73" s="19">
        <v>2023</v>
      </c>
      <c r="B73" s="20">
        <v>45107</v>
      </c>
      <c r="C73" s="21" t="s">
        <v>81</v>
      </c>
      <c r="D73" s="21" t="s">
        <v>74</v>
      </c>
      <c r="E73" s="20" t="s">
        <v>69</v>
      </c>
      <c r="F73" s="20" t="s">
        <v>36</v>
      </c>
      <c r="G73" s="21" t="s">
        <v>13</v>
      </c>
      <c r="H73" s="22">
        <v>-30000</v>
      </c>
      <c r="I73" s="21" t="s">
        <v>19</v>
      </c>
      <c r="J73" s="21" t="s">
        <v>22</v>
      </c>
      <c r="K73" s="21" t="s">
        <v>20</v>
      </c>
    </row>
    <row r="74" spans="1:11" x14ac:dyDescent="0.3">
      <c r="A74" s="19">
        <v>2023</v>
      </c>
      <c r="B74" s="20">
        <v>45107</v>
      </c>
      <c r="C74" s="21" t="s">
        <v>81</v>
      </c>
      <c r="D74" s="21" t="s">
        <v>74</v>
      </c>
      <c r="E74" s="20" t="s">
        <v>69</v>
      </c>
      <c r="F74" s="20" t="s">
        <v>36</v>
      </c>
      <c r="G74" s="21" t="s">
        <v>13</v>
      </c>
      <c r="H74" s="22">
        <v>-40000</v>
      </c>
      <c r="I74" s="21" t="s">
        <v>19</v>
      </c>
      <c r="J74" s="21" t="s">
        <v>23</v>
      </c>
      <c r="K74" s="21" t="s">
        <v>20</v>
      </c>
    </row>
    <row r="75" spans="1:11" x14ac:dyDescent="0.3">
      <c r="A75" s="19">
        <v>2023</v>
      </c>
      <c r="B75" s="20">
        <v>45107</v>
      </c>
      <c r="C75" s="21" t="s">
        <v>81</v>
      </c>
      <c r="D75" s="21" t="s">
        <v>74</v>
      </c>
      <c r="E75" s="20" t="s">
        <v>69</v>
      </c>
      <c r="F75" s="20" t="s">
        <v>36</v>
      </c>
      <c r="G75" s="21" t="s">
        <v>13</v>
      </c>
      <c r="H75" s="22">
        <v>-30000</v>
      </c>
      <c r="I75" s="21" t="s">
        <v>19</v>
      </c>
      <c r="J75" s="21" t="s">
        <v>24</v>
      </c>
      <c r="K75" s="21" t="s">
        <v>20</v>
      </c>
    </row>
    <row r="76" spans="1:11" x14ac:dyDescent="0.3">
      <c r="A76" s="19">
        <v>2023</v>
      </c>
      <c r="B76" s="20">
        <v>45107</v>
      </c>
      <c r="C76" s="21" t="s">
        <v>81</v>
      </c>
      <c r="D76" s="21" t="s">
        <v>74</v>
      </c>
      <c r="E76" s="20" t="s">
        <v>69</v>
      </c>
      <c r="F76" s="20" t="s">
        <v>36</v>
      </c>
      <c r="G76" s="21" t="s">
        <v>13</v>
      </c>
      <c r="H76" s="22">
        <v>-900</v>
      </c>
      <c r="I76" s="21" t="s">
        <v>19</v>
      </c>
      <c r="J76" s="21" t="s">
        <v>25</v>
      </c>
      <c r="K76" s="21" t="s">
        <v>20</v>
      </c>
    </row>
    <row r="77" spans="1:11" x14ac:dyDescent="0.3">
      <c r="A77" s="19">
        <v>2023</v>
      </c>
      <c r="B77" s="20">
        <v>45107</v>
      </c>
      <c r="C77" s="21" t="s">
        <v>81</v>
      </c>
      <c r="D77" s="21" t="s">
        <v>74</v>
      </c>
      <c r="E77" s="20" t="s">
        <v>69</v>
      </c>
      <c r="F77" s="20" t="s">
        <v>36</v>
      </c>
      <c r="G77" s="21" t="s">
        <v>13</v>
      </c>
      <c r="H77" s="22">
        <v>-20000</v>
      </c>
      <c r="I77" s="21" t="s">
        <v>27</v>
      </c>
      <c r="J77" s="21" t="s">
        <v>26</v>
      </c>
      <c r="K77" s="21" t="s">
        <v>20</v>
      </c>
    </row>
    <row r="78" spans="1:11" x14ac:dyDescent="0.3">
      <c r="A78" s="19">
        <v>2023</v>
      </c>
      <c r="B78" s="20">
        <v>45107</v>
      </c>
      <c r="C78" s="21" t="s">
        <v>81</v>
      </c>
      <c r="D78" s="21" t="s">
        <v>74</v>
      </c>
      <c r="E78" s="20" t="s">
        <v>69</v>
      </c>
      <c r="F78" s="20" t="s">
        <v>36</v>
      </c>
      <c r="G78" s="21" t="s">
        <v>13</v>
      </c>
      <c r="H78" s="22">
        <v>-900</v>
      </c>
      <c r="I78" s="21" t="s">
        <v>27</v>
      </c>
      <c r="J78" s="21" t="s">
        <v>28</v>
      </c>
      <c r="K78" s="21" t="s">
        <v>20</v>
      </c>
    </row>
    <row r="79" spans="1:11" x14ac:dyDescent="0.3">
      <c r="A79" s="19">
        <v>2023</v>
      </c>
      <c r="B79" s="20">
        <v>45107</v>
      </c>
      <c r="C79" s="21" t="s">
        <v>81</v>
      </c>
      <c r="D79" s="21" t="s">
        <v>74</v>
      </c>
      <c r="E79" s="20" t="s">
        <v>69</v>
      </c>
      <c r="F79" s="20" t="s">
        <v>36</v>
      </c>
      <c r="G79" s="21" t="s">
        <v>13</v>
      </c>
      <c r="H79" s="22">
        <v>-2700</v>
      </c>
      <c r="I79" s="21" t="s">
        <v>27</v>
      </c>
      <c r="J79" s="21" t="s">
        <v>29</v>
      </c>
      <c r="K79" s="21" t="s">
        <v>20</v>
      </c>
    </row>
    <row r="80" spans="1:11" x14ac:dyDescent="0.3">
      <c r="A80" s="19">
        <v>2023</v>
      </c>
      <c r="B80" s="20">
        <v>45107</v>
      </c>
      <c r="C80" s="21" t="s">
        <v>81</v>
      </c>
      <c r="D80" s="21" t="s">
        <v>74</v>
      </c>
      <c r="E80" s="20" t="s">
        <v>69</v>
      </c>
      <c r="F80" s="20" t="s">
        <v>36</v>
      </c>
      <c r="G80" s="21" t="s">
        <v>13</v>
      </c>
      <c r="H80" s="22">
        <v>-2400</v>
      </c>
      <c r="I80" s="21" t="s">
        <v>27</v>
      </c>
      <c r="J80" s="21" t="s">
        <v>14</v>
      </c>
      <c r="K80" s="21" t="s">
        <v>20</v>
      </c>
    </row>
    <row r="81" spans="1:11" x14ac:dyDescent="0.3">
      <c r="A81" s="19">
        <v>2023</v>
      </c>
      <c r="B81" s="20">
        <v>45107</v>
      </c>
      <c r="C81" s="21" t="s">
        <v>81</v>
      </c>
      <c r="D81" s="21" t="s">
        <v>74</v>
      </c>
      <c r="E81" s="20" t="s">
        <v>69</v>
      </c>
      <c r="F81" s="20" t="s">
        <v>36</v>
      </c>
      <c r="G81" s="21" t="s">
        <v>13</v>
      </c>
      <c r="H81" s="22">
        <v>-65000</v>
      </c>
      <c r="I81" s="21" t="s">
        <v>27</v>
      </c>
      <c r="J81" s="21" t="s">
        <v>30</v>
      </c>
      <c r="K81" s="21" t="s">
        <v>20</v>
      </c>
    </row>
    <row r="82" spans="1:11" x14ac:dyDescent="0.3">
      <c r="A82" s="19">
        <v>2023</v>
      </c>
      <c r="B82" s="20">
        <v>45107</v>
      </c>
      <c r="C82" s="21" t="s">
        <v>81</v>
      </c>
      <c r="D82" s="21" t="s">
        <v>74</v>
      </c>
      <c r="E82" s="20" t="s">
        <v>69</v>
      </c>
      <c r="F82" s="20" t="s">
        <v>36</v>
      </c>
      <c r="G82" s="21" t="s">
        <v>13</v>
      </c>
      <c r="H82" s="22">
        <v>-3000</v>
      </c>
      <c r="I82" s="21" t="s">
        <v>27</v>
      </c>
      <c r="J82" s="21" t="s">
        <v>25</v>
      </c>
      <c r="K82" s="21" t="s">
        <v>20</v>
      </c>
    </row>
    <row r="83" spans="1:11" x14ac:dyDescent="0.3">
      <c r="A83" s="19">
        <v>2023</v>
      </c>
      <c r="B83" s="20">
        <v>45138</v>
      </c>
      <c r="C83" s="21" t="s">
        <v>79</v>
      </c>
      <c r="D83" s="21" t="s">
        <v>75</v>
      </c>
      <c r="E83" s="20" t="s">
        <v>65</v>
      </c>
      <c r="F83" s="20" t="s">
        <v>37</v>
      </c>
      <c r="G83" s="21" t="s">
        <v>13</v>
      </c>
      <c r="H83" s="22">
        <v>-12000</v>
      </c>
      <c r="I83" s="21" t="s">
        <v>31</v>
      </c>
      <c r="J83" s="21" t="s">
        <v>31</v>
      </c>
      <c r="K83" s="21" t="s">
        <v>20</v>
      </c>
    </row>
    <row r="84" spans="1:11" x14ac:dyDescent="0.3">
      <c r="A84" s="19">
        <v>2023</v>
      </c>
      <c r="B84" s="20">
        <v>45138</v>
      </c>
      <c r="C84" s="21" t="s">
        <v>79</v>
      </c>
      <c r="D84" s="21" t="s">
        <v>75</v>
      </c>
      <c r="E84" s="20" t="s">
        <v>65</v>
      </c>
      <c r="F84" s="20" t="s">
        <v>37</v>
      </c>
      <c r="G84" s="21" t="s">
        <v>13</v>
      </c>
      <c r="H84" s="22">
        <v>-15000</v>
      </c>
      <c r="I84" s="21" t="s">
        <v>19</v>
      </c>
      <c r="J84" s="21" t="s">
        <v>18</v>
      </c>
      <c r="K84" s="21" t="s">
        <v>20</v>
      </c>
    </row>
    <row r="85" spans="1:11" x14ac:dyDescent="0.3">
      <c r="A85" s="19">
        <v>2023</v>
      </c>
      <c r="B85" s="20">
        <v>45138</v>
      </c>
      <c r="C85" s="21" t="s">
        <v>79</v>
      </c>
      <c r="D85" s="21" t="s">
        <v>75</v>
      </c>
      <c r="E85" s="20" t="s">
        <v>65</v>
      </c>
      <c r="F85" s="20" t="s">
        <v>37</v>
      </c>
      <c r="G85" s="21" t="s">
        <v>13</v>
      </c>
      <c r="H85" s="22">
        <v>-11400</v>
      </c>
      <c r="I85" s="21" t="s">
        <v>19</v>
      </c>
      <c r="J85" s="21" t="s">
        <v>21</v>
      </c>
      <c r="K85" s="21" t="s">
        <v>20</v>
      </c>
    </row>
    <row r="86" spans="1:11" x14ac:dyDescent="0.3">
      <c r="A86" s="19">
        <v>2023</v>
      </c>
      <c r="B86" s="20">
        <v>45138</v>
      </c>
      <c r="C86" s="21" t="s">
        <v>79</v>
      </c>
      <c r="D86" s="21" t="s">
        <v>75</v>
      </c>
      <c r="E86" s="20" t="s">
        <v>65</v>
      </c>
      <c r="F86" s="20" t="s">
        <v>37</v>
      </c>
      <c r="G86" s="21" t="s">
        <v>13</v>
      </c>
      <c r="H86" s="22">
        <v>-20000</v>
      </c>
      <c r="I86" s="21" t="s">
        <v>19</v>
      </c>
      <c r="J86" s="21" t="s">
        <v>22</v>
      </c>
      <c r="K86" s="21" t="s">
        <v>20</v>
      </c>
    </row>
    <row r="87" spans="1:11" x14ac:dyDescent="0.3">
      <c r="A87" s="19">
        <v>2023</v>
      </c>
      <c r="B87" s="20">
        <v>45138</v>
      </c>
      <c r="C87" s="21" t="s">
        <v>79</v>
      </c>
      <c r="D87" s="21" t="s">
        <v>75</v>
      </c>
      <c r="E87" s="20" t="s">
        <v>65</v>
      </c>
      <c r="F87" s="20" t="s">
        <v>37</v>
      </c>
      <c r="G87" s="21" t="s">
        <v>13</v>
      </c>
      <c r="H87" s="22">
        <v>-40000</v>
      </c>
      <c r="I87" s="21" t="s">
        <v>19</v>
      </c>
      <c r="J87" s="21" t="s">
        <v>23</v>
      </c>
      <c r="K87" s="21" t="s">
        <v>20</v>
      </c>
    </row>
    <row r="88" spans="1:11" x14ac:dyDescent="0.3">
      <c r="A88" s="19">
        <v>2023</v>
      </c>
      <c r="B88" s="20">
        <v>45138</v>
      </c>
      <c r="C88" s="21" t="s">
        <v>79</v>
      </c>
      <c r="D88" s="21" t="s">
        <v>75</v>
      </c>
      <c r="E88" s="20" t="s">
        <v>65</v>
      </c>
      <c r="F88" s="20" t="s">
        <v>37</v>
      </c>
      <c r="G88" s="21" t="s">
        <v>13</v>
      </c>
      <c r="H88" s="22">
        <v>-30000</v>
      </c>
      <c r="I88" s="21" t="s">
        <v>19</v>
      </c>
      <c r="J88" s="21" t="s">
        <v>24</v>
      </c>
      <c r="K88" s="21" t="s">
        <v>20</v>
      </c>
    </row>
    <row r="89" spans="1:11" x14ac:dyDescent="0.3">
      <c r="A89" s="19">
        <v>2023</v>
      </c>
      <c r="B89" s="20">
        <v>45138</v>
      </c>
      <c r="C89" s="21" t="s">
        <v>79</v>
      </c>
      <c r="D89" s="21" t="s">
        <v>75</v>
      </c>
      <c r="E89" s="20" t="s">
        <v>65</v>
      </c>
      <c r="F89" s="20" t="s">
        <v>37</v>
      </c>
      <c r="G89" s="21" t="s">
        <v>13</v>
      </c>
      <c r="H89" s="22">
        <v>-600</v>
      </c>
      <c r="I89" s="21" t="s">
        <v>19</v>
      </c>
      <c r="J89" s="21" t="s">
        <v>25</v>
      </c>
      <c r="K89" s="21" t="s">
        <v>20</v>
      </c>
    </row>
    <row r="90" spans="1:11" x14ac:dyDescent="0.3">
      <c r="A90" s="19">
        <v>2023</v>
      </c>
      <c r="B90" s="20">
        <v>45138</v>
      </c>
      <c r="C90" s="21" t="s">
        <v>79</v>
      </c>
      <c r="D90" s="21" t="s">
        <v>75</v>
      </c>
      <c r="E90" s="20" t="s">
        <v>65</v>
      </c>
      <c r="F90" s="20" t="s">
        <v>37</v>
      </c>
      <c r="G90" s="21" t="s">
        <v>13</v>
      </c>
      <c r="H90" s="22">
        <v>-20000</v>
      </c>
      <c r="I90" s="21" t="s">
        <v>27</v>
      </c>
      <c r="J90" s="21" t="s">
        <v>26</v>
      </c>
      <c r="K90" s="21" t="s">
        <v>20</v>
      </c>
    </row>
    <row r="91" spans="1:11" x14ac:dyDescent="0.3">
      <c r="A91" s="19">
        <v>2023</v>
      </c>
      <c r="B91" s="20">
        <v>45138</v>
      </c>
      <c r="C91" s="21" t="s">
        <v>79</v>
      </c>
      <c r="D91" s="21" t="s">
        <v>75</v>
      </c>
      <c r="E91" s="20" t="s">
        <v>65</v>
      </c>
      <c r="F91" s="20" t="s">
        <v>37</v>
      </c>
      <c r="G91" s="21" t="s">
        <v>13</v>
      </c>
      <c r="H91" s="22">
        <v>-600</v>
      </c>
      <c r="I91" s="21" t="s">
        <v>27</v>
      </c>
      <c r="J91" s="21" t="s">
        <v>28</v>
      </c>
      <c r="K91" s="21" t="s">
        <v>20</v>
      </c>
    </row>
    <row r="92" spans="1:11" x14ac:dyDescent="0.3">
      <c r="A92" s="19">
        <v>2023</v>
      </c>
      <c r="B92" s="20">
        <v>45138</v>
      </c>
      <c r="C92" s="21" t="s">
        <v>79</v>
      </c>
      <c r="D92" s="21" t="s">
        <v>75</v>
      </c>
      <c r="E92" s="20" t="s">
        <v>65</v>
      </c>
      <c r="F92" s="20" t="s">
        <v>37</v>
      </c>
      <c r="G92" s="21" t="s">
        <v>13</v>
      </c>
      <c r="H92" s="22">
        <v>-1500</v>
      </c>
      <c r="I92" s="21" t="s">
        <v>27</v>
      </c>
      <c r="J92" s="21" t="s">
        <v>29</v>
      </c>
      <c r="K92" s="21" t="s">
        <v>20</v>
      </c>
    </row>
    <row r="93" spans="1:11" x14ac:dyDescent="0.3">
      <c r="A93" s="19">
        <v>2023</v>
      </c>
      <c r="B93" s="20">
        <v>45138</v>
      </c>
      <c r="C93" s="21" t="s">
        <v>79</v>
      </c>
      <c r="D93" s="21" t="s">
        <v>75</v>
      </c>
      <c r="E93" s="20" t="s">
        <v>65</v>
      </c>
      <c r="F93" s="20" t="s">
        <v>37</v>
      </c>
      <c r="G93" s="21" t="s">
        <v>13</v>
      </c>
      <c r="H93" s="22">
        <v>-1800</v>
      </c>
      <c r="I93" s="21" t="s">
        <v>27</v>
      </c>
      <c r="J93" s="21" t="s">
        <v>14</v>
      </c>
      <c r="K93" s="21" t="s">
        <v>20</v>
      </c>
    </row>
    <row r="94" spans="1:11" x14ac:dyDescent="0.3">
      <c r="A94" s="19">
        <v>2023</v>
      </c>
      <c r="B94" s="20">
        <v>45138</v>
      </c>
      <c r="C94" s="21" t="s">
        <v>79</v>
      </c>
      <c r="D94" s="21" t="s">
        <v>75</v>
      </c>
      <c r="E94" s="20" t="s">
        <v>65</v>
      </c>
      <c r="F94" s="20" t="s">
        <v>37</v>
      </c>
      <c r="G94" s="21" t="s">
        <v>13</v>
      </c>
      <c r="H94" s="22">
        <v>-50000</v>
      </c>
      <c r="I94" s="21" t="s">
        <v>27</v>
      </c>
      <c r="J94" s="21" t="s">
        <v>30</v>
      </c>
      <c r="K94" s="21" t="s">
        <v>20</v>
      </c>
    </row>
    <row r="95" spans="1:11" x14ac:dyDescent="0.3">
      <c r="A95" s="19">
        <v>2023</v>
      </c>
      <c r="B95" s="20">
        <v>45138</v>
      </c>
      <c r="C95" s="21" t="s">
        <v>79</v>
      </c>
      <c r="D95" s="21" t="s">
        <v>75</v>
      </c>
      <c r="E95" s="20" t="s">
        <v>65</v>
      </c>
      <c r="F95" s="20" t="s">
        <v>37</v>
      </c>
      <c r="G95" s="21" t="s">
        <v>13</v>
      </c>
      <c r="H95" s="22">
        <v>-3000</v>
      </c>
      <c r="I95" s="21" t="s">
        <v>27</v>
      </c>
      <c r="J95" s="21" t="s">
        <v>25</v>
      </c>
      <c r="K95" s="21" t="s">
        <v>20</v>
      </c>
    </row>
    <row r="96" spans="1:11" x14ac:dyDescent="0.3">
      <c r="A96" s="19">
        <v>2023</v>
      </c>
      <c r="B96" s="20">
        <v>45169</v>
      </c>
      <c r="C96" s="21" t="s">
        <v>79</v>
      </c>
      <c r="D96" s="21" t="s">
        <v>75</v>
      </c>
      <c r="E96" s="20" t="s">
        <v>68</v>
      </c>
      <c r="F96" s="20" t="s">
        <v>38</v>
      </c>
      <c r="G96" s="21" t="s">
        <v>13</v>
      </c>
      <c r="H96" s="22">
        <v>-12000</v>
      </c>
      <c r="I96" s="21" t="s">
        <v>31</v>
      </c>
      <c r="J96" s="21" t="s">
        <v>31</v>
      </c>
      <c r="K96" s="21" t="s">
        <v>20</v>
      </c>
    </row>
    <row r="97" spans="1:11" x14ac:dyDescent="0.3">
      <c r="A97" s="19">
        <v>2023</v>
      </c>
      <c r="B97" s="20">
        <v>45169</v>
      </c>
      <c r="C97" s="21" t="s">
        <v>79</v>
      </c>
      <c r="D97" s="21" t="s">
        <v>75</v>
      </c>
      <c r="E97" s="20" t="s">
        <v>68</v>
      </c>
      <c r="F97" s="20" t="s">
        <v>38</v>
      </c>
      <c r="G97" s="21" t="s">
        <v>13</v>
      </c>
      <c r="H97" s="22">
        <v>-15000</v>
      </c>
      <c r="I97" s="21" t="s">
        <v>19</v>
      </c>
      <c r="J97" s="21" t="s">
        <v>18</v>
      </c>
      <c r="K97" s="21" t="s">
        <v>20</v>
      </c>
    </row>
    <row r="98" spans="1:11" x14ac:dyDescent="0.3">
      <c r="A98" s="19">
        <v>2023</v>
      </c>
      <c r="B98" s="20">
        <v>45169</v>
      </c>
      <c r="C98" s="21" t="s">
        <v>79</v>
      </c>
      <c r="D98" s="21" t="s">
        <v>75</v>
      </c>
      <c r="E98" s="20" t="s">
        <v>68</v>
      </c>
      <c r="F98" s="20" t="s">
        <v>38</v>
      </c>
      <c r="G98" s="21" t="s">
        <v>13</v>
      </c>
      <c r="H98" s="22">
        <v>-11400</v>
      </c>
      <c r="I98" s="21" t="s">
        <v>19</v>
      </c>
      <c r="J98" s="21" t="s">
        <v>21</v>
      </c>
      <c r="K98" s="21" t="s">
        <v>20</v>
      </c>
    </row>
    <row r="99" spans="1:11" x14ac:dyDescent="0.3">
      <c r="A99" s="19">
        <v>2023</v>
      </c>
      <c r="B99" s="20">
        <v>45169</v>
      </c>
      <c r="C99" s="21" t="s">
        <v>79</v>
      </c>
      <c r="D99" s="21" t="s">
        <v>75</v>
      </c>
      <c r="E99" s="20" t="s">
        <v>68</v>
      </c>
      <c r="F99" s="20" t="s">
        <v>38</v>
      </c>
      <c r="G99" s="21" t="s">
        <v>13</v>
      </c>
      <c r="H99" s="22">
        <v>-15000</v>
      </c>
      <c r="I99" s="21" t="s">
        <v>19</v>
      </c>
      <c r="J99" s="21" t="s">
        <v>22</v>
      </c>
      <c r="K99" s="21" t="s">
        <v>20</v>
      </c>
    </row>
    <row r="100" spans="1:11" x14ac:dyDescent="0.3">
      <c r="A100" s="19">
        <v>2023</v>
      </c>
      <c r="B100" s="20">
        <v>45169</v>
      </c>
      <c r="C100" s="21" t="s">
        <v>79</v>
      </c>
      <c r="D100" s="21" t="s">
        <v>75</v>
      </c>
      <c r="E100" s="20" t="s">
        <v>68</v>
      </c>
      <c r="F100" s="20" t="s">
        <v>38</v>
      </c>
      <c r="G100" s="21" t="s">
        <v>13</v>
      </c>
      <c r="H100" s="22">
        <v>-40000</v>
      </c>
      <c r="I100" s="21" t="s">
        <v>19</v>
      </c>
      <c r="J100" s="21" t="s">
        <v>23</v>
      </c>
      <c r="K100" s="21" t="s">
        <v>20</v>
      </c>
    </row>
    <row r="101" spans="1:11" x14ac:dyDescent="0.3">
      <c r="A101" s="19">
        <v>2023</v>
      </c>
      <c r="B101" s="20">
        <v>45169</v>
      </c>
      <c r="C101" s="21" t="s">
        <v>79</v>
      </c>
      <c r="D101" s="21" t="s">
        <v>75</v>
      </c>
      <c r="E101" s="20" t="s">
        <v>68</v>
      </c>
      <c r="F101" s="20" t="s">
        <v>38</v>
      </c>
      <c r="G101" s="21" t="s">
        <v>13</v>
      </c>
      <c r="H101" s="22">
        <v>-30000</v>
      </c>
      <c r="I101" s="21" t="s">
        <v>19</v>
      </c>
      <c r="J101" s="21" t="s">
        <v>24</v>
      </c>
      <c r="K101" s="21" t="s">
        <v>20</v>
      </c>
    </row>
    <row r="102" spans="1:11" x14ac:dyDescent="0.3">
      <c r="A102" s="19">
        <v>2023</v>
      </c>
      <c r="B102" s="20">
        <v>45169</v>
      </c>
      <c r="C102" s="21" t="s">
        <v>79</v>
      </c>
      <c r="D102" s="21" t="s">
        <v>75</v>
      </c>
      <c r="E102" s="20" t="s">
        <v>68</v>
      </c>
      <c r="F102" s="20" t="s">
        <v>38</v>
      </c>
      <c r="G102" s="21" t="s">
        <v>13</v>
      </c>
      <c r="H102" s="22">
        <v>-600</v>
      </c>
      <c r="I102" s="21" t="s">
        <v>19</v>
      </c>
      <c r="J102" s="21" t="s">
        <v>25</v>
      </c>
      <c r="K102" s="21" t="s">
        <v>20</v>
      </c>
    </row>
    <row r="103" spans="1:11" x14ac:dyDescent="0.3">
      <c r="A103" s="19">
        <v>2023</v>
      </c>
      <c r="B103" s="20">
        <v>45169</v>
      </c>
      <c r="C103" s="21" t="s">
        <v>79</v>
      </c>
      <c r="D103" s="21" t="s">
        <v>75</v>
      </c>
      <c r="E103" s="20" t="s">
        <v>68</v>
      </c>
      <c r="F103" s="20" t="s">
        <v>38</v>
      </c>
      <c r="G103" s="21" t="s">
        <v>13</v>
      </c>
      <c r="H103" s="22">
        <v>-20000</v>
      </c>
      <c r="I103" s="21" t="s">
        <v>27</v>
      </c>
      <c r="J103" s="21" t="s">
        <v>26</v>
      </c>
      <c r="K103" s="21" t="s">
        <v>20</v>
      </c>
    </row>
    <row r="104" spans="1:11" x14ac:dyDescent="0.3">
      <c r="A104" s="19">
        <v>2023</v>
      </c>
      <c r="B104" s="20">
        <v>45169</v>
      </c>
      <c r="C104" s="21" t="s">
        <v>79</v>
      </c>
      <c r="D104" s="21" t="s">
        <v>75</v>
      </c>
      <c r="E104" s="20" t="s">
        <v>68</v>
      </c>
      <c r="F104" s="20" t="s">
        <v>38</v>
      </c>
      <c r="G104" s="21" t="s">
        <v>13</v>
      </c>
      <c r="H104" s="22">
        <v>-600</v>
      </c>
      <c r="I104" s="21" t="s">
        <v>27</v>
      </c>
      <c r="J104" s="21" t="s">
        <v>28</v>
      </c>
      <c r="K104" s="21" t="s">
        <v>20</v>
      </c>
    </row>
    <row r="105" spans="1:11" x14ac:dyDescent="0.3">
      <c r="A105" s="19">
        <v>2023</v>
      </c>
      <c r="B105" s="20">
        <v>45169</v>
      </c>
      <c r="C105" s="21" t="s">
        <v>79</v>
      </c>
      <c r="D105" s="21" t="s">
        <v>75</v>
      </c>
      <c r="E105" s="20" t="s">
        <v>68</v>
      </c>
      <c r="F105" s="20" t="s">
        <v>38</v>
      </c>
      <c r="G105" s="21" t="s">
        <v>13</v>
      </c>
      <c r="H105" s="22">
        <v>-1500</v>
      </c>
      <c r="I105" s="21" t="s">
        <v>27</v>
      </c>
      <c r="J105" s="21" t="s">
        <v>29</v>
      </c>
      <c r="K105" s="21" t="s">
        <v>20</v>
      </c>
    </row>
    <row r="106" spans="1:11" x14ac:dyDescent="0.3">
      <c r="A106" s="19">
        <v>2023</v>
      </c>
      <c r="B106" s="20">
        <v>45169</v>
      </c>
      <c r="C106" s="21" t="s">
        <v>79</v>
      </c>
      <c r="D106" s="21" t="s">
        <v>75</v>
      </c>
      <c r="E106" s="20" t="s">
        <v>68</v>
      </c>
      <c r="F106" s="20" t="s">
        <v>38</v>
      </c>
      <c r="G106" s="21" t="s">
        <v>13</v>
      </c>
      <c r="H106" s="22">
        <v>-1800</v>
      </c>
      <c r="I106" s="21" t="s">
        <v>27</v>
      </c>
      <c r="J106" s="21" t="s">
        <v>14</v>
      </c>
      <c r="K106" s="21" t="s">
        <v>20</v>
      </c>
    </row>
    <row r="107" spans="1:11" x14ac:dyDescent="0.3">
      <c r="A107" s="19">
        <v>2023</v>
      </c>
      <c r="B107" s="20">
        <v>45169</v>
      </c>
      <c r="C107" s="21" t="s">
        <v>79</v>
      </c>
      <c r="D107" s="21" t="s">
        <v>75</v>
      </c>
      <c r="E107" s="20" t="s">
        <v>68</v>
      </c>
      <c r="F107" s="20" t="s">
        <v>38</v>
      </c>
      <c r="G107" s="21" t="s">
        <v>13</v>
      </c>
      <c r="H107" s="22">
        <v>-50000</v>
      </c>
      <c r="I107" s="21" t="s">
        <v>27</v>
      </c>
      <c r="J107" s="21" t="s">
        <v>30</v>
      </c>
      <c r="K107" s="21" t="s">
        <v>20</v>
      </c>
    </row>
    <row r="108" spans="1:11" x14ac:dyDescent="0.3">
      <c r="A108" s="19">
        <v>2023</v>
      </c>
      <c r="B108" s="20">
        <v>45169</v>
      </c>
      <c r="C108" s="21" t="s">
        <v>79</v>
      </c>
      <c r="D108" s="21" t="s">
        <v>75</v>
      </c>
      <c r="E108" s="20" t="s">
        <v>68</v>
      </c>
      <c r="F108" s="20" t="s">
        <v>38</v>
      </c>
      <c r="G108" s="21" t="s">
        <v>13</v>
      </c>
      <c r="H108" s="22">
        <v>-3000</v>
      </c>
      <c r="I108" s="21" t="s">
        <v>27</v>
      </c>
      <c r="J108" s="21" t="s">
        <v>25</v>
      </c>
      <c r="K108" s="21" t="s">
        <v>20</v>
      </c>
    </row>
    <row r="109" spans="1:11" x14ac:dyDescent="0.3">
      <c r="A109" s="19">
        <v>2023</v>
      </c>
      <c r="B109" s="20">
        <v>45199</v>
      </c>
      <c r="C109" s="21" t="s">
        <v>81</v>
      </c>
      <c r="D109" s="21" t="s">
        <v>75</v>
      </c>
      <c r="E109" s="20" t="s">
        <v>70</v>
      </c>
      <c r="F109" s="20" t="s">
        <v>39</v>
      </c>
      <c r="G109" s="21" t="s">
        <v>13</v>
      </c>
      <c r="H109" s="22">
        <v>-12000</v>
      </c>
      <c r="I109" s="21" t="s">
        <v>31</v>
      </c>
      <c r="J109" s="21" t="s">
        <v>31</v>
      </c>
      <c r="K109" s="21" t="s">
        <v>20</v>
      </c>
    </row>
    <row r="110" spans="1:11" x14ac:dyDescent="0.3">
      <c r="A110" s="19">
        <v>2023</v>
      </c>
      <c r="B110" s="20">
        <v>45199</v>
      </c>
      <c r="C110" s="21" t="s">
        <v>81</v>
      </c>
      <c r="D110" s="21" t="s">
        <v>75</v>
      </c>
      <c r="E110" s="20" t="s">
        <v>70</v>
      </c>
      <c r="F110" s="20" t="s">
        <v>39</v>
      </c>
      <c r="G110" s="21" t="s">
        <v>13</v>
      </c>
      <c r="H110" s="22">
        <v>-15000</v>
      </c>
      <c r="I110" s="21" t="s">
        <v>19</v>
      </c>
      <c r="J110" s="21" t="s">
        <v>18</v>
      </c>
      <c r="K110" s="21" t="s">
        <v>20</v>
      </c>
    </row>
    <row r="111" spans="1:11" x14ac:dyDescent="0.3">
      <c r="A111" s="19">
        <v>2023</v>
      </c>
      <c r="B111" s="20">
        <v>45199</v>
      </c>
      <c r="C111" s="21" t="s">
        <v>81</v>
      </c>
      <c r="D111" s="21" t="s">
        <v>75</v>
      </c>
      <c r="E111" s="20" t="s">
        <v>70</v>
      </c>
      <c r="F111" s="20" t="s">
        <v>39</v>
      </c>
      <c r="G111" s="21" t="s">
        <v>13</v>
      </c>
      <c r="H111" s="22">
        <v>-11400</v>
      </c>
      <c r="I111" s="21" t="s">
        <v>19</v>
      </c>
      <c r="J111" s="21" t="s">
        <v>21</v>
      </c>
      <c r="K111" s="21" t="s">
        <v>20</v>
      </c>
    </row>
    <row r="112" spans="1:11" x14ac:dyDescent="0.3">
      <c r="A112" s="19">
        <v>2023</v>
      </c>
      <c r="B112" s="20">
        <v>45199</v>
      </c>
      <c r="C112" s="21" t="s">
        <v>81</v>
      </c>
      <c r="D112" s="21" t="s">
        <v>75</v>
      </c>
      <c r="E112" s="20" t="s">
        <v>70</v>
      </c>
      <c r="F112" s="20" t="s">
        <v>39</v>
      </c>
      <c r="G112" s="21" t="s">
        <v>13</v>
      </c>
      <c r="H112" s="22">
        <v>-15000</v>
      </c>
      <c r="I112" s="21" t="s">
        <v>19</v>
      </c>
      <c r="J112" s="21" t="s">
        <v>22</v>
      </c>
      <c r="K112" s="21" t="s">
        <v>20</v>
      </c>
    </row>
    <row r="113" spans="1:11" x14ac:dyDescent="0.3">
      <c r="A113" s="19">
        <v>2023</v>
      </c>
      <c r="B113" s="20">
        <v>45199</v>
      </c>
      <c r="C113" s="21" t="s">
        <v>81</v>
      </c>
      <c r="D113" s="21" t="s">
        <v>75</v>
      </c>
      <c r="E113" s="20" t="s">
        <v>70</v>
      </c>
      <c r="F113" s="20" t="s">
        <v>39</v>
      </c>
      <c r="G113" s="21" t="s">
        <v>13</v>
      </c>
      <c r="H113" s="22">
        <v>-32000</v>
      </c>
      <c r="I113" s="21" t="s">
        <v>19</v>
      </c>
      <c r="J113" s="21" t="s">
        <v>23</v>
      </c>
      <c r="K113" s="21" t="s">
        <v>20</v>
      </c>
    </row>
    <row r="114" spans="1:11" x14ac:dyDescent="0.3">
      <c r="A114" s="19">
        <v>2023</v>
      </c>
      <c r="B114" s="20">
        <v>45199</v>
      </c>
      <c r="C114" s="21" t="s">
        <v>81</v>
      </c>
      <c r="D114" s="21" t="s">
        <v>75</v>
      </c>
      <c r="E114" s="20" t="s">
        <v>70</v>
      </c>
      <c r="F114" s="20" t="s">
        <v>39</v>
      </c>
      <c r="G114" s="21" t="s">
        <v>13</v>
      </c>
      <c r="H114" s="22">
        <v>-30000</v>
      </c>
      <c r="I114" s="21" t="s">
        <v>19</v>
      </c>
      <c r="J114" s="21" t="s">
        <v>24</v>
      </c>
      <c r="K114" s="21" t="s">
        <v>20</v>
      </c>
    </row>
    <row r="115" spans="1:11" x14ac:dyDescent="0.3">
      <c r="A115" s="19">
        <v>2023</v>
      </c>
      <c r="B115" s="20">
        <v>45199</v>
      </c>
      <c r="C115" s="21" t="s">
        <v>81</v>
      </c>
      <c r="D115" s="21" t="s">
        <v>75</v>
      </c>
      <c r="E115" s="20" t="s">
        <v>70</v>
      </c>
      <c r="F115" s="20" t="s">
        <v>39</v>
      </c>
      <c r="G115" s="21" t="s">
        <v>13</v>
      </c>
      <c r="H115" s="22">
        <v>-900</v>
      </c>
      <c r="I115" s="21" t="s">
        <v>19</v>
      </c>
      <c r="J115" s="21" t="s">
        <v>25</v>
      </c>
      <c r="K115" s="21" t="s">
        <v>20</v>
      </c>
    </row>
    <row r="116" spans="1:11" x14ac:dyDescent="0.3">
      <c r="A116" s="19">
        <v>2023</v>
      </c>
      <c r="B116" s="20">
        <v>45199</v>
      </c>
      <c r="C116" s="21" t="s">
        <v>81</v>
      </c>
      <c r="D116" s="21" t="s">
        <v>75</v>
      </c>
      <c r="E116" s="20" t="s">
        <v>70</v>
      </c>
      <c r="F116" s="20" t="s">
        <v>39</v>
      </c>
      <c r="G116" s="21" t="s">
        <v>13</v>
      </c>
      <c r="H116" s="22">
        <v>-20000</v>
      </c>
      <c r="I116" s="21" t="s">
        <v>27</v>
      </c>
      <c r="J116" s="21" t="s">
        <v>26</v>
      </c>
      <c r="K116" s="21" t="s">
        <v>20</v>
      </c>
    </row>
    <row r="117" spans="1:11" x14ac:dyDescent="0.3">
      <c r="A117" s="19">
        <v>2023</v>
      </c>
      <c r="B117" s="20">
        <v>45199</v>
      </c>
      <c r="C117" s="21" t="s">
        <v>81</v>
      </c>
      <c r="D117" s="21" t="s">
        <v>75</v>
      </c>
      <c r="E117" s="20" t="s">
        <v>70</v>
      </c>
      <c r="F117" s="20" t="s">
        <v>39</v>
      </c>
      <c r="G117" s="21" t="s">
        <v>13</v>
      </c>
      <c r="H117" s="22">
        <v>-600</v>
      </c>
      <c r="I117" s="21" t="s">
        <v>27</v>
      </c>
      <c r="J117" s="21" t="s">
        <v>28</v>
      </c>
      <c r="K117" s="21" t="s">
        <v>20</v>
      </c>
    </row>
    <row r="118" spans="1:11" x14ac:dyDescent="0.3">
      <c r="A118" s="19">
        <v>2023</v>
      </c>
      <c r="B118" s="20">
        <v>45199</v>
      </c>
      <c r="C118" s="21" t="s">
        <v>81</v>
      </c>
      <c r="D118" s="21" t="s">
        <v>75</v>
      </c>
      <c r="E118" s="20" t="s">
        <v>70</v>
      </c>
      <c r="F118" s="20" t="s">
        <v>39</v>
      </c>
      <c r="G118" s="21" t="s">
        <v>13</v>
      </c>
      <c r="H118" s="22">
        <v>-1200</v>
      </c>
      <c r="I118" s="21" t="s">
        <v>27</v>
      </c>
      <c r="J118" s="21" t="s">
        <v>29</v>
      </c>
      <c r="K118" s="21" t="s">
        <v>20</v>
      </c>
    </row>
    <row r="119" spans="1:11" x14ac:dyDescent="0.3">
      <c r="A119" s="19">
        <v>2023</v>
      </c>
      <c r="B119" s="20">
        <v>45199</v>
      </c>
      <c r="C119" s="21" t="s">
        <v>81</v>
      </c>
      <c r="D119" s="21" t="s">
        <v>75</v>
      </c>
      <c r="E119" s="20" t="s">
        <v>70</v>
      </c>
      <c r="F119" s="20" t="s">
        <v>39</v>
      </c>
      <c r="G119" s="21" t="s">
        <v>13</v>
      </c>
      <c r="H119" s="22">
        <v>-1800</v>
      </c>
      <c r="I119" s="21" t="s">
        <v>27</v>
      </c>
      <c r="J119" s="21" t="s">
        <v>14</v>
      </c>
      <c r="K119" s="21" t="s">
        <v>20</v>
      </c>
    </row>
    <row r="120" spans="1:11" x14ac:dyDescent="0.3">
      <c r="A120" s="19">
        <v>2023</v>
      </c>
      <c r="B120" s="20">
        <v>45199</v>
      </c>
      <c r="C120" s="21" t="s">
        <v>81</v>
      </c>
      <c r="D120" s="21" t="s">
        <v>75</v>
      </c>
      <c r="E120" s="20" t="s">
        <v>70</v>
      </c>
      <c r="F120" s="20" t="s">
        <v>39</v>
      </c>
      <c r="G120" s="21" t="s">
        <v>13</v>
      </c>
      <c r="H120" s="22">
        <v>-50000</v>
      </c>
      <c r="I120" s="21" t="s">
        <v>27</v>
      </c>
      <c r="J120" s="21" t="s">
        <v>30</v>
      </c>
      <c r="K120" s="21" t="s">
        <v>20</v>
      </c>
    </row>
    <row r="121" spans="1:11" x14ac:dyDescent="0.3">
      <c r="A121" s="19">
        <v>2023</v>
      </c>
      <c r="B121" s="20">
        <v>45199</v>
      </c>
      <c r="C121" s="21" t="s">
        <v>81</v>
      </c>
      <c r="D121" s="21" t="s">
        <v>75</v>
      </c>
      <c r="E121" s="20" t="s">
        <v>70</v>
      </c>
      <c r="F121" s="20" t="s">
        <v>39</v>
      </c>
      <c r="G121" s="21" t="s">
        <v>13</v>
      </c>
      <c r="H121" s="22">
        <v>-2100</v>
      </c>
      <c r="I121" s="21" t="s">
        <v>27</v>
      </c>
      <c r="J121" s="21" t="s">
        <v>25</v>
      </c>
      <c r="K121" s="21" t="s">
        <v>20</v>
      </c>
    </row>
    <row r="122" spans="1:11" x14ac:dyDescent="0.3">
      <c r="A122" s="19">
        <v>2023</v>
      </c>
      <c r="B122" s="20">
        <v>45230</v>
      </c>
      <c r="C122" s="21" t="s">
        <v>79</v>
      </c>
      <c r="D122" s="21" t="s">
        <v>76</v>
      </c>
      <c r="E122" s="20" t="s">
        <v>66</v>
      </c>
      <c r="F122" s="20" t="s">
        <v>40</v>
      </c>
      <c r="G122" s="21" t="s">
        <v>13</v>
      </c>
      <c r="H122" s="22">
        <v>-12000</v>
      </c>
      <c r="I122" s="21" t="s">
        <v>31</v>
      </c>
      <c r="J122" s="21" t="s">
        <v>31</v>
      </c>
      <c r="K122" s="21" t="s">
        <v>20</v>
      </c>
    </row>
    <row r="123" spans="1:11" x14ac:dyDescent="0.3">
      <c r="A123" s="19">
        <v>2023</v>
      </c>
      <c r="B123" s="20">
        <v>45230</v>
      </c>
      <c r="C123" s="21" t="s">
        <v>79</v>
      </c>
      <c r="D123" s="21" t="s">
        <v>76</v>
      </c>
      <c r="E123" s="20" t="s">
        <v>66</v>
      </c>
      <c r="F123" s="20" t="s">
        <v>40</v>
      </c>
      <c r="G123" s="21" t="s">
        <v>13</v>
      </c>
      <c r="H123" s="22">
        <v>-15000</v>
      </c>
      <c r="I123" s="21" t="s">
        <v>19</v>
      </c>
      <c r="J123" s="21" t="s">
        <v>18</v>
      </c>
      <c r="K123" s="21" t="s">
        <v>20</v>
      </c>
    </row>
    <row r="124" spans="1:11" x14ac:dyDescent="0.3">
      <c r="A124" s="19">
        <v>2023</v>
      </c>
      <c r="B124" s="20">
        <v>45230</v>
      </c>
      <c r="C124" s="21" t="s">
        <v>79</v>
      </c>
      <c r="D124" s="21" t="s">
        <v>76</v>
      </c>
      <c r="E124" s="20" t="s">
        <v>66</v>
      </c>
      <c r="F124" s="20" t="s">
        <v>40</v>
      </c>
      <c r="G124" s="21" t="s">
        <v>13</v>
      </c>
      <c r="H124" s="22">
        <v>-12000</v>
      </c>
      <c r="I124" s="21" t="s">
        <v>19</v>
      </c>
      <c r="J124" s="21" t="s">
        <v>21</v>
      </c>
      <c r="K124" s="21" t="s">
        <v>20</v>
      </c>
    </row>
    <row r="125" spans="1:11" x14ac:dyDescent="0.3">
      <c r="A125" s="19">
        <v>2023</v>
      </c>
      <c r="B125" s="20">
        <v>45230</v>
      </c>
      <c r="C125" s="21" t="s">
        <v>79</v>
      </c>
      <c r="D125" s="21" t="s">
        <v>76</v>
      </c>
      <c r="E125" s="20" t="s">
        <v>66</v>
      </c>
      <c r="F125" s="20" t="s">
        <v>40</v>
      </c>
      <c r="G125" s="21" t="s">
        <v>13</v>
      </c>
      <c r="H125" s="22">
        <v>-15000</v>
      </c>
      <c r="I125" s="21" t="s">
        <v>19</v>
      </c>
      <c r="J125" s="21" t="s">
        <v>22</v>
      </c>
      <c r="K125" s="21" t="s">
        <v>20</v>
      </c>
    </row>
    <row r="126" spans="1:11" x14ac:dyDescent="0.3">
      <c r="A126" s="19">
        <v>2023</v>
      </c>
      <c r="B126" s="20">
        <v>45230</v>
      </c>
      <c r="C126" s="21" t="s">
        <v>79</v>
      </c>
      <c r="D126" s="21" t="s">
        <v>76</v>
      </c>
      <c r="E126" s="20" t="s">
        <v>66</v>
      </c>
      <c r="F126" s="20" t="s">
        <v>40</v>
      </c>
      <c r="G126" s="21" t="s">
        <v>13</v>
      </c>
      <c r="H126" s="22">
        <v>-32000</v>
      </c>
      <c r="I126" s="21" t="s">
        <v>19</v>
      </c>
      <c r="J126" s="21" t="s">
        <v>23</v>
      </c>
      <c r="K126" s="21" t="s">
        <v>20</v>
      </c>
    </row>
    <row r="127" spans="1:11" x14ac:dyDescent="0.3">
      <c r="A127" s="19">
        <v>2023</v>
      </c>
      <c r="B127" s="20">
        <v>45230</v>
      </c>
      <c r="C127" s="21" t="s">
        <v>79</v>
      </c>
      <c r="D127" s="21" t="s">
        <v>76</v>
      </c>
      <c r="E127" s="20" t="s">
        <v>66</v>
      </c>
      <c r="F127" s="20" t="s">
        <v>40</v>
      </c>
      <c r="G127" s="21" t="s">
        <v>13</v>
      </c>
      <c r="H127" s="22">
        <v>-30000</v>
      </c>
      <c r="I127" s="21" t="s">
        <v>19</v>
      </c>
      <c r="J127" s="21" t="s">
        <v>24</v>
      </c>
      <c r="K127" s="21" t="s">
        <v>20</v>
      </c>
    </row>
    <row r="128" spans="1:11" x14ac:dyDescent="0.3">
      <c r="A128" s="19">
        <v>2023</v>
      </c>
      <c r="B128" s="20">
        <v>45230</v>
      </c>
      <c r="C128" s="21" t="s">
        <v>79</v>
      </c>
      <c r="D128" s="21" t="s">
        <v>76</v>
      </c>
      <c r="E128" s="20" t="s">
        <v>66</v>
      </c>
      <c r="F128" s="20" t="s">
        <v>40</v>
      </c>
      <c r="G128" s="21" t="s">
        <v>13</v>
      </c>
      <c r="H128" s="22">
        <v>-600</v>
      </c>
      <c r="I128" s="21" t="s">
        <v>19</v>
      </c>
      <c r="J128" s="21" t="s">
        <v>25</v>
      </c>
      <c r="K128" s="21" t="s">
        <v>20</v>
      </c>
    </row>
    <row r="129" spans="1:11" x14ac:dyDescent="0.3">
      <c r="A129" s="19">
        <v>2023</v>
      </c>
      <c r="B129" s="20">
        <v>45230</v>
      </c>
      <c r="C129" s="21" t="s">
        <v>79</v>
      </c>
      <c r="D129" s="21" t="s">
        <v>76</v>
      </c>
      <c r="E129" s="20" t="s">
        <v>66</v>
      </c>
      <c r="F129" s="20" t="s">
        <v>40</v>
      </c>
      <c r="G129" s="21" t="s">
        <v>13</v>
      </c>
      <c r="H129" s="22">
        <v>-20000</v>
      </c>
      <c r="I129" s="21" t="s">
        <v>27</v>
      </c>
      <c r="J129" s="21" t="s">
        <v>26</v>
      </c>
      <c r="K129" s="21" t="s">
        <v>20</v>
      </c>
    </row>
    <row r="130" spans="1:11" x14ac:dyDescent="0.3">
      <c r="A130" s="19">
        <v>2023</v>
      </c>
      <c r="B130" s="20">
        <v>45230</v>
      </c>
      <c r="C130" s="21" t="s">
        <v>79</v>
      </c>
      <c r="D130" s="21" t="s">
        <v>76</v>
      </c>
      <c r="E130" s="20" t="s">
        <v>66</v>
      </c>
      <c r="F130" s="20" t="s">
        <v>40</v>
      </c>
      <c r="G130" s="21" t="s">
        <v>13</v>
      </c>
      <c r="H130" s="22">
        <v>-600</v>
      </c>
      <c r="I130" s="21" t="s">
        <v>27</v>
      </c>
      <c r="J130" s="21" t="s">
        <v>28</v>
      </c>
      <c r="K130" s="21" t="s">
        <v>20</v>
      </c>
    </row>
    <row r="131" spans="1:11" x14ac:dyDescent="0.3">
      <c r="A131" s="19">
        <v>2023</v>
      </c>
      <c r="B131" s="20">
        <v>45230</v>
      </c>
      <c r="C131" s="21" t="s">
        <v>79</v>
      </c>
      <c r="D131" s="21" t="s">
        <v>76</v>
      </c>
      <c r="E131" s="20" t="s">
        <v>66</v>
      </c>
      <c r="F131" s="20" t="s">
        <v>40</v>
      </c>
      <c r="G131" s="21" t="s">
        <v>13</v>
      </c>
      <c r="H131" s="22">
        <v>-1200</v>
      </c>
      <c r="I131" s="21" t="s">
        <v>27</v>
      </c>
      <c r="J131" s="21" t="s">
        <v>29</v>
      </c>
      <c r="K131" s="21" t="s">
        <v>20</v>
      </c>
    </row>
    <row r="132" spans="1:11" x14ac:dyDescent="0.3">
      <c r="A132" s="19">
        <v>2023</v>
      </c>
      <c r="B132" s="20">
        <v>45230</v>
      </c>
      <c r="C132" s="21" t="s">
        <v>79</v>
      </c>
      <c r="D132" s="21" t="s">
        <v>76</v>
      </c>
      <c r="E132" s="20" t="s">
        <v>66</v>
      </c>
      <c r="F132" s="20" t="s">
        <v>40</v>
      </c>
      <c r="G132" s="21" t="s">
        <v>13</v>
      </c>
      <c r="H132" s="22">
        <v>-1800</v>
      </c>
      <c r="I132" s="21" t="s">
        <v>27</v>
      </c>
      <c r="J132" s="21" t="s">
        <v>14</v>
      </c>
      <c r="K132" s="21" t="s">
        <v>20</v>
      </c>
    </row>
    <row r="133" spans="1:11" x14ac:dyDescent="0.3">
      <c r="A133" s="19">
        <v>2023</v>
      </c>
      <c r="B133" s="20">
        <v>45230</v>
      </c>
      <c r="C133" s="21" t="s">
        <v>79</v>
      </c>
      <c r="D133" s="21" t="s">
        <v>76</v>
      </c>
      <c r="E133" s="20" t="s">
        <v>66</v>
      </c>
      <c r="F133" s="20" t="s">
        <v>40</v>
      </c>
      <c r="G133" s="21" t="s">
        <v>13</v>
      </c>
      <c r="H133" s="22">
        <v>-50000</v>
      </c>
      <c r="I133" s="21" t="s">
        <v>27</v>
      </c>
      <c r="J133" s="21" t="s">
        <v>30</v>
      </c>
      <c r="K133" s="21" t="s">
        <v>20</v>
      </c>
    </row>
    <row r="134" spans="1:11" x14ac:dyDescent="0.3">
      <c r="A134" s="19">
        <v>2023</v>
      </c>
      <c r="B134" s="20">
        <v>45230</v>
      </c>
      <c r="C134" s="21" t="s">
        <v>79</v>
      </c>
      <c r="D134" s="21" t="s">
        <v>76</v>
      </c>
      <c r="E134" s="20" t="s">
        <v>66</v>
      </c>
      <c r="F134" s="20" t="s">
        <v>40</v>
      </c>
      <c r="G134" s="21" t="s">
        <v>13</v>
      </c>
      <c r="H134" s="22">
        <v>-2100</v>
      </c>
      <c r="I134" s="21" t="s">
        <v>27</v>
      </c>
      <c r="J134" s="21" t="s">
        <v>25</v>
      </c>
      <c r="K134" s="21" t="s">
        <v>20</v>
      </c>
    </row>
    <row r="135" spans="1:11" x14ac:dyDescent="0.3">
      <c r="A135" s="19">
        <v>2023</v>
      </c>
      <c r="B135" s="20">
        <v>45260</v>
      </c>
      <c r="C135" s="21" t="s">
        <v>81</v>
      </c>
      <c r="D135" s="21" t="s">
        <v>76</v>
      </c>
      <c r="E135" s="20" t="s">
        <v>68</v>
      </c>
      <c r="F135" s="20" t="s">
        <v>41</v>
      </c>
      <c r="G135" s="21" t="s">
        <v>13</v>
      </c>
      <c r="H135" s="22">
        <v>-12000</v>
      </c>
      <c r="I135" s="21" t="s">
        <v>31</v>
      </c>
      <c r="J135" s="21" t="s">
        <v>31</v>
      </c>
      <c r="K135" s="21" t="s">
        <v>20</v>
      </c>
    </row>
    <row r="136" spans="1:11" x14ac:dyDescent="0.3">
      <c r="A136" s="19">
        <v>2023</v>
      </c>
      <c r="B136" s="20">
        <v>45260</v>
      </c>
      <c r="C136" s="21" t="s">
        <v>81</v>
      </c>
      <c r="D136" s="21" t="s">
        <v>76</v>
      </c>
      <c r="E136" s="20" t="s">
        <v>68</v>
      </c>
      <c r="F136" s="20" t="s">
        <v>41</v>
      </c>
      <c r="G136" s="21" t="s">
        <v>13</v>
      </c>
      <c r="H136" s="22">
        <v>-15000</v>
      </c>
      <c r="I136" s="21" t="s">
        <v>19</v>
      </c>
      <c r="J136" s="21" t="s">
        <v>18</v>
      </c>
      <c r="K136" s="21" t="s">
        <v>20</v>
      </c>
    </row>
    <row r="137" spans="1:11" x14ac:dyDescent="0.3">
      <c r="A137" s="19">
        <v>2023</v>
      </c>
      <c r="B137" s="20">
        <v>45260</v>
      </c>
      <c r="C137" s="21" t="s">
        <v>81</v>
      </c>
      <c r="D137" s="21" t="s">
        <v>76</v>
      </c>
      <c r="E137" s="20" t="s">
        <v>68</v>
      </c>
      <c r="F137" s="20" t="s">
        <v>41</v>
      </c>
      <c r="G137" s="21" t="s">
        <v>13</v>
      </c>
      <c r="H137" s="22">
        <v>-12000</v>
      </c>
      <c r="I137" s="21" t="s">
        <v>19</v>
      </c>
      <c r="J137" s="21" t="s">
        <v>21</v>
      </c>
      <c r="K137" s="21" t="s">
        <v>20</v>
      </c>
    </row>
    <row r="138" spans="1:11" x14ac:dyDescent="0.3">
      <c r="A138" s="19">
        <v>2023</v>
      </c>
      <c r="B138" s="20">
        <v>45260</v>
      </c>
      <c r="C138" s="21" t="s">
        <v>81</v>
      </c>
      <c r="D138" s="21" t="s">
        <v>76</v>
      </c>
      <c r="E138" s="20" t="s">
        <v>68</v>
      </c>
      <c r="F138" s="20" t="s">
        <v>41</v>
      </c>
      <c r="G138" s="21" t="s">
        <v>13</v>
      </c>
      <c r="H138" s="22">
        <v>-20000</v>
      </c>
      <c r="I138" s="21" t="s">
        <v>19</v>
      </c>
      <c r="J138" s="21" t="s">
        <v>22</v>
      </c>
      <c r="K138" s="21" t="s">
        <v>20</v>
      </c>
    </row>
    <row r="139" spans="1:11" x14ac:dyDescent="0.3">
      <c r="A139" s="19">
        <v>2023</v>
      </c>
      <c r="B139" s="20">
        <v>45260</v>
      </c>
      <c r="C139" s="21" t="s">
        <v>81</v>
      </c>
      <c r="D139" s="21" t="s">
        <v>76</v>
      </c>
      <c r="E139" s="20" t="s">
        <v>68</v>
      </c>
      <c r="F139" s="20" t="s">
        <v>41</v>
      </c>
      <c r="G139" s="21" t="s">
        <v>13</v>
      </c>
      <c r="H139" s="22">
        <v>-32000</v>
      </c>
      <c r="I139" s="21" t="s">
        <v>19</v>
      </c>
      <c r="J139" s="21" t="s">
        <v>23</v>
      </c>
      <c r="K139" s="21" t="s">
        <v>20</v>
      </c>
    </row>
    <row r="140" spans="1:11" x14ac:dyDescent="0.3">
      <c r="A140" s="19">
        <v>2023</v>
      </c>
      <c r="B140" s="20">
        <v>45260</v>
      </c>
      <c r="C140" s="21" t="s">
        <v>81</v>
      </c>
      <c r="D140" s="21" t="s">
        <v>76</v>
      </c>
      <c r="E140" s="20" t="s">
        <v>68</v>
      </c>
      <c r="F140" s="20" t="s">
        <v>41</v>
      </c>
      <c r="G140" s="21" t="s">
        <v>13</v>
      </c>
      <c r="H140" s="22">
        <v>-30000</v>
      </c>
      <c r="I140" s="21" t="s">
        <v>19</v>
      </c>
      <c r="J140" s="21" t="s">
        <v>24</v>
      </c>
      <c r="K140" s="21" t="s">
        <v>20</v>
      </c>
    </row>
    <row r="141" spans="1:11" x14ac:dyDescent="0.3">
      <c r="A141" s="19">
        <v>2023</v>
      </c>
      <c r="B141" s="20">
        <v>45260</v>
      </c>
      <c r="C141" s="21" t="s">
        <v>81</v>
      </c>
      <c r="D141" s="21" t="s">
        <v>76</v>
      </c>
      <c r="E141" s="20" t="s">
        <v>68</v>
      </c>
      <c r="F141" s="20" t="s">
        <v>41</v>
      </c>
      <c r="G141" s="21" t="s">
        <v>13</v>
      </c>
      <c r="H141" s="22">
        <v>-1200</v>
      </c>
      <c r="I141" s="21" t="s">
        <v>19</v>
      </c>
      <c r="J141" s="21" t="s">
        <v>25</v>
      </c>
      <c r="K141" s="21" t="s">
        <v>20</v>
      </c>
    </row>
    <row r="142" spans="1:11" x14ac:dyDescent="0.3">
      <c r="A142" s="19">
        <v>2023</v>
      </c>
      <c r="B142" s="20">
        <v>45260</v>
      </c>
      <c r="C142" s="21" t="s">
        <v>81</v>
      </c>
      <c r="D142" s="21" t="s">
        <v>76</v>
      </c>
      <c r="E142" s="20" t="s">
        <v>68</v>
      </c>
      <c r="F142" s="20" t="s">
        <v>41</v>
      </c>
      <c r="G142" s="21" t="s">
        <v>13</v>
      </c>
      <c r="H142" s="22">
        <v>-20000</v>
      </c>
      <c r="I142" s="21" t="s">
        <v>27</v>
      </c>
      <c r="J142" s="21" t="s">
        <v>26</v>
      </c>
      <c r="K142" s="21" t="s">
        <v>20</v>
      </c>
    </row>
    <row r="143" spans="1:11" x14ac:dyDescent="0.3">
      <c r="A143" s="19">
        <v>2023</v>
      </c>
      <c r="B143" s="20">
        <v>45260</v>
      </c>
      <c r="C143" s="21" t="s">
        <v>81</v>
      </c>
      <c r="D143" s="21" t="s">
        <v>76</v>
      </c>
      <c r="E143" s="20" t="s">
        <v>68</v>
      </c>
      <c r="F143" s="20" t="s">
        <v>41</v>
      </c>
      <c r="G143" s="21" t="s">
        <v>13</v>
      </c>
      <c r="H143" s="22">
        <v>-900</v>
      </c>
      <c r="I143" s="21" t="s">
        <v>27</v>
      </c>
      <c r="J143" s="21" t="s">
        <v>28</v>
      </c>
      <c r="K143" s="21" t="s">
        <v>20</v>
      </c>
    </row>
    <row r="144" spans="1:11" x14ac:dyDescent="0.3">
      <c r="A144" s="19">
        <v>2023</v>
      </c>
      <c r="B144" s="20">
        <v>45260</v>
      </c>
      <c r="C144" s="21" t="s">
        <v>81</v>
      </c>
      <c r="D144" s="21" t="s">
        <v>76</v>
      </c>
      <c r="E144" s="20" t="s">
        <v>68</v>
      </c>
      <c r="F144" s="20" t="s">
        <v>41</v>
      </c>
      <c r="G144" s="21" t="s">
        <v>13</v>
      </c>
      <c r="H144" s="22">
        <v>-900</v>
      </c>
      <c r="I144" s="21" t="s">
        <v>27</v>
      </c>
      <c r="J144" s="21" t="s">
        <v>29</v>
      </c>
      <c r="K144" s="21" t="s">
        <v>20</v>
      </c>
    </row>
    <row r="145" spans="1:11" x14ac:dyDescent="0.3">
      <c r="A145" s="19">
        <v>2023</v>
      </c>
      <c r="B145" s="20">
        <v>45260</v>
      </c>
      <c r="C145" s="21" t="s">
        <v>81</v>
      </c>
      <c r="D145" s="21" t="s">
        <v>76</v>
      </c>
      <c r="E145" s="20" t="s">
        <v>68</v>
      </c>
      <c r="F145" s="20" t="s">
        <v>41</v>
      </c>
      <c r="G145" s="21" t="s">
        <v>13</v>
      </c>
      <c r="H145" s="22">
        <v>-2100</v>
      </c>
      <c r="I145" s="21" t="s">
        <v>27</v>
      </c>
      <c r="J145" s="21" t="s">
        <v>14</v>
      </c>
      <c r="K145" s="21" t="s">
        <v>20</v>
      </c>
    </row>
    <row r="146" spans="1:11" x14ac:dyDescent="0.3">
      <c r="A146" s="19">
        <v>2023</v>
      </c>
      <c r="B146" s="20">
        <v>45260</v>
      </c>
      <c r="C146" s="21" t="s">
        <v>81</v>
      </c>
      <c r="D146" s="21" t="s">
        <v>76</v>
      </c>
      <c r="E146" s="20" t="s">
        <v>68</v>
      </c>
      <c r="F146" s="20" t="s">
        <v>41</v>
      </c>
      <c r="G146" s="21" t="s">
        <v>13</v>
      </c>
      <c r="H146" s="22">
        <v>-50000</v>
      </c>
      <c r="I146" s="21" t="s">
        <v>27</v>
      </c>
      <c r="J146" s="21" t="s">
        <v>30</v>
      </c>
      <c r="K146" s="21" t="s">
        <v>20</v>
      </c>
    </row>
    <row r="147" spans="1:11" x14ac:dyDescent="0.3">
      <c r="A147" s="19">
        <v>2023</v>
      </c>
      <c r="B147" s="20">
        <v>45260</v>
      </c>
      <c r="C147" s="21" t="s">
        <v>81</v>
      </c>
      <c r="D147" s="21" t="s">
        <v>76</v>
      </c>
      <c r="E147" s="20" t="s">
        <v>68</v>
      </c>
      <c r="F147" s="20" t="s">
        <v>41</v>
      </c>
      <c r="G147" s="21" t="s">
        <v>13</v>
      </c>
      <c r="H147" s="22">
        <v>-1800</v>
      </c>
      <c r="I147" s="21" t="s">
        <v>27</v>
      </c>
      <c r="J147" s="21" t="s">
        <v>25</v>
      </c>
      <c r="K147" s="21" t="s">
        <v>20</v>
      </c>
    </row>
    <row r="148" spans="1:11" x14ac:dyDescent="0.3">
      <c r="A148" s="19">
        <v>2023</v>
      </c>
      <c r="B148" s="20">
        <v>45291</v>
      </c>
      <c r="C148" s="21" t="s">
        <v>79</v>
      </c>
      <c r="D148" s="21" t="s">
        <v>76</v>
      </c>
      <c r="E148" s="20" t="s">
        <v>71</v>
      </c>
      <c r="F148" s="20" t="s">
        <v>42</v>
      </c>
      <c r="G148" s="21" t="s">
        <v>13</v>
      </c>
      <c r="H148" s="22">
        <v>-12000</v>
      </c>
      <c r="I148" s="21" t="s">
        <v>31</v>
      </c>
      <c r="J148" s="21" t="s">
        <v>31</v>
      </c>
      <c r="K148" s="21" t="s">
        <v>20</v>
      </c>
    </row>
    <row r="149" spans="1:11" x14ac:dyDescent="0.3">
      <c r="A149" s="19">
        <v>2023</v>
      </c>
      <c r="B149" s="20">
        <v>45291</v>
      </c>
      <c r="C149" s="21" t="s">
        <v>79</v>
      </c>
      <c r="D149" s="21" t="s">
        <v>76</v>
      </c>
      <c r="E149" s="20" t="s">
        <v>71</v>
      </c>
      <c r="F149" s="20" t="s">
        <v>42</v>
      </c>
      <c r="G149" s="21" t="s">
        <v>13</v>
      </c>
      <c r="H149" s="22">
        <v>-15000</v>
      </c>
      <c r="I149" s="21" t="s">
        <v>19</v>
      </c>
      <c r="J149" s="21" t="s">
        <v>18</v>
      </c>
      <c r="K149" s="21" t="s">
        <v>20</v>
      </c>
    </row>
    <row r="150" spans="1:11" x14ac:dyDescent="0.3">
      <c r="A150" s="19">
        <v>2023</v>
      </c>
      <c r="B150" s="20">
        <v>45291</v>
      </c>
      <c r="C150" s="21" t="s">
        <v>79</v>
      </c>
      <c r="D150" s="21" t="s">
        <v>76</v>
      </c>
      <c r="E150" s="20" t="s">
        <v>71</v>
      </c>
      <c r="F150" s="20" t="s">
        <v>42</v>
      </c>
      <c r="G150" s="21" t="s">
        <v>13</v>
      </c>
      <c r="H150" s="22">
        <v>-12000</v>
      </c>
      <c r="I150" s="21" t="s">
        <v>19</v>
      </c>
      <c r="J150" s="21" t="s">
        <v>21</v>
      </c>
      <c r="K150" s="21" t="s">
        <v>20</v>
      </c>
    </row>
    <row r="151" spans="1:11" x14ac:dyDescent="0.3">
      <c r="A151" s="19">
        <v>2023</v>
      </c>
      <c r="B151" s="20">
        <v>45291</v>
      </c>
      <c r="C151" s="21" t="s">
        <v>79</v>
      </c>
      <c r="D151" s="21" t="s">
        <v>76</v>
      </c>
      <c r="E151" s="20" t="s">
        <v>71</v>
      </c>
      <c r="F151" s="20" t="s">
        <v>42</v>
      </c>
      <c r="G151" s="21" t="s">
        <v>13</v>
      </c>
      <c r="H151" s="22">
        <v>-30000</v>
      </c>
      <c r="I151" s="21" t="s">
        <v>19</v>
      </c>
      <c r="J151" s="21" t="s">
        <v>22</v>
      </c>
      <c r="K151" s="21" t="s">
        <v>20</v>
      </c>
    </row>
    <row r="152" spans="1:11" x14ac:dyDescent="0.3">
      <c r="A152" s="19">
        <v>2023</v>
      </c>
      <c r="B152" s="20">
        <v>45291</v>
      </c>
      <c r="C152" s="21" t="s">
        <v>79</v>
      </c>
      <c r="D152" s="21" t="s">
        <v>76</v>
      </c>
      <c r="E152" s="20" t="s">
        <v>71</v>
      </c>
      <c r="F152" s="20" t="s">
        <v>42</v>
      </c>
      <c r="G152" s="21" t="s">
        <v>13</v>
      </c>
      <c r="H152" s="22">
        <v>-32000</v>
      </c>
      <c r="I152" s="21" t="s">
        <v>19</v>
      </c>
      <c r="J152" s="21" t="s">
        <v>23</v>
      </c>
      <c r="K152" s="21" t="s">
        <v>20</v>
      </c>
    </row>
    <row r="153" spans="1:11" x14ac:dyDescent="0.3">
      <c r="A153" s="19">
        <v>2023</v>
      </c>
      <c r="B153" s="20">
        <v>45291</v>
      </c>
      <c r="C153" s="21" t="s">
        <v>79</v>
      </c>
      <c r="D153" s="21" t="s">
        <v>76</v>
      </c>
      <c r="E153" s="20" t="s">
        <v>71</v>
      </c>
      <c r="F153" s="20" t="s">
        <v>42</v>
      </c>
      <c r="G153" s="21" t="s">
        <v>13</v>
      </c>
      <c r="H153" s="22">
        <v>-30000</v>
      </c>
      <c r="I153" s="21" t="s">
        <v>19</v>
      </c>
      <c r="J153" s="21" t="s">
        <v>24</v>
      </c>
      <c r="K153" s="21" t="s">
        <v>20</v>
      </c>
    </row>
    <row r="154" spans="1:11" x14ac:dyDescent="0.3">
      <c r="A154" s="19">
        <v>2023</v>
      </c>
      <c r="B154" s="20">
        <v>45291</v>
      </c>
      <c r="C154" s="21" t="s">
        <v>79</v>
      </c>
      <c r="D154" s="21" t="s">
        <v>76</v>
      </c>
      <c r="E154" s="20" t="s">
        <v>71</v>
      </c>
      <c r="F154" s="20" t="s">
        <v>42</v>
      </c>
      <c r="G154" s="21" t="s">
        <v>13</v>
      </c>
      <c r="H154" s="22">
        <v>-2400</v>
      </c>
      <c r="I154" s="21" t="s">
        <v>19</v>
      </c>
      <c r="J154" s="21" t="s">
        <v>25</v>
      </c>
      <c r="K154" s="21" t="s">
        <v>20</v>
      </c>
    </row>
    <row r="155" spans="1:11" x14ac:dyDescent="0.3">
      <c r="A155" s="19">
        <v>2023</v>
      </c>
      <c r="B155" s="20">
        <v>45291</v>
      </c>
      <c r="C155" s="21" t="s">
        <v>79</v>
      </c>
      <c r="D155" s="21" t="s">
        <v>76</v>
      </c>
      <c r="E155" s="20" t="s">
        <v>71</v>
      </c>
      <c r="F155" s="20" t="s">
        <v>42</v>
      </c>
      <c r="G155" s="21" t="s">
        <v>13</v>
      </c>
      <c r="H155" s="22">
        <v>-20000</v>
      </c>
      <c r="I155" s="21" t="s">
        <v>27</v>
      </c>
      <c r="J155" s="21" t="s">
        <v>26</v>
      </c>
      <c r="K155" s="21" t="s">
        <v>20</v>
      </c>
    </row>
    <row r="156" spans="1:11" x14ac:dyDescent="0.3">
      <c r="A156" s="19">
        <v>2023</v>
      </c>
      <c r="B156" s="20">
        <v>45291</v>
      </c>
      <c r="C156" s="21" t="s">
        <v>79</v>
      </c>
      <c r="D156" s="21" t="s">
        <v>76</v>
      </c>
      <c r="E156" s="20" t="s">
        <v>71</v>
      </c>
      <c r="F156" s="20" t="s">
        <v>42</v>
      </c>
      <c r="G156" s="21" t="s">
        <v>13</v>
      </c>
      <c r="H156" s="22">
        <v>-1200</v>
      </c>
      <c r="I156" s="21" t="s">
        <v>27</v>
      </c>
      <c r="J156" s="21" t="s">
        <v>28</v>
      </c>
      <c r="K156" s="21" t="s">
        <v>20</v>
      </c>
    </row>
    <row r="157" spans="1:11" x14ac:dyDescent="0.3">
      <c r="A157" s="19">
        <v>2023</v>
      </c>
      <c r="B157" s="20">
        <v>45291</v>
      </c>
      <c r="C157" s="21" t="s">
        <v>79</v>
      </c>
      <c r="D157" s="21" t="s">
        <v>76</v>
      </c>
      <c r="E157" s="20" t="s">
        <v>71</v>
      </c>
      <c r="F157" s="20" t="s">
        <v>42</v>
      </c>
      <c r="G157" s="21" t="s">
        <v>13</v>
      </c>
      <c r="H157" s="22">
        <v>-2100</v>
      </c>
      <c r="I157" s="21" t="s">
        <v>27</v>
      </c>
      <c r="J157" s="21" t="s">
        <v>29</v>
      </c>
      <c r="K157" s="21" t="s">
        <v>20</v>
      </c>
    </row>
    <row r="158" spans="1:11" x14ac:dyDescent="0.3">
      <c r="A158" s="19">
        <v>2023</v>
      </c>
      <c r="B158" s="20">
        <v>45291</v>
      </c>
      <c r="C158" s="21" t="s">
        <v>79</v>
      </c>
      <c r="D158" s="21" t="s">
        <v>76</v>
      </c>
      <c r="E158" s="20" t="s">
        <v>71</v>
      </c>
      <c r="F158" s="20" t="s">
        <v>42</v>
      </c>
      <c r="G158" s="21" t="s">
        <v>13</v>
      </c>
      <c r="H158" s="22">
        <v>-2700</v>
      </c>
      <c r="I158" s="21" t="s">
        <v>27</v>
      </c>
      <c r="J158" s="21" t="s">
        <v>14</v>
      </c>
      <c r="K158" s="21" t="s">
        <v>20</v>
      </c>
    </row>
    <row r="159" spans="1:11" x14ac:dyDescent="0.3">
      <c r="A159" s="19">
        <v>2023</v>
      </c>
      <c r="B159" s="20">
        <v>45291</v>
      </c>
      <c r="C159" s="21" t="s">
        <v>79</v>
      </c>
      <c r="D159" s="21" t="s">
        <v>76</v>
      </c>
      <c r="E159" s="20" t="s">
        <v>71</v>
      </c>
      <c r="F159" s="20" t="s">
        <v>42</v>
      </c>
      <c r="G159" s="21" t="s">
        <v>13</v>
      </c>
      <c r="H159" s="22">
        <v>-50000</v>
      </c>
      <c r="I159" s="21" t="s">
        <v>27</v>
      </c>
      <c r="J159" s="21" t="s">
        <v>30</v>
      </c>
      <c r="K159" s="21" t="s">
        <v>20</v>
      </c>
    </row>
    <row r="160" spans="1:11" x14ac:dyDescent="0.3">
      <c r="A160" s="19">
        <v>2023</v>
      </c>
      <c r="B160" s="20">
        <v>45291</v>
      </c>
      <c r="C160" s="21" t="s">
        <v>79</v>
      </c>
      <c r="D160" s="21" t="s">
        <v>76</v>
      </c>
      <c r="E160" s="20" t="s">
        <v>71</v>
      </c>
      <c r="F160" s="20" t="s">
        <v>42</v>
      </c>
      <c r="G160" s="21" t="s">
        <v>13</v>
      </c>
      <c r="H160" s="22">
        <v>-2100</v>
      </c>
      <c r="I160" s="21" t="s">
        <v>27</v>
      </c>
      <c r="J160" s="21" t="s">
        <v>25</v>
      </c>
      <c r="K160" s="21" t="s">
        <v>20</v>
      </c>
    </row>
    <row r="161" spans="1:11" x14ac:dyDescent="0.3">
      <c r="A161" s="19">
        <v>2023</v>
      </c>
      <c r="B161" s="20">
        <v>44957</v>
      </c>
      <c r="C161" s="21" t="s">
        <v>79</v>
      </c>
      <c r="D161" s="21" t="s">
        <v>73</v>
      </c>
      <c r="E161" s="20" t="s">
        <v>66</v>
      </c>
      <c r="F161" s="20" t="s">
        <v>12</v>
      </c>
      <c r="G161" s="21" t="s">
        <v>43</v>
      </c>
      <c r="H161" s="22">
        <v>-18000</v>
      </c>
      <c r="I161" s="21" t="s">
        <v>19</v>
      </c>
      <c r="J161" s="21" t="s">
        <v>18</v>
      </c>
      <c r="K161" s="21" t="s">
        <v>20</v>
      </c>
    </row>
    <row r="162" spans="1:11" x14ac:dyDescent="0.3">
      <c r="A162" s="19">
        <v>2023</v>
      </c>
      <c r="B162" s="20">
        <v>44957</v>
      </c>
      <c r="C162" s="21" t="s">
        <v>79</v>
      </c>
      <c r="D162" s="21" t="s">
        <v>73</v>
      </c>
      <c r="E162" s="20" t="s">
        <v>66</v>
      </c>
      <c r="F162" s="20" t="s">
        <v>12</v>
      </c>
      <c r="G162" s="21" t="s">
        <v>43</v>
      </c>
      <c r="H162" s="22">
        <v>-54000</v>
      </c>
      <c r="I162" s="21" t="s">
        <v>19</v>
      </c>
      <c r="J162" s="21" t="s">
        <v>21</v>
      </c>
      <c r="K162" s="21" t="s">
        <v>20</v>
      </c>
    </row>
    <row r="163" spans="1:11" x14ac:dyDescent="0.3">
      <c r="A163" s="19">
        <v>2023</v>
      </c>
      <c r="B163" s="20">
        <v>44957</v>
      </c>
      <c r="C163" s="21" t="s">
        <v>79</v>
      </c>
      <c r="D163" s="21" t="s">
        <v>73</v>
      </c>
      <c r="E163" s="20" t="s">
        <v>66</v>
      </c>
      <c r="F163" s="20" t="s">
        <v>12</v>
      </c>
      <c r="G163" s="21" t="s">
        <v>43</v>
      </c>
      <c r="H163" s="22">
        <v>-50000</v>
      </c>
      <c r="I163" s="21" t="s">
        <v>19</v>
      </c>
      <c r="J163" s="21" t="s">
        <v>22</v>
      </c>
      <c r="K163" s="21" t="s">
        <v>20</v>
      </c>
    </row>
    <row r="164" spans="1:11" x14ac:dyDescent="0.3">
      <c r="A164" s="19">
        <v>2023</v>
      </c>
      <c r="B164" s="20">
        <v>44957</v>
      </c>
      <c r="C164" s="21" t="s">
        <v>79</v>
      </c>
      <c r="D164" s="21" t="s">
        <v>73</v>
      </c>
      <c r="E164" s="20" t="s">
        <v>66</v>
      </c>
      <c r="F164" s="20" t="s">
        <v>12</v>
      </c>
      <c r="G164" s="21" t="s">
        <v>43</v>
      </c>
      <c r="H164" s="22">
        <v>-60000</v>
      </c>
      <c r="I164" s="21" t="s">
        <v>19</v>
      </c>
      <c r="J164" s="21" t="s">
        <v>23</v>
      </c>
      <c r="K164" s="21" t="s">
        <v>20</v>
      </c>
    </row>
    <row r="165" spans="1:11" x14ac:dyDescent="0.3">
      <c r="A165" s="19">
        <v>2023</v>
      </c>
      <c r="B165" s="20">
        <v>44957</v>
      </c>
      <c r="C165" s="21" t="s">
        <v>79</v>
      </c>
      <c r="D165" s="21" t="s">
        <v>73</v>
      </c>
      <c r="E165" s="20" t="s">
        <v>66</v>
      </c>
      <c r="F165" s="20" t="s">
        <v>12</v>
      </c>
      <c r="G165" s="21" t="s">
        <v>43</v>
      </c>
      <c r="H165" s="22">
        <v>-10000</v>
      </c>
      <c r="I165" s="21" t="s">
        <v>19</v>
      </c>
      <c r="J165" s="21" t="s">
        <v>24</v>
      </c>
      <c r="K165" s="21" t="s">
        <v>20</v>
      </c>
    </row>
    <row r="166" spans="1:11" x14ac:dyDescent="0.3">
      <c r="A166" s="19">
        <v>2023</v>
      </c>
      <c r="B166" s="20">
        <v>44957</v>
      </c>
      <c r="C166" s="21" t="s">
        <v>79</v>
      </c>
      <c r="D166" s="21" t="s">
        <v>73</v>
      </c>
      <c r="E166" s="20" t="s">
        <v>66</v>
      </c>
      <c r="F166" s="20" t="s">
        <v>12</v>
      </c>
      <c r="G166" s="21" t="s">
        <v>43</v>
      </c>
      <c r="H166" s="22">
        <v>-14400</v>
      </c>
      <c r="I166" s="21" t="s">
        <v>19</v>
      </c>
      <c r="J166" s="21" t="s">
        <v>25</v>
      </c>
      <c r="K166" s="21" t="s">
        <v>20</v>
      </c>
    </row>
    <row r="167" spans="1:11" x14ac:dyDescent="0.3">
      <c r="A167" s="19">
        <v>2023</v>
      </c>
      <c r="B167" s="20">
        <v>44957</v>
      </c>
      <c r="C167" s="21" t="s">
        <v>79</v>
      </c>
      <c r="D167" s="21" t="s">
        <v>73</v>
      </c>
      <c r="E167" s="20" t="s">
        <v>66</v>
      </c>
      <c r="F167" s="20" t="s">
        <v>12</v>
      </c>
      <c r="G167" s="21" t="s">
        <v>43</v>
      </c>
      <c r="H167" s="22">
        <v>-50000</v>
      </c>
      <c r="I167" s="21" t="s">
        <v>27</v>
      </c>
      <c r="J167" s="21" t="s">
        <v>26</v>
      </c>
      <c r="K167" s="21" t="s">
        <v>20</v>
      </c>
    </row>
    <row r="168" spans="1:11" x14ac:dyDescent="0.3">
      <c r="A168" s="19">
        <v>2023</v>
      </c>
      <c r="B168" s="20">
        <v>44957</v>
      </c>
      <c r="C168" s="21" t="s">
        <v>79</v>
      </c>
      <c r="D168" s="21" t="s">
        <v>73</v>
      </c>
      <c r="E168" s="20" t="s">
        <v>66</v>
      </c>
      <c r="F168" s="20" t="s">
        <v>12</v>
      </c>
      <c r="G168" s="21" t="s">
        <v>43</v>
      </c>
      <c r="H168" s="22">
        <v>-6000</v>
      </c>
      <c r="I168" s="21" t="s">
        <v>27</v>
      </c>
      <c r="J168" s="21" t="s">
        <v>28</v>
      </c>
      <c r="K168" s="21" t="s">
        <v>20</v>
      </c>
    </row>
    <row r="169" spans="1:11" x14ac:dyDescent="0.3">
      <c r="A169" s="19">
        <v>2023</v>
      </c>
      <c r="B169" s="20">
        <v>44957</v>
      </c>
      <c r="C169" s="21" t="s">
        <v>79</v>
      </c>
      <c r="D169" s="21" t="s">
        <v>73</v>
      </c>
      <c r="E169" s="20" t="s">
        <v>66</v>
      </c>
      <c r="F169" s="20" t="s">
        <v>12</v>
      </c>
      <c r="G169" s="21" t="s">
        <v>43</v>
      </c>
      <c r="H169" s="22">
        <v>-130000</v>
      </c>
      <c r="I169" s="21" t="s">
        <v>27</v>
      </c>
      <c r="J169" s="21" t="s">
        <v>29</v>
      </c>
      <c r="K169" s="21" t="s">
        <v>20</v>
      </c>
    </row>
    <row r="170" spans="1:11" x14ac:dyDescent="0.3">
      <c r="A170" s="19">
        <v>2023</v>
      </c>
      <c r="B170" s="20">
        <v>44957</v>
      </c>
      <c r="C170" s="21" t="s">
        <v>79</v>
      </c>
      <c r="D170" s="21" t="s">
        <v>73</v>
      </c>
      <c r="E170" s="20" t="s">
        <v>66</v>
      </c>
      <c r="F170" s="20" t="s">
        <v>12</v>
      </c>
      <c r="G170" s="21" t="s">
        <v>43</v>
      </c>
      <c r="H170" s="22">
        <v>-30000</v>
      </c>
      <c r="I170" s="21" t="s">
        <v>27</v>
      </c>
      <c r="J170" s="21" t="s">
        <v>14</v>
      </c>
      <c r="K170" s="21" t="s">
        <v>20</v>
      </c>
    </row>
    <row r="171" spans="1:11" x14ac:dyDescent="0.3">
      <c r="A171" s="19">
        <v>2023</v>
      </c>
      <c r="B171" s="20">
        <v>44957</v>
      </c>
      <c r="C171" s="21" t="s">
        <v>79</v>
      </c>
      <c r="D171" s="21" t="s">
        <v>73</v>
      </c>
      <c r="E171" s="20" t="s">
        <v>66</v>
      </c>
      <c r="F171" s="20" t="s">
        <v>12</v>
      </c>
      <c r="G171" s="21" t="s">
        <v>43</v>
      </c>
      <c r="H171" s="22">
        <v>-180000</v>
      </c>
      <c r="I171" s="21" t="s">
        <v>27</v>
      </c>
      <c r="J171" s="21" t="s">
        <v>30</v>
      </c>
      <c r="K171" s="21" t="s">
        <v>20</v>
      </c>
    </row>
    <row r="172" spans="1:11" x14ac:dyDescent="0.3">
      <c r="A172" s="19">
        <v>2023</v>
      </c>
      <c r="B172" s="20">
        <v>44957</v>
      </c>
      <c r="C172" s="21" t="s">
        <v>79</v>
      </c>
      <c r="D172" s="21" t="s">
        <v>73</v>
      </c>
      <c r="E172" s="20" t="s">
        <v>66</v>
      </c>
      <c r="F172" s="20" t="s">
        <v>12</v>
      </c>
      <c r="G172" s="21" t="s">
        <v>43</v>
      </c>
      <c r="H172" s="22">
        <v>-12600</v>
      </c>
      <c r="I172" s="21" t="s">
        <v>27</v>
      </c>
      <c r="J172" s="21" t="s">
        <v>25</v>
      </c>
      <c r="K172" s="21" t="s">
        <v>20</v>
      </c>
    </row>
    <row r="173" spans="1:11" x14ac:dyDescent="0.3">
      <c r="A173" s="19">
        <v>2023</v>
      </c>
      <c r="B173" s="20">
        <v>44957</v>
      </c>
      <c r="C173" s="21" t="s">
        <v>79</v>
      </c>
      <c r="D173" s="21" t="s">
        <v>73</v>
      </c>
      <c r="E173" s="20" t="s">
        <v>66</v>
      </c>
      <c r="F173" s="20" t="s">
        <v>12</v>
      </c>
      <c r="G173" s="21" t="s">
        <v>43</v>
      </c>
      <c r="H173" s="22">
        <v>-49000</v>
      </c>
      <c r="I173" s="21" t="s">
        <v>31</v>
      </c>
      <c r="J173" s="21" t="s">
        <v>31</v>
      </c>
      <c r="K173" s="21" t="s">
        <v>20</v>
      </c>
    </row>
    <row r="174" spans="1:11" x14ac:dyDescent="0.3">
      <c r="A174" s="19">
        <v>2023</v>
      </c>
      <c r="B174" s="20">
        <v>44985</v>
      </c>
      <c r="C174" s="21" t="s">
        <v>80</v>
      </c>
      <c r="D174" s="21" t="s">
        <v>73</v>
      </c>
      <c r="E174" s="20" t="s">
        <v>66</v>
      </c>
      <c r="F174" s="20" t="s">
        <v>32</v>
      </c>
      <c r="G174" s="21" t="s">
        <v>43</v>
      </c>
      <c r="H174" s="22">
        <v>-27000</v>
      </c>
      <c r="I174" s="21" t="s">
        <v>19</v>
      </c>
      <c r="J174" s="21" t="s">
        <v>18</v>
      </c>
      <c r="K174" s="21" t="s">
        <v>20</v>
      </c>
    </row>
    <row r="175" spans="1:11" x14ac:dyDescent="0.3">
      <c r="A175" s="19">
        <v>2023</v>
      </c>
      <c r="B175" s="20">
        <v>44985</v>
      </c>
      <c r="C175" s="21" t="s">
        <v>80</v>
      </c>
      <c r="D175" s="21" t="s">
        <v>73</v>
      </c>
      <c r="E175" s="20" t="s">
        <v>66</v>
      </c>
      <c r="F175" s="20" t="s">
        <v>32</v>
      </c>
      <c r="G175" s="21" t="s">
        <v>43</v>
      </c>
      <c r="H175" s="22">
        <v>-54000</v>
      </c>
      <c r="I175" s="21" t="s">
        <v>19</v>
      </c>
      <c r="J175" s="21" t="s">
        <v>21</v>
      </c>
      <c r="K175" s="21" t="s">
        <v>20</v>
      </c>
    </row>
    <row r="176" spans="1:11" x14ac:dyDescent="0.3">
      <c r="A176" s="19">
        <v>2023</v>
      </c>
      <c r="B176" s="20">
        <v>44985</v>
      </c>
      <c r="C176" s="21" t="s">
        <v>80</v>
      </c>
      <c r="D176" s="21" t="s">
        <v>73</v>
      </c>
      <c r="E176" s="20" t="s">
        <v>66</v>
      </c>
      <c r="F176" s="20" t="s">
        <v>32</v>
      </c>
      <c r="G176" s="21" t="s">
        <v>43</v>
      </c>
      <c r="H176" s="22">
        <v>-50000</v>
      </c>
      <c r="I176" s="21" t="s">
        <v>19</v>
      </c>
      <c r="J176" s="21" t="s">
        <v>22</v>
      </c>
      <c r="K176" s="21" t="s">
        <v>20</v>
      </c>
    </row>
    <row r="177" spans="1:11" x14ac:dyDescent="0.3">
      <c r="A177" s="19">
        <v>2023</v>
      </c>
      <c r="B177" s="20">
        <v>44985</v>
      </c>
      <c r="C177" s="21" t="s">
        <v>80</v>
      </c>
      <c r="D177" s="21" t="s">
        <v>73</v>
      </c>
      <c r="E177" s="20" t="s">
        <v>66</v>
      </c>
      <c r="F177" s="20" t="s">
        <v>32</v>
      </c>
      <c r="G177" s="21" t="s">
        <v>43</v>
      </c>
      <c r="H177" s="22">
        <v>-60000</v>
      </c>
      <c r="I177" s="21" t="s">
        <v>19</v>
      </c>
      <c r="J177" s="21" t="s">
        <v>23</v>
      </c>
      <c r="K177" s="21" t="s">
        <v>20</v>
      </c>
    </row>
    <row r="178" spans="1:11" x14ac:dyDescent="0.3">
      <c r="A178" s="19">
        <v>2023</v>
      </c>
      <c r="B178" s="20">
        <v>44985</v>
      </c>
      <c r="C178" s="21" t="s">
        <v>80</v>
      </c>
      <c r="D178" s="21" t="s">
        <v>73</v>
      </c>
      <c r="E178" s="20" t="s">
        <v>66</v>
      </c>
      <c r="F178" s="20" t="s">
        <v>32</v>
      </c>
      <c r="G178" s="21" t="s">
        <v>43</v>
      </c>
      <c r="H178" s="22">
        <v>-10000</v>
      </c>
      <c r="I178" s="21" t="s">
        <v>19</v>
      </c>
      <c r="J178" s="21" t="s">
        <v>24</v>
      </c>
      <c r="K178" s="21" t="s">
        <v>20</v>
      </c>
    </row>
    <row r="179" spans="1:11" x14ac:dyDescent="0.3">
      <c r="A179" s="19">
        <v>2023</v>
      </c>
      <c r="B179" s="20">
        <v>44985</v>
      </c>
      <c r="C179" s="21" t="s">
        <v>80</v>
      </c>
      <c r="D179" s="21" t="s">
        <v>73</v>
      </c>
      <c r="E179" s="20" t="s">
        <v>66</v>
      </c>
      <c r="F179" s="20" t="s">
        <v>32</v>
      </c>
      <c r="G179" s="21" t="s">
        <v>43</v>
      </c>
      <c r="H179" s="22">
        <v>-9000</v>
      </c>
      <c r="I179" s="21" t="s">
        <v>19</v>
      </c>
      <c r="J179" s="21" t="s">
        <v>25</v>
      </c>
      <c r="K179" s="21" t="s">
        <v>20</v>
      </c>
    </row>
    <row r="180" spans="1:11" x14ac:dyDescent="0.3">
      <c r="A180" s="19">
        <v>2023</v>
      </c>
      <c r="B180" s="20">
        <v>44985</v>
      </c>
      <c r="C180" s="21" t="s">
        <v>80</v>
      </c>
      <c r="D180" s="21" t="s">
        <v>73</v>
      </c>
      <c r="E180" s="20" t="s">
        <v>66</v>
      </c>
      <c r="F180" s="20" t="s">
        <v>32</v>
      </c>
      <c r="G180" s="21" t="s">
        <v>43</v>
      </c>
      <c r="H180" s="22">
        <v>-20000</v>
      </c>
      <c r="I180" s="21" t="s">
        <v>27</v>
      </c>
      <c r="J180" s="21" t="s">
        <v>26</v>
      </c>
      <c r="K180" s="21" t="s">
        <v>20</v>
      </c>
    </row>
    <row r="181" spans="1:11" x14ac:dyDescent="0.3">
      <c r="A181" s="19">
        <v>2023</v>
      </c>
      <c r="B181" s="20">
        <v>44985</v>
      </c>
      <c r="C181" s="21" t="s">
        <v>80</v>
      </c>
      <c r="D181" s="21" t="s">
        <v>73</v>
      </c>
      <c r="E181" s="20" t="s">
        <v>66</v>
      </c>
      <c r="F181" s="20" t="s">
        <v>32</v>
      </c>
      <c r="G181" s="21" t="s">
        <v>43</v>
      </c>
      <c r="H181" s="22">
        <v>-5000</v>
      </c>
      <c r="I181" s="21" t="s">
        <v>27</v>
      </c>
      <c r="J181" s="21" t="s">
        <v>28</v>
      </c>
      <c r="K181" s="21" t="s">
        <v>20</v>
      </c>
    </row>
    <row r="182" spans="1:11" x14ac:dyDescent="0.3">
      <c r="A182" s="19">
        <v>2023</v>
      </c>
      <c r="B182" s="20">
        <v>44985</v>
      </c>
      <c r="C182" s="21" t="s">
        <v>80</v>
      </c>
      <c r="D182" s="21" t="s">
        <v>73</v>
      </c>
      <c r="E182" s="20" t="s">
        <v>66</v>
      </c>
      <c r="F182" s="20" t="s">
        <v>32</v>
      </c>
      <c r="G182" s="21" t="s">
        <v>43</v>
      </c>
      <c r="H182" s="22">
        <v>-12000</v>
      </c>
      <c r="I182" s="21" t="s">
        <v>27</v>
      </c>
      <c r="J182" s="21" t="s">
        <v>29</v>
      </c>
      <c r="K182" s="21" t="s">
        <v>20</v>
      </c>
    </row>
    <row r="183" spans="1:11" x14ac:dyDescent="0.3">
      <c r="A183" s="19">
        <v>2023</v>
      </c>
      <c r="B183" s="20">
        <v>44985</v>
      </c>
      <c r="C183" s="21" t="s">
        <v>80</v>
      </c>
      <c r="D183" s="21" t="s">
        <v>73</v>
      </c>
      <c r="E183" s="20" t="s">
        <v>66</v>
      </c>
      <c r="F183" s="20" t="s">
        <v>32</v>
      </c>
      <c r="G183" s="21" t="s">
        <v>43</v>
      </c>
      <c r="H183" s="22">
        <v>-25000</v>
      </c>
      <c r="I183" s="21" t="s">
        <v>27</v>
      </c>
      <c r="J183" s="21" t="s">
        <v>14</v>
      </c>
      <c r="K183" s="21" t="s">
        <v>20</v>
      </c>
    </row>
    <row r="184" spans="1:11" x14ac:dyDescent="0.3">
      <c r="A184" s="19">
        <v>2023</v>
      </c>
      <c r="B184" s="20">
        <v>44985</v>
      </c>
      <c r="C184" s="21" t="s">
        <v>80</v>
      </c>
      <c r="D184" s="21" t="s">
        <v>73</v>
      </c>
      <c r="E184" s="20" t="s">
        <v>66</v>
      </c>
      <c r="F184" s="20" t="s">
        <v>32</v>
      </c>
      <c r="G184" s="21" t="s">
        <v>43</v>
      </c>
      <c r="H184" s="22">
        <v>-180000</v>
      </c>
      <c r="I184" s="21" t="s">
        <v>27</v>
      </c>
      <c r="J184" s="21" t="s">
        <v>30</v>
      </c>
      <c r="K184" s="21" t="s">
        <v>20</v>
      </c>
    </row>
    <row r="185" spans="1:11" x14ac:dyDescent="0.3">
      <c r="A185" s="19">
        <v>2023</v>
      </c>
      <c r="B185" s="20">
        <v>44985</v>
      </c>
      <c r="C185" s="21" t="s">
        <v>80</v>
      </c>
      <c r="D185" s="21" t="s">
        <v>73</v>
      </c>
      <c r="E185" s="20" t="s">
        <v>66</v>
      </c>
      <c r="F185" s="20" t="s">
        <v>32</v>
      </c>
      <c r="G185" s="21" t="s">
        <v>43</v>
      </c>
      <c r="H185" s="22">
        <v>-12600</v>
      </c>
      <c r="I185" s="21" t="s">
        <v>27</v>
      </c>
      <c r="J185" s="21" t="s">
        <v>25</v>
      </c>
      <c r="K185" s="21" t="s">
        <v>20</v>
      </c>
    </row>
    <row r="186" spans="1:11" x14ac:dyDescent="0.3">
      <c r="A186" s="19">
        <v>2023</v>
      </c>
      <c r="B186" s="20">
        <v>44985</v>
      </c>
      <c r="C186" s="21" t="s">
        <v>80</v>
      </c>
      <c r="D186" s="21" t="s">
        <v>73</v>
      </c>
      <c r="E186" s="20" t="s">
        <v>66</v>
      </c>
      <c r="F186" s="20" t="s">
        <v>32</v>
      </c>
      <c r="G186" s="21" t="s">
        <v>43</v>
      </c>
      <c r="H186" s="22">
        <v>-48500</v>
      </c>
      <c r="I186" s="21" t="s">
        <v>31</v>
      </c>
      <c r="J186" s="21" t="s">
        <v>31</v>
      </c>
      <c r="K186" s="21" t="s">
        <v>20</v>
      </c>
    </row>
    <row r="187" spans="1:11" x14ac:dyDescent="0.3">
      <c r="A187" s="19">
        <v>2023</v>
      </c>
      <c r="B187" s="20">
        <v>45016</v>
      </c>
      <c r="C187" s="21" t="s">
        <v>79</v>
      </c>
      <c r="D187" s="21" t="s">
        <v>73</v>
      </c>
      <c r="E187" s="20" t="s">
        <v>69</v>
      </c>
      <c r="F187" s="20" t="s">
        <v>33</v>
      </c>
      <c r="G187" s="21" t="s">
        <v>43</v>
      </c>
      <c r="H187" s="22">
        <v>-27000</v>
      </c>
      <c r="I187" s="21" t="s">
        <v>19</v>
      </c>
      <c r="J187" s="21" t="s">
        <v>18</v>
      </c>
      <c r="K187" s="21" t="s">
        <v>20</v>
      </c>
    </row>
    <row r="188" spans="1:11" x14ac:dyDescent="0.3">
      <c r="A188" s="19">
        <v>2023</v>
      </c>
      <c r="B188" s="20">
        <v>45016</v>
      </c>
      <c r="C188" s="21" t="s">
        <v>79</v>
      </c>
      <c r="D188" s="21" t="s">
        <v>73</v>
      </c>
      <c r="E188" s="20" t="s">
        <v>69</v>
      </c>
      <c r="F188" s="20" t="s">
        <v>33</v>
      </c>
      <c r="G188" s="21" t="s">
        <v>43</v>
      </c>
      <c r="H188" s="22">
        <v>-54000</v>
      </c>
      <c r="I188" s="21" t="s">
        <v>19</v>
      </c>
      <c r="J188" s="21" t="s">
        <v>21</v>
      </c>
      <c r="K188" s="21" t="s">
        <v>20</v>
      </c>
    </row>
    <row r="189" spans="1:11" x14ac:dyDescent="0.3">
      <c r="A189" s="19">
        <v>2023</v>
      </c>
      <c r="B189" s="20">
        <v>45016</v>
      </c>
      <c r="C189" s="21" t="s">
        <v>79</v>
      </c>
      <c r="D189" s="21" t="s">
        <v>73</v>
      </c>
      <c r="E189" s="20" t="s">
        <v>69</v>
      </c>
      <c r="F189" s="20" t="s">
        <v>33</v>
      </c>
      <c r="G189" s="21" t="s">
        <v>43</v>
      </c>
      <c r="H189" s="22">
        <v>-30000</v>
      </c>
      <c r="I189" s="21" t="s">
        <v>19</v>
      </c>
      <c r="J189" s="21" t="s">
        <v>22</v>
      </c>
      <c r="K189" s="21" t="s">
        <v>20</v>
      </c>
    </row>
    <row r="190" spans="1:11" x14ac:dyDescent="0.3">
      <c r="A190" s="19">
        <v>2023</v>
      </c>
      <c r="B190" s="20">
        <v>45016</v>
      </c>
      <c r="C190" s="21" t="s">
        <v>79</v>
      </c>
      <c r="D190" s="21" t="s">
        <v>73</v>
      </c>
      <c r="E190" s="20" t="s">
        <v>69</v>
      </c>
      <c r="F190" s="20" t="s">
        <v>33</v>
      </c>
      <c r="G190" s="21" t="s">
        <v>43</v>
      </c>
      <c r="H190" s="22">
        <v>-60000</v>
      </c>
      <c r="I190" s="21" t="s">
        <v>19</v>
      </c>
      <c r="J190" s="21" t="s">
        <v>23</v>
      </c>
      <c r="K190" s="21" t="s">
        <v>20</v>
      </c>
    </row>
    <row r="191" spans="1:11" x14ac:dyDescent="0.3">
      <c r="A191" s="19">
        <v>2023</v>
      </c>
      <c r="B191" s="20">
        <v>45016</v>
      </c>
      <c r="C191" s="21" t="s">
        <v>79</v>
      </c>
      <c r="D191" s="21" t="s">
        <v>73</v>
      </c>
      <c r="E191" s="20" t="s">
        <v>69</v>
      </c>
      <c r="F191" s="20" t="s">
        <v>33</v>
      </c>
      <c r="G191" s="21" t="s">
        <v>43</v>
      </c>
      <c r="H191" s="22">
        <v>-10000</v>
      </c>
      <c r="I191" s="21" t="s">
        <v>19</v>
      </c>
      <c r="J191" s="21" t="s">
        <v>24</v>
      </c>
      <c r="K191" s="21" t="s">
        <v>20</v>
      </c>
    </row>
    <row r="192" spans="1:11" x14ac:dyDescent="0.3">
      <c r="A192" s="19">
        <v>2023</v>
      </c>
      <c r="B192" s="20">
        <v>45016</v>
      </c>
      <c r="C192" s="21" t="s">
        <v>79</v>
      </c>
      <c r="D192" s="21" t="s">
        <v>73</v>
      </c>
      <c r="E192" s="20" t="s">
        <v>69</v>
      </c>
      <c r="F192" s="20" t="s">
        <v>33</v>
      </c>
      <c r="G192" s="21" t="s">
        <v>43</v>
      </c>
      <c r="H192" s="22">
        <v>-5400</v>
      </c>
      <c r="I192" s="21" t="s">
        <v>19</v>
      </c>
      <c r="J192" s="21" t="s">
        <v>25</v>
      </c>
      <c r="K192" s="21" t="s">
        <v>20</v>
      </c>
    </row>
    <row r="193" spans="1:11" x14ac:dyDescent="0.3">
      <c r="A193" s="19">
        <v>2023</v>
      </c>
      <c r="B193" s="20">
        <v>45016</v>
      </c>
      <c r="C193" s="21" t="s">
        <v>79</v>
      </c>
      <c r="D193" s="21" t="s">
        <v>73</v>
      </c>
      <c r="E193" s="20" t="s">
        <v>69</v>
      </c>
      <c r="F193" s="20" t="s">
        <v>33</v>
      </c>
      <c r="G193" s="21" t="s">
        <v>43</v>
      </c>
      <c r="H193" s="22">
        <v>-54000</v>
      </c>
      <c r="I193" s="21" t="s">
        <v>27</v>
      </c>
      <c r="J193" s="21" t="s">
        <v>26</v>
      </c>
      <c r="K193" s="21" t="s">
        <v>20</v>
      </c>
    </row>
    <row r="194" spans="1:11" x14ac:dyDescent="0.3">
      <c r="A194" s="19">
        <v>2023</v>
      </c>
      <c r="B194" s="20">
        <v>45016</v>
      </c>
      <c r="C194" s="21" t="s">
        <v>79</v>
      </c>
      <c r="D194" s="21" t="s">
        <v>73</v>
      </c>
      <c r="E194" s="20" t="s">
        <v>69</v>
      </c>
      <c r="F194" s="20" t="s">
        <v>33</v>
      </c>
      <c r="G194" s="21" t="s">
        <v>43</v>
      </c>
      <c r="H194" s="22">
        <v>-3600</v>
      </c>
      <c r="I194" s="21" t="s">
        <v>27</v>
      </c>
      <c r="J194" s="21" t="s">
        <v>28</v>
      </c>
      <c r="K194" s="21" t="s">
        <v>20</v>
      </c>
    </row>
    <row r="195" spans="1:11" x14ac:dyDescent="0.3">
      <c r="A195" s="19">
        <v>2023</v>
      </c>
      <c r="B195" s="20">
        <v>45016</v>
      </c>
      <c r="C195" s="21" t="s">
        <v>79</v>
      </c>
      <c r="D195" s="21" t="s">
        <v>73</v>
      </c>
      <c r="E195" s="20" t="s">
        <v>69</v>
      </c>
      <c r="F195" s="20" t="s">
        <v>33</v>
      </c>
      <c r="G195" s="21" t="s">
        <v>43</v>
      </c>
      <c r="H195" s="22">
        <v>-9000</v>
      </c>
      <c r="I195" s="21" t="s">
        <v>27</v>
      </c>
      <c r="J195" s="21" t="s">
        <v>29</v>
      </c>
      <c r="K195" s="21" t="s">
        <v>20</v>
      </c>
    </row>
    <row r="196" spans="1:11" x14ac:dyDescent="0.3">
      <c r="A196" s="19">
        <v>2023</v>
      </c>
      <c r="B196" s="20">
        <v>45016</v>
      </c>
      <c r="C196" s="21" t="s">
        <v>79</v>
      </c>
      <c r="D196" s="21" t="s">
        <v>73</v>
      </c>
      <c r="E196" s="20" t="s">
        <v>69</v>
      </c>
      <c r="F196" s="20" t="s">
        <v>33</v>
      </c>
      <c r="G196" s="21" t="s">
        <v>43</v>
      </c>
      <c r="H196" s="22">
        <v>-12600</v>
      </c>
      <c r="I196" s="21" t="s">
        <v>27</v>
      </c>
      <c r="J196" s="21" t="s">
        <v>14</v>
      </c>
      <c r="K196" s="21" t="s">
        <v>20</v>
      </c>
    </row>
    <row r="197" spans="1:11" x14ac:dyDescent="0.3">
      <c r="A197" s="19">
        <v>2023</v>
      </c>
      <c r="B197" s="20">
        <v>45016</v>
      </c>
      <c r="C197" s="21" t="s">
        <v>79</v>
      </c>
      <c r="D197" s="21" t="s">
        <v>73</v>
      </c>
      <c r="E197" s="20" t="s">
        <v>69</v>
      </c>
      <c r="F197" s="20" t="s">
        <v>33</v>
      </c>
      <c r="G197" s="21" t="s">
        <v>43</v>
      </c>
      <c r="H197" s="22">
        <v>-180000</v>
      </c>
      <c r="I197" s="21" t="s">
        <v>27</v>
      </c>
      <c r="J197" s="21" t="s">
        <v>30</v>
      </c>
      <c r="K197" s="21" t="s">
        <v>20</v>
      </c>
    </row>
    <row r="198" spans="1:11" x14ac:dyDescent="0.3">
      <c r="A198" s="19">
        <v>2023</v>
      </c>
      <c r="B198" s="20">
        <v>45016</v>
      </c>
      <c r="C198" s="21" t="s">
        <v>79</v>
      </c>
      <c r="D198" s="21" t="s">
        <v>73</v>
      </c>
      <c r="E198" s="20" t="s">
        <v>69</v>
      </c>
      <c r="F198" s="20" t="s">
        <v>33</v>
      </c>
      <c r="G198" s="21" t="s">
        <v>43</v>
      </c>
      <c r="H198" s="22">
        <v>-12600</v>
      </c>
      <c r="I198" s="21" t="s">
        <v>27</v>
      </c>
      <c r="J198" s="21" t="s">
        <v>25</v>
      </c>
      <c r="K198" s="21" t="s">
        <v>20</v>
      </c>
    </row>
    <row r="199" spans="1:11" x14ac:dyDescent="0.3">
      <c r="A199" s="19">
        <v>2023</v>
      </c>
      <c r="B199" s="20">
        <v>45016</v>
      </c>
      <c r="C199" s="21" t="s">
        <v>79</v>
      </c>
      <c r="D199" s="21" t="s">
        <v>73</v>
      </c>
      <c r="E199" s="20" t="s">
        <v>69</v>
      </c>
      <c r="F199" s="20" t="s">
        <v>33</v>
      </c>
      <c r="G199" s="21" t="s">
        <v>43</v>
      </c>
      <c r="H199" s="22">
        <v>-37000</v>
      </c>
      <c r="I199" s="21" t="s">
        <v>31</v>
      </c>
      <c r="J199" s="21" t="s">
        <v>31</v>
      </c>
      <c r="K199" s="21" t="s">
        <v>20</v>
      </c>
    </row>
    <row r="200" spans="1:11" x14ac:dyDescent="0.3">
      <c r="A200" s="19">
        <v>2023</v>
      </c>
      <c r="B200" s="20">
        <v>45046</v>
      </c>
      <c r="C200" s="21" t="s">
        <v>81</v>
      </c>
      <c r="D200" s="21" t="s">
        <v>74</v>
      </c>
      <c r="E200" s="20" t="s">
        <v>71</v>
      </c>
      <c r="F200" s="20" t="s">
        <v>34</v>
      </c>
      <c r="G200" s="21" t="s">
        <v>43</v>
      </c>
      <c r="H200" s="22">
        <v>-27000</v>
      </c>
      <c r="I200" s="21" t="s">
        <v>19</v>
      </c>
      <c r="J200" s="21" t="s">
        <v>18</v>
      </c>
      <c r="K200" s="21" t="s">
        <v>20</v>
      </c>
    </row>
    <row r="201" spans="1:11" x14ac:dyDescent="0.3">
      <c r="A201" s="19">
        <v>2023</v>
      </c>
      <c r="B201" s="20">
        <v>45046</v>
      </c>
      <c r="C201" s="21" t="s">
        <v>81</v>
      </c>
      <c r="D201" s="21" t="s">
        <v>74</v>
      </c>
      <c r="E201" s="20" t="s">
        <v>71</v>
      </c>
      <c r="F201" s="20" t="s">
        <v>34</v>
      </c>
      <c r="G201" s="21" t="s">
        <v>43</v>
      </c>
      <c r="H201" s="22">
        <v>-54000</v>
      </c>
      <c r="I201" s="21" t="s">
        <v>19</v>
      </c>
      <c r="J201" s="21" t="s">
        <v>21</v>
      </c>
      <c r="K201" s="21" t="s">
        <v>20</v>
      </c>
    </row>
    <row r="202" spans="1:11" x14ac:dyDescent="0.3">
      <c r="A202" s="19">
        <v>2023</v>
      </c>
      <c r="B202" s="20">
        <v>45046</v>
      </c>
      <c r="C202" s="21" t="s">
        <v>81</v>
      </c>
      <c r="D202" s="21" t="s">
        <v>74</v>
      </c>
      <c r="E202" s="20" t="s">
        <v>71</v>
      </c>
      <c r="F202" s="20" t="s">
        <v>34</v>
      </c>
      <c r="G202" s="21" t="s">
        <v>43</v>
      </c>
      <c r="H202" s="22">
        <v>-30000</v>
      </c>
      <c r="I202" s="21" t="s">
        <v>19</v>
      </c>
      <c r="J202" s="21" t="s">
        <v>22</v>
      </c>
      <c r="K202" s="21" t="s">
        <v>20</v>
      </c>
    </row>
    <row r="203" spans="1:11" x14ac:dyDescent="0.3">
      <c r="A203" s="19">
        <v>2023</v>
      </c>
      <c r="B203" s="20">
        <v>45046</v>
      </c>
      <c r="C203" s="21" t="s">
        <v>81</v>
      </c>
      <c r="D203" s="21" t="s">
        <v>74</v>
      </c>
      <c r="E203" s="20" t="s">
        <v>71</v>
      </c>
      <c r="F203" s="20" t="s">
        <v>34</v>
      </c>
      <c r="G203" s="21" t="s">
        <v>43</v>
      </c>
      <c r="H203" s="22">
        <v>-60000</v>
      </c>
      <c r="I203" s="21" t="s">
        <v>19</v>
      </c>
      <c r="J203" s="21" t="s">
        <v>23</v>
      </c>
      <c r="K203" s="21" t="s">
        <v>20</v>
      </c>
    </row>
    <row r="204" spans="1:11" x14ac:dyDescent="0.3">
      <c r="A204" s="19">
        <v>2023</v>
      </c>
      <c r="B204" s="20">
        <v>45046</v>
      </c>
      <c r="C204" s="21" t="s">
        <v>81</v>
      </c>
      <c r="D204" s="21" t="s">
        <v>74</v>
      </c>
      <c r="E204" s="20" t="s">
        <v>71</v>
      </c>
      <c r="F204" s="20" t="s">
        <v>34</v>
      </c>
      <c r="G204" s="21" t="s">
        <v>43</v>
      </c>
      <c r="H204" s="22">
        <v>-10000</v>
      </c>
      <c r="I204" s="21" t="s">
        <v>19</v>
      </c>
      <c r="J204" s="21" t="s">
        <v>24</v>
      </c>
      <c r="K204" s="21" t="s">
        <v>20</v>
      </c>
    </row>
    <row r="205" spans="1:11" x14ac:dyDescent="0.3">
      <c r="A205" s="19">
        <v>2023</v>
      </c>
      <c r="B205" s="20">
        <v>45046</v>
      </c>
      <c r="C205" s="21" t="s">
        <v>81</v>
      </c>
      <c r="D205" s="21" t="s">
        <v>74</v>
      </c>
      <c r="E205" s="20" t="s">
        <v>71</v>
      </c>
      <c r="F205" s="20" t="s">
        <v>34</v>
      </c>
      <c r="G205" s="21" t="s">
        <v>43</v>
      </c>
      <c r="H205" s="22">
        <v>-5400</v>
      </c>
      <c r="I205" s="21" t="s">
        <v>19</v>
      </c>
      <c r="J205" s="21" t="s">
        <v>25</v>
      </c>
      <c r="K205" s="21" t="s">
        <v>20</v>
      </c>
    </row>
    <row r="206" spans="1:11" x14ac:dyDescent="0.3">
      <c r="A206" s="19">
        <v>2023</v>
      </c>
      <c r="B206" s="20">
        <v>45046</v>
      </c>
      <c r="C206" s="21" t="s">
        <v>81</v>
      </c>
      <c r="D206" s="21" t="s">
        <v>74</v>
      </c>
      <c r="E206" s="20" t="s">
        <v>71</v>
      </c>
      <c r="F206" s="20" t="s">
        <v>34</v>
      </c>
      <c r="G206" s="21" t="s">
        <v>43</v>
      </c>
      <c r="H206" s="22">
        <v>-25000</v>
      </c>
      <c r="I206" s="21" t="s">
        <v>27</v>
      </c>
      <c r="J206" s="21" t="s">
        <v>26</v>
      </c>
      <c r="K206" s="21" t="s">
        <v>20</v>
      </c>
    </row>
    <row r="207" spans="1:11" x14ac:dyDescent="0.3">
      <c r="A207" s="19">
        <v>2023</v>
      </c>
      <c r="B207" s="20">
        <v>45046</v>
      </c>
      <c r="C207" s="21" t="s">
        <v>81</v>
      </c>
      <c r="D207" s="21" t="s">
        <v>74</v>
      </c>
      <c r="E207" s="20" t="s">
        <v>71</v>
      </c>
      <c r="F207" s="20" t="s">
        <v>34</v>
      </c>
      <c r="G207" s="21" t="s">
        <v>43</v>
      </c>
      <c r="H207" s="22">
        <v>-3600</v>
      </c>
      <c r="I207" s="21" t="s">
        <v>27</v>
      </c>
      <c r="J207" s="21" t="s">
        <v>28</v>
      </c>
      <c r="K207" s="21" t="s">
        <v>20</v>
      </c>
    </row>
    <row r="208" spans="1:11" x14ac:dyDescent="0.3">
      <c r="A208" s="19">
        <v>2023</v>
      </c>
      <c r="B208" s="20">
        <v>45046</v>
      </c>
      <c r="C208" s="21" t="s">
        <v>81</v>
      </c>
      <c r="D208" s="21" t="s">
        <v>74</v>
      </c>
      <c r="E208" s="20" t="s">
        <v>71</v>
      </c>
      <c r="F208" s="20" t="s">
        <v>34</v>
      </c>
      <c r="G208" s="21" t="s">
        <v>43</v>
      </c>
      <c r="H208" s="22">
        <v>-9000</v>
      </c>
      <c r="I208" s="21" t="s">
        <v>27</v>
      </c>
      <c r="J208" s="21" t="s">
        <v>29</v>
      </c>
      <c r="K208" s="21" t="s">
        <v>20</v>
      </c>
    </row>
    <row r="209" spans="1:11" x14ac:dyDescent="0.3">
      <c r="A209" s="19">
        <v>2023</v>
      </c>
      <c r="B209" s="20">
        <v>45046</v>
      </c>
      <c r="C209" s="21" t="s">
        <v>81</v>
      </c>
      <c r="D209" s="21" t="s">
        <v>74</v>
      </c>
      <c r="E209" s="20" t="s">
        <v>71</v>
      </c>
      <c r="F209" s="20" t="s">
        <v>34</v>
      </c>
      <c r="G209" s="21" t="s">
        <v>43</v>
      </c>
      <c r="H209" s="22">
        <v>-10800</v>
      </c>
      <c r="I209" s="21" t="s">
        <v>27</v>
      </c>
      <c r="J209" s="21" t="s">
        <v>14</v>
      </c>
      <c r="K209" s="21" t="s">
        <v>20</v>
      </c>
    </row>
    <row r="210" spans="1:11" x14ac:dyDescent="0.3">
      <c r="A210" s="19">
        <v>2023</v>
      </c>
      <c r="B210" s="20">
        <v>45046</v>
      </c>
      <c r="C210" s="21" t="s">
        <v>81</v>
      </c>
      <c r="D210" s="21" t="s">
        <v>74</v>
      </c>
      <c r="E210" s="20" t="s">
        <v>71</v>
      </c>
      <c r="F210" s="20" t="s">
        <v>34</v>
      </c>
      <c r="G210" s="21" t="s">
        <v>43</v>
      </c>
      <c r="H210" s="22">
        <v>-180000</v>
      </c>
      <c r="I210" s="21" t="s">
        <v>27</v>
      </c>
      <c r="J210" s="21" t="s">
        <v>30</v>
      </c>
      <c r="K210" s="21" t="s">
        <v>20</v>
      </c>
    </row>
    <row r="211" spans="1:11" x14ac:dyDescent="0.3">
      <c r="A211" s="19">
        <v>2023</v>
      </c>
      <c r="B211" s="20">
        <v>45046</v>
      </c>
      <c r="C211" s="21" t="s">
        <v>81</v>
      </c>
      <c r="D211" s="21" t="s">
        <v>74</v>
      </c>
      <c r="E211" s="20" t="s">
        <v>71</v>
      </c>
      <c r="F211" s="20" t="s">
        <v>34</v>
      </c>
      <c r="G211" s="21" t="s">
        <v>43</v>
      </c>
      <c r="H211" s="22">
        <v>-12600</v>
      </c>
      <c r="I211" s="21" t="s">
        <v>27</v>
      </c>
      <c r="J211" s="21" t="s">
        <v>25</v>
      </c>
      <c r="K211" s="21" t="s">
        <v>20</v>
      </c>
    </row>
    <row r="212" spans="1:11" x14ac:dyDescent="0.3">
      <c r="A212" s="19">
        <v>2023</v>
      </c>
      <c r="B212" s="20">
        <v>45046</v>
      </c>
      <c r="C212" s="21" t="s">
        <v>81</v>
      </c>
      <c r="D212" s="21" t="s">
        <v>74</v>
      </c>
      <c r="E212" s="20" t="s">
        <v>71</v>
      </c>
      <c r="F212" s="20" t="s">
        <v>34</v>
      </c>
      <c r="G212" s="21" t="s">
        <v>43</v>
      </c>
      <c r="H212" s="22">
        <v>-27200</v>
      </c>
      <c r="I212" s="21" t="s">
        <v>31</v>
      </c>
      <c r="J212" s="21" t="s">
        <v>31</v>
      </c>
      <c r="K212" s="21" t="s">
        <v>20</v>
      </c>
    </row>
    <row r="213" spans="1:11" x14ac:dyDescent="0.3">
      <c r="A213" s="19">
        <v>2023</v>
      </c>
      <c r="B213" s="20">
        <v>45077</v>
      </c>
      <c r="C213" s="21" t="s">
        <v>79</v>
      </c>
      <c r="D213" s="21" t="s">
        <v>74</v>
      </c>
      <c r="E213" s="20" t="s">
        <v>67</v>
      </c>
      <c r="F213" s="20" t="s">
        <v>35</v>
      </c>
      <c r="G213" s="21" t="s">
        <v>43</v>
      </c>
      <c r="H213" s="22">
        <v>-27000</v>
      </c>
      <c r="I213" s="21" t="s">
        <v>19</v>
      </c>
      <c r="J213" s="21" t="s">
        <v>18</v>
      </c>
      <c r="K213" s="21" t="s">
        <v>20</v>
      </c>
    </row>
    <row r="214" spans="1:11" x14ac:dyDescent="0.3">
      <c r="A214" s="19">
        <v>2023</v>
      </c>
      <c r="B214" s="20">
        <v>45077</v>
      </c>
      <c r="C214" s="21" t="s">
        <v>79</v>
      </c>
      <c r="D214" s="21" t="s">
        <v>74</v>
      </c>
      <c r="E214" s="20" t="s">
        <v>67</v>
      </c>
      <c r="F214" s="20" t="s">
        <v>35</v>
      </c>
      <c r="G214" s="21" t="s">
        <v>43</v>
      </c>
      <c r="H214" s="22">
        <v>-68400</v>
      </c>
      <c r="I214" s="21" t="s">
        <v>19</v>
      </c>
      <c r="J214" s="21" t="s">
        <v>21</v>
      </c>
      <c r="K214" s="21" t="s">
        <v>20</v>
      </c>
    </row>
    <row r="215" spans="1:11" x14ac:dyDescent="0.3">
      <c r="A215" s="19">
        <v>2023</v>
      </c>
      <c r="B215" s="20">
        <v>45077</v>
      </c>
      <c r="C215" s="21" t="s">
        <v>79</v>
      </c>
      <c r="D215" s="21" t="s">
        <v>74</v>
      </c>
      <c r="E215" s="20" t="s">
        <v>67</v>
      </c>
      <c r="F215" s="20" t="s">
        <v>35</v>
      </c>
      <c r="G215" s="21" t="s">
        <v>43</v>
      </c>
      <c r="H215" s="22">
        <v>-50000</v>
      </c>
      <c r="I215" s="21" t="s">
        <v>19</v>
      </c>
      <c r="J215" s="21" t="s">
        <v>22</v>
      </c>
      <c r="K215" s="21" t="s">
        <v>20</v>
      </c>
    </row>
    <row r="216" spans="1:11" x14ac:dyDescent="0.3">
      <c r="A216" s="19">
        <v>2023</v>
      </c>
      <c r="B216" s="20">
        <v>45077</v>
      </c>
      <c r="C216" s="21" t="s">
        <v>79</v>
      </c>
      <c r="D216" s="21" t="s">
        <v>74</v>
      </c>
      <c r="E216" s="20" t="s">
        <v>67</v>
      </c>
      <c r="F216" s="20" t="s">
        <v>35</v>
      </c>
      <c r="G216" s="21" t="s">
        <v>43</v>
      </c>
      <c r="H216" s="22">
        <v>-60000</v>
      </c>
      <c r="I216" s="21" t="s">
        <v>19</v>
      </c>
      <c r="J216" s="21" t="s">
        <v>23</v>
      </c>
      <c r="K216" s="21" t="s">
        <v>20</v>
      </c>
    </row>
    <row r="217" spans="1:11" x14ac:dyDescent="0.3">
      <c r="A217" s="19">
        <v>2023</v>
      </c>
      <c r="B217" s="20">
        <v>45077</v>
      </c>
      <c r="C217" s="21" t="s">
        <v>79</v>
      </c>
      <c r="D217" s="21" t="s">
        <v>74</v>
      </c>
      <c r="E217" s="20" t="s">
        <v>67</v>
      </c>
      <c r="F217" s="20" t="s">
        <v>35</v>
      </c>
      <c r="G217" s="21" t="s">
        <v>43</v>
      </c>
      <c r="H217" s="22">
        <v>-10000</v>
      </c>
      <c r="I217" s="21" t="s">
        <v>19</v>
      </c>
      <c r="J217" s="21" t="s">
        <v>24</v>
      </c>
      <c r="K217" s="21" t="s">
        <v>20</v>
      </c>
    </row>
    <row r="218" spans="1:11" x14ac:dyDescent="0.3">
      <c r="A218" s="19">
        <v>2023</v>
      </c>
      <c r="B218" s="20">
        <v>45077</v>
      </c>
      <c r="C218" s="21" t="s">
        <v>79</v>
      </c>
      <c r="D218" s="21" t="s">
        <v>74</v>
      </c>
      <c r="E218" s="20" t="s">
        <v>67</v>
      </c>
      <c r="F218" s="20" t="s">
        <v>35</v>
      </c>
      <c r="G218" s="21" t="s">
        <v>43</v>
      </c>
      <c r="H218" s="22">
        <v>-7200</v>
      </c>
      <c r="I218" s="21" t="s">
        <v>19</v>
      </c>
      <c r="J218" s="21" t="s">
        <v>25</v>
      </c>
      <c r="K218" s="21" t="s">
        <v>20</v>
      </c>
    </row>
    <row r="219" spans="1:11" x14ac:dyDescent="0.3">
      <c r="A219" s="19">
        <v>2023</v>
      </c>
      <c r="B219" s="20">
        <v>45077</v>
      </c>
      <c r="C219" s="21" t="s">
        <v>79</v>
      </c>
      <c r="D219" s="21" t="s">
        <v>74</v>
      </c>
      <c r="E219" s="20" t="s">
        <v>67</v>
      </c>
      <c r="F219" s="20" t="s">
        <v>35</v>
      </c>
      <c r="G219" s="21" t="s">
        <v>43</v>
      </c>
      <c r="H219" s="22">
        <v>-54000</v>
      </c>
      <c r="I219" s="21" t="s">
        <v>27</v>
      </c>
      <c r="J219" s="21" t="s">
        <v>26</v>
      </c>
      <c r="K219" s="21" t="s">
        <v>20</v>
      </c>
    </row>
    <row r="220" spans="1:11" x14ac:dyDescent="0.3">
      <c r="A220" s="19">
        <v>2023</v>
      </c>
      <c r="B220" s="20">
        <v>45077</v>
      </c>
      <c r="C220" s="21" t="s">
        <v>79</v>
      </c>
      <c r="D220" s="21" t="s">
        <v>74</v>
      </c>
      <c r="E220" s="20" t="s">
        <v>67</v>
      </c>
      <c r="F220" s="20" t="s">
        <v>35</v>
      </c>
      <c r="G220" s="21" t="s">
        <v>43</v>
      </c>
      <c r="H220" s="22">
        <v>-5000</v>
      </c>
      <c r="I220" s="21" t="s">
        <v>27</v>
      </c>
      <c r="J220" s="21" t="s">
        <v>28</v>
      </c>
      <c r="K220" s="21" t="s">
        <v>20</v>
      </c>
    </row>
    <row r="221" spans="1:11" x14ac:dyDescent="0.3">
      <c r="A221" s="19">
        <v>2023</v>
      </c>
      <c r="B221" s="20">
        <v>45077</v>
      </c>
      <c r="C221" s="21" t="s">
        <v>79</v>
      </c>
      <c r="D221" s="21" t="s">
        <v>74</v>
      </c>
      <c r="E221" s="20" t="s">
        <v>67</v>
      </c>
      <c r="F221" s="20" t="s">
        <v>35</v>
      </c>
      <c r="G221" s="21" t="s">
        <v>43</v>
      </c>
      <c r="H221" s="22">
        <v>-14000</v>
      </c>
      <c r="I221" s="21" t="s">
        <v>27</v>
      </c>
      <c r="J221" s="21" t="s">
        <v>29</v>
      </c>
      <c r="K221" s="21" t="s">
        <v>20</v>
      </c>
    </row>
    <row r="222" spans="1:11" x14ac:dyDescent="0.3">
      <c r="A222" s="19">
        <v>2023</v>
      </c>
      <c r="B222" s="20">
        <v>45077</v>
      </c>
      <c r="C222" s="21" t="s">
        <v>79</v>
      </c>
      <c r="D222" s="21" t="s">
        <v>74</v>
      </c>
      <c r="E222" s="20" t="s">
        <v>67</v>
      </c>
      <c r="F222" s="20" t="s">
        <v>35</v>
      </c>
      <c r="G222" s="21" t="s">
        <v>43</v>
      </c>
      <c r="H222" s="22">
        <v>-40000</v>
      </c>
      <c r="I222" s="21" t="s">
        <v>27</v>
      </c>
      <c r="J222" s="21" t="s">
        <v>14</v>
      </c>
      <c r="K222" s="21" t="s">
        <v>20</v>
      </c>
    </row>
    <row r="223" spans="1:11" x14ac:dyDescent="0.3">
      <c r="A223" s="19">
        <v>2023</v>
      </c>
      <c r="B223" s="20">
        <v>45077</v>
      </c>
      <c r="C223" s="21" t="s">
        <v>79</v>
      </c>
      <c r="D223" s="21" t="s">
        <v>74</v>
      </c>
      <c r="E223" s="20" t="s">
        <v>67</v>
      </c>
      <c r="F223" s="20" t="s">
        <v>35</v>
      </c>
      <c r="G223" s="21" t="s">
        <v>43</v>
      </c>
      <c r="H223" s="22">
        <v>-234000</v>
      </c>
      <c r="I223" s="21" t="s">
        <v>27</v>
      </c>
      <c r="J223" s="21" t="s">
        <v>30</v>
      </c>
      <c r="K223" s="21" t="s">
        <v>20</v>
      </c>
    </row>
    <row r="224" spans="1:11" x14ac:dyDescent="0.3">
      <c r="A224" s="19">
        <v>2023</v>
      </c>
      <c r="B224" s="20">
        <v>45077</v>
      </c>
      <c r="C224" s="21" t="s">
        <v>79</v>
      </c>
      <c r="D224" s="21" t="s">
        <v>74</v>
      </c>
      <c r="E224" s="20" t="s">
        <v>67</v>
      </c>
      <c r="F224" s="20" t="s">
        <v>35</v>
      </c>
      <c r="G224" s="21" t="s">
        <v>43</v>
      </c>
      <c r="H224" s="22">
        <v>-12600</v>
      </c>
      <c r="I224" s="21" t="s">
        <v>27</v>
      </c>
      <c r="J224" s="21" t="s">
        <v>25</v>
      </c>
      <c r="K224" s="21" t="s">
        <v>20</v>
      </c>
    </row>
    <row r="225" spans="1:11" x14ac:dyDescent="0.3">
      <c r="A225" s="19">
        <v>2023</v>
      </c>
      <c r="B225" s="20">
        <v>45077</v>
      </c>
      <c r="C225" s="21" t="s">
        <v>79</v>
      </c>
      <c r="D225" s="21" t="s">
        <v>74</v>
      </c>
      <c r="E225" s="20" t="s">
        <v>67</v>
      </c>
      <c r="F225" s="20" t="s">
        <v>35</v>
      </c>
      <c r="G225" s="21" t="s">
        <v>43</v>
      </c>
      <c r="H225" s="22">
        <v>-41800</v>
      </c>
      <c r="I225" s="21" t="s">
        <v>31</v>
      </c>
      <c r="J225" s="21" t="s">
        <v>31</v>
      </c>
      <c r="K225" s="21" t="s">
        <v>20</v>
      </c>
    </row>
    <row r="226" spans="1:11" x14ac:dyDescent="0.3">
      <c r="A226" s="19">
        <v>2023</v>
      </c>
      <c r="B226" s="20">
        <v>45107</v>
      </c>
      <c r="C226" s="21" t="s">
        <v>81</v>
      </c>
      <c r="D226" s="21" t="s">
        <v>74</v>
      </c>
      <c r="E226" s="20" t="s">
        <v>69</v>
      </c>
      <c r="F226" s="20" t="s">
        <v>36</v>
      </c>
      <c r="G226" s="21" t="s">
        <v>43</v>
      </c>
      <c r="H226" s="22">
        <v>-27000</v>
      </c>
      <c r="I226" s="21" t="s">
        <v>19</v>
      </c>
      <c r="J226" s="21" t="s">
        <v>18</v>
      </c>
      <c r="K226" s="21" t="s">
        <v>20</v>
      </c>
    </row>
    <row r="227" spans="1:11" x14ac:dyDescent="0.3">
      <c r="A227" s="19">
        <v>2023</v>
      </c>
      <c r="B227" s="20">
        <v>45107</v>
      </c>
      <c r="C227" s="21" t="s">
        <v>81</v>
      </c>
      <c r="D227" s="21" t="s">
        <v>74</v>
      </c>
      <c r="E227" s="20" t="s">
        <v>69</v>
      </c>
      <c r="F227" s="20" t="s">
        <v>36</v>
      </c>
      <c r="G227" s="21" t="s">
        <v>43</v>
      </c>
      <c r="H227" s="22">
        <v>-68400</v>
      </c>
      <c r="I227" s="21" t="s">
        <v>19</v>
      </c>
      <c r="J227" s="21" t="s">
        <v>21</v>
      </c>
      <c r="K227" s="21" t="s">
        <v>20</v>
      </c>
    </row>
    <row r="228" spans="1:11" x14ac:dyDescent="0.3">
      <c r="A228" s="19">
        <v>2023</v>
      </c>
      <c r="B228" s="20">
        <v>45107</v>
      </c>
      <c r="C228" s="21" t="s">
        <v>81</v>
      </c>
      <c r="D228" s="21" t="s">
        <v>74</v>
      </c>
      <c r="E228" s="20" t="s">
        <v>69</v>
      </c>
      <c r="F228" s="20" t="s">
        <v>36</v>
      </c>
      <c r="G228" s="21" t="s">
        <v>43</v>
      </c>
      <c r="H228" s="22">
        <v>-50000</v>
      </c>
      <c r="I228" s="21" t="s">
        <v>19</v>
      </c>
      <c r="J228" s="21" t="s">
        <v>22</v>
      </c>
      <c r="K228" s="21" t="s">
        <v>20</v>
      </c>
    </row>
    <row r="229" spans="1:11" x14ac:dyDescent="0.3">
      <c r="A229" s="19">
        <v>2023</v>
      </c>
      <c r="B229" s="20">
        <v>45107</v>
      </c>
      <c r="C229" s="21" t="s">
        <v>81</v>
      </c>
      <c r="D229" s="21" t="s">
        <v>74</v>
      </c>
      <c r="E229" s="20" t="s">
        <v>69</v>
      </c>
      <c r="F229" s="20" t="s">
        <v>36</v>
      </c>
      <c r="G229" s="21" t="s">
        <v>43</v>
      </c>
      <c r="H229" s="22">
        <v>-60000</v>
      </c>
      <c r="I229" s="21" t="s">
        <v>19</v>
      </c>
      <c r="J229" s="21" t="s">
        <v>23</v>
      </c>
      <c r="K229" s="21" t="s">
        <v>20</v>
      </c>
    </row>
    <row r="230" spans="1:11" x14ac:dyDescent="0.3">
      <c r="A230" s="19">
        <v>2023</v>
      </c>
      <c r="B230" s="20">
        <v>45107</v>
      </c>
      <c r="C230" s="21" t="s">
        <v>81</v>
      </c>
      <c r="D230" s="21" t="s">
        <v>74</v>
      </c>
      <c r="E230" s="20" t="s">
        <v>69</v>
      </c>
      <c r="F230" s="20" t="s">
        <v>36</v>
      </c>
      <c r="G230" s="21" t="s">
        <v>43</v>
      </c>
      <c r="H230" s="22">
        <v>-10000</v>
      </c>
      <c r="I230" s="21" t="s">
        <v>19</v>
      </c>
      <c r="J230" s="21" t="s">
        <v>24</v>
      </c>
      <c r="K230" s="21" t="s">
        <v>20</v>
      </c>
    </row>
    <row r="231" spans="1:11" x14ac:dyDescent="0.3">
      <c r="A231" s="19">
        <v>2023</v>
      </c>
      <c r="B231" s="20">
        <v>45107</v>
      </c>
      <c r="C231" s="21" t="s">
        <v>81</v>
      </c>
      <c r="D231" s="21" t="s">
        <v>74</v>
      </c>
      <c r="E231" s="20" t="s">
        <v>69</v>
      </c>
      <c r="F231" s="20" t="s">
        <v>36</v>
      </c>
      <c r="G231" s="21" t="s">
        <v>43</v>
      </c>
      <c r="H231" s="22">
        <v>-5400</v>
      </c>
      <c r="I231" s="21" t="s">
        <v>19</v>
      </c>
      <c r="J231" s="21" t="s">
        <v>25</v>
      </c>
      <c r="K231" s="21" t="s">
        <v>20</v>
      </c>
    </row>
    <row r="232" spans="1:11" x14ac:dyDescent="0.3">
      <c r="A232" s="19">
        <v>2023</v>
      </c>
      <c r="B232" s="20">
        <v>45107</v>
      </c>
      <c r="C232" s="21" t="s">
        <v>81</v>
      </c>
      <c r="D232" s="21" t="s">
        <v>74</v>
      </c>
      <c r="E232" s="20" t="s">
        <v>69</v>
      </c>
      <c r="F232" s="20" t="s">
        <v>36</v>
      </c>
      <c r="G232" s="21" t="s">
        <v>43</v>
      </c>
      <c r="H232" s="22">
        <v>-54000</v>
      </c>
      <c r="I232" s="21" t="s">
        <v>27</v>
      </c>
      <c r="J232" s="21" t="s">
        <v>26</v>
      </c>
      <c r="K232" s="21" t="s">
        <v>20</v>
      </c>
    </row>
    <row r="233" spans="1:11" x14ac:dyDescent="0.3">
      <c r="A233" s="19">
        <v>2023</v>
      </c>
      <c r="B233" s="20">
        <v>45107</v>
      </c>
      <c r="C233" s="21" t="s">
        <v>81</v>
      </c>
      <c r="D233" s="21" t="s">
        <v>74</v>
      </c>
      <c r="E233" s="20" t="s">
        <v>69</v>
      </c>
      <c r="F233" s="20" t="s">
        <v>36</v>
      </c>
      <c r="G233" s="21" t="s">
        <v>43</v>
      </c>
      <c r="H233" s="22">
        <v>-5000</v>
      </c>
      <c r="I233" s="21" t="s">
        <v>27</v>
      </c>
      <c r="J233" s="21" t="s">
        <v>28</v>
      </c>
      <c r="K233" s="21" t="s">
        <v>20</v>
      </c>
    </row>
    <row r="234" spans="1:11" x14ac:dyDescent="0.3">
      <c r="A234" s="19">
        <v>2023</v>
      </c>
      <c r="B234" s="20">
        <v>45107</v>
      </c>
      <c r="C234" s="21" t="s">
        <v>81</v>
      </c>
      <c r="D234" s="21" t="s">
        <v>74</v>
      </c>
      <c r="E234" s="20" t="s">
        <v>69</v>
      </c>
      <c r="F234" s="20" t="s">
        <v>36</v>
      </c>
      <c r="G234" s="21" t="s">
        <v>43</v>
      </c>
      <c r="H234" s="22">
        <v>-13000</v>
      </c>
      <c r="I234" s="21" t="s">
        <v>27</v>
      </c>
      <c r="J234" s="21" t="s">
        <v>29</v>
      </c>
      <c r="K234" s="21" t="s">
        <v>20</v>
      </c>
    </row>
    <row r="235" spans="1:11" x14ac:dyDescent="0.3">
      <c r="A235" s="19">
        <v>2023</v>
      </c>
      <c r="B235" s="20">
        <v>45107</v>
      </c>
      <c r="C235" s="21" t="s">
        <v>81</v>
      </c>
      <c r="D235" s="21" t="s">
        <v>74</v>
      </c>
      <c r="E235" s="20" t="s">
        <v>69</v>
      </c>
      <c r="F235" s="20" t="s">
        <v>36</v>
      </c>
      <c r="G235" s="21" t="s">
        <v>43</v>
      </c>
      <c r="H235" s="22">
        <v>-35000</v>
      </c>
      <c r="I235" s="21" t="s">
        <v>27</v>
      </c>
      <c r="J235" s="21" t="s">
        <v>14</v>
      </c>
      <c r="K235" s="21" t="s">
        <v>20</v>
      </c>
    </row>
    <row r="236" spans="1:11" x14ac:dyDescent="0.3">
      <c r="A236" s="19">
        <v>2023</v>
      </c>
      <c r="B236" s="20">
        <v>45107</v>
      </c>
      <c r="C236" s="21" t="s">
        <v>81</v>
      </c>
      <c r="D236" s="21" t="s">
        <v>74</v>
      </c>
      <c r="E236" s="20" t="s">
        <v>69</v>
      </c>
      <c r="F236" s="20" t="s">
        <v>36</v>
      </c>
      <c r="G236" s="21" t="s">
        <v>43</v>
      </c>
      <c r="H236" s="22">
        <v>-234000</v>
      </c>
      <c r="I236" s="21" t="s">
        <v>27</v>
      </c>
      <c r="J236" s="21" t="s">
        <v>30</v>
      </c>
      <c r="K236" s="21" t="s">
        <v>20</v>
      </c>
    </row>
    <row r="237" spans="1:11" x14ac:dyDescent="0.3">
      <c r="A237" s="19">
        <v>2023</v>
      </c>
      <c r="B237" s="20">
        <v>45107</v>
      </c>
      <c r="C237" s="21" t="s">
        <v>81</v>
      </c>
      <c r="D237" s="21" t="s">
        <v>74</v>
      </c>
      <c r="E237" s="20" t="s">
        <v>69</v>
      </c>
      <c r="F237" s="20" t="s">
        <v>36</v>
      </c>
      <c r="G237" s="21" t="s">
        <v>43</v>
      </c>
      <c r="H237" s="22">
        <v>-12600</v>
      </c>
      <c r="I237" s="21" t="s">
        <v>27</v>
      </c>
      <c r="J237" s="21" t="s">
        <v>25</v>
      </c>
      <c r="K237" s="21" t="s">
        <v>20</v>
      </c>
    </row>
    <row r="238" spans="1:11" x14ac:dyDescent="0.3">
      <c r="A238" s="19">
        <v>2023</v>
      </c>
      <c r="B238" s="20">
        <v>45107</v>
      </c>
      <c r="C238" s="21" t="s">
        <v>81</v>
      </c>
      <c r="D238" s="21" t="s">
        <v>74</v>
      </c>
      <c r="E238" s="20" t="s">
        <v>69</v>
      </c>
      <c r="F238" s="20" t="s">
        <v>36</v>
      </c>
      <c r="G238" s="21" t="s">
        <v>43</v>
      </c>
      <c r="H238" s="22">
        <v>-21700</v>
      </c>
      <c r="I238" s="21" t="s">
        <v>31</v>
      </c>
      <c r="J238" s="21" t="s">
        <v>31</v>
      </c>
      <c r="K238" s="21" t="s">
        <v>20</v>
      </c>
    </row>
    <row r="239" spans="1:11" x14ac:dyDescent="0.3">
      <c r="A239" s="19">
        <v>2023</v>
      </c>
      <c r="B239" s="20">
        <v>45138</v>
      </c>
      <c r="C239" s="21" t="s">
        <v>79</v>
      </c>
      <c r="D239" s="21" t="s">
        <v>75</v>
      </c>
      <c r="E239" s="20" t="s">
        <v>65</v>
      </c>
      <c r="F239" s="20" t="s">
        <v>37</v>
      </c>
      <c r="G239" s="21" t="s">
        <v>43</v>
      </c>
      <c r="H239" s="22">
        <v>-27000</v>
      </c>
      <c r="I239" s="21" t="s">
        <v>19</v>
      </c>
      <c r="J239" s="21" t="s">
        <v>18</v>
      </c>
      <c r="K239" s="21" t="s">
        <v>20</v>
      </c>
    </row>
    <row r="240" spans="1:11" x14ac:dyDescent="0.3">
      <c r="A240" s="19">
        <v>2023</v>
      </c>
      <c r="B240" s="20">
        <v>45138</v>
      </c>
      <c r="C240" s="21" t="s">
        <v>79</v>
      </c>
      <c r="D240" s="21" t="s">
        <v>75</v>
      </c>
      <c r="E240" s="20" t="s">
        <v>65</v>
      </c>
      <c r="F240" s="20" t="s">
        <v>37</v>
      </c>
      <c r="G240" s="21" t="s">
        <v>43</v>
      </c>
      <c r="H240" s="22">
        <v>-68400</v>
      </c>
      <c r="I240" s="21" t="s">
        <v>19</v>
      </c>
      <c r="J240" s="21" t="s">
        <v>21</v>
      </c>
      <c r="K240" s="21" t="s">
        <v>20</v>
      </c>
    </row>
    <row r="241" spans="1:11" x14ac:dyDescent="0.3">
      <c r="A241" s="19">
        <v>2023</v>
      </c>
      <c r="B241" s="20">
        <v>45138</v>
      </c>
      <c r="C241" s="21" t="s">
        <v>79</v>
      </c>
      <c r="D241" s="21" t="s">
        <v>75</v>
      </c>
      <c r="E241" s="20" t="s">
        <v>65</v>
      </c>
      <c r="F241" s="20" t="s">
        <v>37</v>
      </c>
      <c r="G241" s="21" t="s">
        <v>43</v>
      </c>
      <c r="H241" s="22">
        <v>-40000</v>
      </c>
      <c r="I241" s="21" t="s">
        <v>19</v>
      </c>
      <c r="J241" s="21" t="s">
        <v>22</v>
      </c>
      <c r="K241" s="21" t="s">
        <v>20</v>
      </c>
    </row>
    <row r="242" spans="1:11" x14ac:dyDescent="0.3">
      <c r="A242" s="19">
        <v>2023</v>
      </c>
      <c r="B242" s="20">
        <v>45138</v>
      </c>
      <c r="C242" s="21" t="s">
        <v>79</v>
      </c>
      <c r="D242" s="21" t="s">
        <v>75</v>
      </c>
      <c r="E242" s="20" t="s">
        <v>65</v>
      </c>
      <c r="F242" s="20" t="s">
        <v>37</v>
      </c>
      <c r="G242" s="21" t="s">
        <v>43</v>
      </c>
      <c r="H242" s="22">
        <v>-60000</v>
      </c>
      <c r="I242" s="21" t="s">
        <v>19</v>
      </c>
      <c r="J242" s="21" t="s">
        <v>23</v>
      </c>
      <c r="K242" s="21" t="s">
        <v>20</v>
      </c>
    </row>
    <row r="243" spans="1:11" x14ac:dyDescent="0.3">
      <c r="A243" s="19">
        <v>2023</v>
      </c>
      <c r="B243" s="20">
        <v>45138</v>
      </c>
      <c r="C243" s="21" t="s">
        <v>79</v>
      </c>
      <c r="D243" s="21" t="s">
        <v>75</v>
      </c>
      <c r="E243" s="20" t="s">
        <v>65</v>
      </c>
      <c r="F243" s="20" t="s">
        <v>37</v>
      </c>
      <c r="G243" s="21" t="s">
        <v>43</v>
      </c>
      <c r="H243" s="22">
        <v>-10000</v>
      </c>
      <c r="I243" s="21" t="s">
        <v>19</v>
      </c>
      <c r="J243" s="21" t="s">
        <v>24</v>
      </c>
      <c r="K243" s="21" t="s">
        <v>20</v>
      </c>
    </row>
    <row r="244" spans="1:11" x14ac:dyDescent="0.3">
      <c r="A244" s="19">
        <v>2023</v>
      </c>
      <c r="B244" s="20">
        <v>45138</v>
      </c>
      <c r="C244" s="21" t="s">
        <v>79</v>
      </c>
      <c r="D244" s="21" t="s">
        <v>75</v>
      </c>
      <c r="E244" s="20" t="s">
        <v>65</v>
      </c>
      <c r="F244" s="20" t="s">
        <v>37</v>
      </c>
      <c r="G244" s="21" t="s">
        <v>43</v>
      </c>
      <c r="H244" s="22">
        <v>-3600</v>
      </c>
      <c r="I244" s="21" t="s">
        <v>19</v>
      </c>
      <c r="J244" s="21" t="s">
        <v>25</v>
      </c>
      <c r="K244" s="21" t="s">
        <v>20</v>
      </c>
    </row>
    <row r="245" spans="1:11" x14ac:dyDescent="0.3">
      <c r="A245" s="19">
        <v>2023</v>
      </c>
      <c r="B245" s="20">
        <v>45138</v>
      </c>
      <c r="C245" s="21" t="s">
        <v>79</v>
      </c>
      <c r="D245" s="21" t="s">
        <v>75</v>
      </c>
      <c r="E245" s="20" t="s">
        <v>65</v>
      </c>
      <c r="F245" s="20" t="s">
        <v>37</v>
      </c>
      <c r="G245" s="21" t="s">
        <v>43</v>
      </c>
      <c r="H245" s="22">
        <v>-54000</v>
      </c>
      <c r="I245" s="21" t="s">
        <v>27</v>
      </c>
      <c r="J245" s="21" t="s">
        <v>26</v>
      </c>
      <c r="K245" s="21" t="s">
        <v>20</v>
      </c>
    </row>
    <row r="246" spans="1:11" x14ac:dyDescent="0.3">
      <c r="A246" s="19">
        <v>2023</v>
      </c>
      <c r="B246" s="20">
        <v>45138</v>
      </c>
      <c r="C246" s="21" t="s">
        <v>79</v>
      </c>
      <c r="D246" s="21" t="s">
        <v>75</v>
      </c>
      <c r="E246" s="20" t="s">
        <v>65</v>
      </c>
      <c r="F246" s="20" t="s">
        <v>37</v>
      </c>
      <c r="G246" s="21" t="s">
        <v>43</v>
      </c>
      <c r="H246" s="22">
        <v>-3600</v>
      </c>
      <c r="I246" s="21" t="s">
        <v>27</v>
      </c>
      <c r="J246" s="21" t="s">
        <v>28</v>
      </c>
      <c r="K246" s="21" t="s">
        <v>20</v>
      </c>
    </row>
    <row r="247" spans="1:11" x14ac:dyDescent="0.3">
      <c r="A247" s="19">
        <v>2023</v>
      </c>
      <c r="B247" s="20">
        <v>45138</v>
      </c>
      <c r="C247" s="21" t="s">
        <v>79</v>
      </c>
      <c r="D247" s="21" t="s">
        <v>75</v>
      </c>
      <c r="E247" s="20" t="s">
        <v>65</v>
      </c>
      <c r="F247" s="20" t="s">
        <v>37</v>
      </c>
      <c r="G247" s="21" t="s">
        <v>43</v>
      </c>
      <c r="H247" s="22">
        <v>-9000</v>
      </c>
      <c r="I247" s="21" t="s">
        <v>27</v>
      </c>
      <c r="J247" s="21" t="s">
        <v>29</v>
      </c>
      <c r="K247" s="21" t="s">
        <v>20</v>
      </c>
    </row>
    <row r="248" spans="1:11" x14ac:dyDescent="0.3">
      <c r="A248" s="19">
        <v>2023</v>
      </c>
      <c r="B248" s="20">
        <v>45138</v>
      </c>
      <c r="C248" s="21" t="s">
        <v>79</v>
      </c>
      <c r="D248" s="21" t="s">
        <v>75</v>
      </c>
      <c r="E248" s="20" t="s">
        <v>65</v>
      </c>
      <c r="F248" s="20" t="s">
        <v>37</v>
      </c>
      <c r="G248" s="21" t="s">
        <v>43</v>
      </c>
      <c r="H248" s="22">
        <v>-10800</v>
      </c>
      <c r="I248" s="21" t="s">
        <v>27</v>
      </c>
      <c r="J248" s="21" t="s">
        <v>14</v>
      </c>
      <c r="K248" s="21" t="s">
        <v>20</v>
      </c>
    </row>
    <row r="249" spans="1:11" x14ac:dyDescent="0.3">
      <c r="A249" s="19">
        <v>2023</v>
      </c>
      <c r="B249" s="20">
        <v>45138</v>
      </c>
      <c r="C249" s="21" t="s">
        <v>79</v>
      </c>
      <c r="D249" s="21" t="s">
        <v>75</v>
      </c>
      <c r="E249" s="20" t="s">
        <v>65</v>
      </c>
      <c r="F249" s="20" t="s">
        <v>37</v>
      </c>
      <c r="G249" s="21" t="s">
        <v>43</v>
      </c>
      <c r="H249" s="22">
        <v>-234000</v>
      </c>
      <c r="I249" s="21" t="s">
        <v>27</v>
      </c>
      <c r="J249" s="21" t="s">
        <v>30</v>
      </c>
      <c r="K249" s="21" t="s">
        <v>20</v>
      </c>
    </row>
    <row r="250" spans="1:11" x14ac:dyDescent="0.3">
      <c r="A250" s="19">
        <v>2023</v>
      </c>
      <c r="B250" s="20">
        <v>45138</v>
      </c>
      <c r="C250" s="21" t="s">
        <v>79</v>
      </c>
      <c r="D250" s="21" t="s">
        <v>75</v>
      </c>
      <c r="E250" s="20" t="s">
        <v>65</v>
      </c>
      <c r="F250" s="20" t="s">
        <v>37</v>
      </c>
      <c r="G250" s="21" t="s">
        <v>43</v>
      </c>
      <c r="H250" s="22">
        <v>-12600</v>
      </c>
      <c r="I250" s="21" t="s">
        <v>27</v>
      </c>
      <c r="J250" s="21" t="s">
        <v>25</v>
      </c>
      <c r="K250" s="21" t="s">
        <v>20</v>
      </c>
    </row>
    <row r="251" spans="1:11" x14ac:dyDescent="0.3">
      <c r="A251" s="19">
        <v>2023</v>
      </c>
      <c r="B251" s="20">
        <v>45138</v>
      </c>
      <c r="C251" s="21" t="s">
        <v>79</v>
      </c>
      <c r="D251" s="21" t="s">
        <v>75</v>
      </c>
      <c r="E251" s="20" t="s">
        <v>65</v>
      </c>
      <c r="F251" s="20" t="s">
        <v>37</v>
      </c>
      <c r="G251" s="21" t="s">
        <v>43</v>
      </c>
      <c r="H251" s="22">
        <v>-27000</v>
      </c>
      <c r="I251" s="21" t="s">
        <v>31</v>
      </c>
      <c r="J251" s="21" t="s">
        <v>31</v>
      </c>
      <c r="K251" s="21" t="s">
        <v>20</v>
      </c>
    </row>
    <row r="252" spans="1:11" x14ac:dyDescent="0.3">
      <c r="A252" s="19">
        <v>2023</v>
      </c>
      <c r="B252" s="20">
        <v>45169</v>
      </c>
      <c r="C252" s="21" t="s">
        <v>79</v>
      </c>
      <c r="D252" s="21" t="s">
        <v>75</v>
      </c>
      <c r="E252" s="20" t="s">
        <v>68</v>
      </c>
      <c r="F252" s="20" t="s">
        <v>38</v>
      </c>
      <c r="G252" s="21" t="s">
        <v>43</v>
      </c>
      <c r="H252" s="22">
        <v>-36000</v>
      </c>
      <c r="I252" s="21" t="s">
        <v>19</v>
      </c>
      <c r="J252" s="21" t="s">
        <v>18</v>
      </c>
      <c r="K252" s="21" t="s">
        <v>20</v>
      </c>
    </row>
    <row r="253" spans="1:11" x14ac:dyDescent="0.3">
      <c r="A253" s="19">
        <v>2023</v>
      </c>
      <c r="B253" s="20">
        <v>45169</v>
      </c>
      <c r="C253" s="21" t="s">
        <v>79</v>
      </c>
      <c r="D253" s="21" t="s">
        <v>75</v>
      </c>
      <c r="E253" s="20" t="s">
        <v>68</v>
      </c>
      <c r="F253" s="20" t="s">
        <v>38</v>
      </c>
      <c r="G253" s="21" t="s">
        <v>43</v>
      </c>
      <c r="H253" s="22">
        <v>-68400</v>
      </c>
      <c r="I253" s="21" t="s">
        <v>19</v>
      </c>
      <c r="J253" s="21" t="s">
        <v>21</v>
      </c>
      <c r="K253" s="21" t="s">
        <v>20</v>
      </c>
    </row>
    <row r="254" spans="1:11" x14ac:dyDescent="0.3">
      <c r="A254" s="19">
        <v>2023</v>
      </c>
      <c r="B254" s="20">
        <v>45169</v>
      </c>
      <c r="C254" s="21" t="s">
        <v>79</v>
      </c>
      <c r="D254" s="21" t="s">
        <v>75</v>
      </c>
      <c r="E254" s="20" t="s">
        <v>68</v>
      </c>
      <c r="F254" s="20" t="s">
        <v>38</v>
      </c>
      <c r="G254" s="21" t="s">
        <v>43</v>
      </c>
      <c r="H254" s="22">
        <v>-20000</v>
      </c>
      <c r="I254" s="21" t="s">
        <v>19</v>
      </c>
      <c r="J254" s="21" t="s">
        <v>22</v>
      </c>
      <c r="K254" s="21" t="s">
        <v>20</v>
      </c>
    </row>
    <row r="255" spans="1:11" x14ac:dyDescent="0.3">
      <c r="A255" s="19">
        <v>2023</v>
      </c>
      <c r="B255" s="20">
        <v>45169</v>
      </c>
      <c r="C255" s="21" t="s">
        <v>79</v>
      </c>
      <c r="D255" s="21" t="s">
        <v>75</v>
      </c>
      <c r="E255" s="20" t="s">
        <v>68</v>
      </c>
      <c r="F255" s="20" t="s">
        <v>38</v>
      </c>
      <c r="G255" s="21" t="s">
        <v>43</v>
      </c>
      <c r="H255" s="22">
        <v>-55000</v>
      </c>
      <c r="I255" s="21" t="s">
        <v>19</v>
      </c>
      <c r="J255" s="21" t="s">
        <v>23</v>
      </c>
      <c r="K255" s="21" t="s">
        <v>20</v>
      </c>
    </row>
    <row r="256" spans="1:11" x14ac:dyDescent="0.3">
      <c r="A256" s="19">
        <v>2023</v>
      </c>
      <c r="B256" s="20">
        <v>45169</v>
      </c>
      <c r="C256" s="21" t="s">
        <v>79</v>
      </c>
      <c r="D256" s="21" t="s">
        <v>75</v>
      </c>
      <c r="E256" s="20" t="s">
        <v>68</v>
      </c>
      <c r="F256" s="20" t="s">
        <v>38</v>
      </c>
      <c r="G256" s="21" t="s">
        <v>43</v>
      </c>
      <c r="H256" s="22">
        <v>-10000</v>
      </c>
      <c r="I256" s="21" t="s">
        <v>19</v>
      </c>
      <c r="J256" s="21" t="s">
        <v>24</v>
      </c>
      <c r="K256" s="21" t="s">
        <v>20</v>
      </c>
    </row>
    <row r="257" spans="1:11" x14ac:dyDescent="0.3">
      <c r="A257" s="19">
        <v>2023</v>
      </c>
      <c r="B257" s="20">
        <v>45169</v>
      </c>
      <c r="C257" s="21" t="s">
        <v>79</v>
      </c>
      <c r="D257" s="21" t="s">
        <v>75</v>
      </c>
      <c r="E257" s="20" t="s">
        <v>68</v>
      </c>
      <c r="F257" s="20" t="s">
        <v>38</v>
      </c>
      <c r="G257" s="21" t="s">
        <v>43</v>
      </c>
      <c r="H257" s="22">
        <v>-3600</v>
      </c>
      <c r="I257" s="21" t="s">
        <v>19</v>
      </c>
      <c r="J257" s="21" t="s">
        <v>25</v>
      </c>
      <c r="K257" s="21" t="s">
        <v>20</v>
      </c>
    </row>
    <row r="258" spans="1:11" x14ac:dyDescent="0.3">
      <c r="A258" s="19">
        <v>2023</v>
      </c>
      <c r="B258" s="20">
        <v>45169</v>
      </c>
      <c r="C258" s="21" t="s">
        <v>79</v>
      </c>
      <c r="D258" s="21" t="s">
        <v>75</v>
      </c>
      <c r="E258" s="20" t="s">
        <v>68</v>
      </c>
      <c r="F258" s="20" t="s">
        <v>38</v>
      </c>
      <c r="G258" s="21" t="s">
        <v>43</v>
      </c>
      <c r="H258" s="22">
        <v>-54000</v>
      </c>
      <c r="I258" s="21" t="s">
        <v>27</v>
      </c>
      <c r="J258" s="21" t="s">
        <v>26</v>
      </c>
      <c r="K258" s="21" t="s">
        <v>20</v>
      </c>
    </row>
    <row r="259" spans="1:11" x14ac:dyDescent="0.3">
      <c r="A259" s="19">
        <v>2023</v>
      </c>
      <c r="B259" s="20">
        <v>45169</v>
      </c>
      <c r="C259" s="21" t="s">
        <v>79</v>
      </c>
      <c r="D259" s="21" t="s">
        <v>75</v>
      </c>
      <c r="E259" s="20" t="s">
        <v>68</v>
      </c>
      <c r="F259" s="20" t="s">
        <v>38</v>
      </c>
      <c r="G259" s="21" t="s">
        <v>43</v>
      </c>
      <c r="H259" s="22">
        <v>-3600</v>
      </c>
      <c r="I259" s="21" t="s">
        <v>27</v>
      </c>
      <c r="J259" s="21" t="s">
        <v>28</v>
      </c>
      <c r="K259" s="21" t="s">
        <v>20</v>
      </c>
    </row>
    <row r="260" spans="1:11" x14ac:dyDescent="0.3">
      <c r="A260" s="19">
        <v>2023</v>
      </c>
      <c r="B260" s="20">
        <v>45169</v>
      </c>
      <c r="C260" s="21" t="s">
        <v>79</v>
      </c>
      <c r="D260" s="21" t="s">
        <v>75</v>
      </c>
      <c r="E260" s="20" t="s">
        <v>68</v>
      </c>
      <c r="F260" s="20" t="s">
        <v>38</v>
      </c>
      <c r="G260" s="21" t="s">
        <v>43</v>
      </c>
      <c r="H260" s="22">
        <v>-9000</v>
      </c>
      <c r="I260" s="21" t="s">
        <v>27</v>
      </c>
      <c r="J260" s="21" t="s">
        <v>29</v>
      </c>
      <c r="K260" s="21" t="s">
        <v>20</v>
      </c>
    </row>
    <row r="261" spans="1:11" x14ac:dyDescent="0.3">
      <c r="A261" s="19">
        <v>2023</v>
      </c>
      <c r="B261" s="20">
        <v>45169</v>
      </c>
      <c r="C261" s="21" t="s">
        <v>79</v>
      </c>
      <c r="D261" s="21" t="s">
        <v>75</v>
      </c>
      <c r="E261" s="20" t="s">
        <v>68</v>
      </c>
      <c r="F261" s="20" t="s">
        <v>38</v>
      </c>
      <c r="G261" s="21" t="s">
        <v>43</v>
      </c>
      <c r="H261" s="22">
        <v>-10800</v>
      </c>
      <c r="I261" s="21" t="s">
        <v>27</v>
      </c>
      <c r="J261" s="21" t="s">
        <v>14</v>
      </c>
      <c r="K261" s="21" t="s">
        <v>20</v>
      </c>
    </row>
    <row r="262" spans="1:11" x14ac:dyDescent="0.3">
      <c r="A262" s="19">
        <v>2023</v>
      </c>
      <c r="B262" s="20">
        <v>45169</v>
      </c>
      <c r="C262" s="21" t="s">
        <v>79</v>
      </c>
      <c r="D262" s="21" t="s">
        <v>75</v>
      </c>
      <c r="E262" s="20" t="s">
        <v>68</v>
      </c>
      <c r="F262" s="20" t="s">
        <v>38</v>
      </c>
      <c r="G262" s="21" t="s">
        <v>43</v>
      </c>
      <c r="H262" s="22">
        <v>-200000</v>
      </c>
      <c r="I262" s="21" t="s">
        <v>27</v>
      </c>
      <c r="J262" s="21" t="s">
        <v>30</v>
      </c>
      <c r="K262" s="21" t="s">
        <v>20</v>
      </c>
    </row>
    <row r="263" spans="1:11" x14ac:dyDescent="0.3">
      <c r="A263" s="19">
        <v>2023</v>
      </c>
      <c r="B263" s="20">
        <v>45169</v>
      </c>
      <c r="C263" s="21" t="s">
        <v>79</v>
      </c>
      <c r="D263" s="21" t="s">
        <v>75</v>
      </c>
      <c r="E263" s="20" t="s">
        <v>68</v>
      </c>
      <c r="F263" s="20" t="s">
        <v>38</v>
      </c>
      <c r="G263" s="21" t="s">
        <v>43</v>
      </c>
      <c r="H263" s="22">
        <v>-12600</v>
      </c>
      <c r="I263" s="21" t="s">
        <v>27</v>
      </c>
      <c r="J263" s="21" t="s">
        <v>25</v>
      </c>
      <c r="K263" s="21" t="s">
        <v>20</v>
      </c>
    </row>
    <row r="264" spans="1:11" x14ac:dyDescent="0.3">
      <c r="A264" s="19">
        <v>2023</v>
      </c>
      <c r="B264" s="20">
        <v>45169</v>
      </c>
      <c r="C264" s="21" t="s">
        <v>79</v>
      </c>
      <c r="D264" s="21" t="s">
        <v>75</v>
      </c>
      <c r="E264" s="20" t="s">
        <v>68</v>
      </c>
      <c r="F264" s="20" t="s">
        <v>38</v>
      </c>
      <c r="G264" s="21" t="s">
        <v>43</v>
      </c>
      <c r="H264" s="22">
        <v>-23800</v>
      </c>
      <c r="I264" s="21" t="s">
        <v>31</v>
      </c>
      <c r="J264" s="21" t="s">
        <v>31</v>
      </c>
      <c r="K264" s="21" t="s">
        <v>20</v>
      </c>
    </row>
    <row r="265" spans="1:11" x14ac:dyDescent="0.3">
      <c r="A265" s="19">
        <v>2023</v>
      </c>
      <c r="B265" s="20">
        <v>45199</v>
      </c>
      <c r="C265" s="21" t="s">
        <v>81</v>
      </c>
      <c r="D265" s="21" t="s">
        <v>75</v>
      </c>
      <c r="E265" s="20" t="s">
        <v>70</v>
      </c>
      <c r="F265" s="20" t="s">
        <v>39</v>
      </c>
      <c r="G265" s="21" t="s">
        <v>43</v>
      </c>
      <c r="H265" s="22">
        <v>-36000</v>
      </c>
      <c r="I265" s="21" t="s">
        <v>19</v>
      </c>
      <c r="J265" s="21" t="s">
        <v>18</v>
      </c>
      <c r="K265" s="21" t="s">
        <v>20</v>
      </c>
    </row>
    <row r="266" spans="1:11" x14ac:dyDescent="0.3">
      <c r="A266" s="19">
        <v>2023</v>
      </c>
      <c r="B266" s="20">
        <v>45199</v>
      </c>
      <c r="C266" s="21" t="s">
        <v>81</v>
      </c>
      <c r="D266" s="21" t="s">
        <v>75</v>
      </c>
      <c r="E266" s="20" t="s">
        <v>70</v>
      </c>
      <c r="F266" s="20" t="s">
        <v>39</v>
      </c>
      <c r="G266" s="21" t="s">
        <v>43</v>
      </c>
      <c r="H266" s="22">
        <v>-68400</v>
      </c>
      <c r="I266" s="21" t="s">
        <v>19</v>
      </c>
      <c r="J266" s="21" t="s">
        <v>21</v>
      </c>
      <c r="K266" s="21" t="s">
        <v>20</v>
      </c>
    </row>
    <row r="267" spans="1:11" x14ac:dyDescent="0.3">
      <c r="A267" s="19">
        <v>2023</v>
      </c>
      <c r="B267" s="20">
        <v>45199</v>
      </c>
      <c r="C267" s="21" t="s">
        <v>81</v>
      </c>
      <c r="D267" s="21" t="s">
        <v>75</v>
      </c>
      <c r="E267" s="20" t="s">
        <v>70</v>
      </c>
      <c r="F267" s="20" t="s">
        <v>39</v>
      </c>
      <c r="G267" s="21" t="s">
        <v>43</v>
      </c>
      <c r="H267" s="22">
        <v>-20000</v>
      </c>
      <c r="I267" s="21" t="s">
        <v>19</v>
      </c>
      <c r="J267" s="21" t="s">
        <v>22</v>
      </c>
      <c r="K267" s="21" t="s">
        <v>20</v>
      </c>
    </row>
    <row r="268" spans="1:11" x14ac:dyDescent="0.3">
      <c r="A268" s="19">
        <v>2023</v>
      </c>
      <c r="B268" s="20">
        <v>45199</v>
      </c>
      <c r="C268" s="21" t="s">
        <v>81</v>
      </c>
      <c r="D268" s="21" t="s">
        <v>75</v>
      </c>
      <c r="E268" s="20" t="s">
        <v>70</v>
      </c>
      <c r="F268" s="20" t="s">
        <v>39</v>
      </c>
      <c r="G268" s="21" t="s">
        <v>43</v>
      </c>
      <c r="H268" s="22">
        <v>-70000</v>
      </c>
      <c r="I268" s="21" t="s">
        <v>19</v>
      </c>
      <c r="J268" s="21" t="s">
        <v>23</v>
      </c>
      <c r="K268" s="21" t="s">
        <v>20</v>
      </c>
    </row>
    <row r="269" spans="1:11" x14ac:dyDescent="0.3">
      <c r="A269" s="19">
        <v>2023</v>
      </c>
      <c r="B269" s="20">
        <v>45199</v>
      </c>
      <c r="C269" s="21" t="s">
        <v>81</v>
      </c>
      <c r="D269" s="21" t="s">
        <v>75</v>
      </c>
      <c r="E269" s="20" t="s">
        <v>70</v>
      </c>
      <c r="F269" s="20" t="s">
        <v>39</v>
      </c>
      <c r="G269" s="21" t="s">
        <v>43</v>
      </c>
      <c r="H269" s="22">
        <v>-10000</v>
      </c>
      <c r="I269" s="21" t="s">
        <v>19</v>
      </c>
      <c r="J269" s="21" t="s">
        <v>24</v>
      </c>
      <c r="K269" s="21" t="s">
        <v>20</v>
      </c>
    </row>
    <row r="270" spans="1:11" x14ac:dyDescent="0.3">
      <c r="A270" s="19">
        <v>2023</v>
      </c>
      <c r="B270" s="20">
        <v>45199</v>
      </c>
      <c r="C270" s="21" t="s">
        <v>81</v>
      </c>
      <c r="D270" s="21" t="s">
        <v>75</v>
      </c>
      <c r="E270" s="20" t="s">
        <v>70</v>
      </c>
      <c r="F270" s="20" t="s">
        <v>39</v>
      </c>
      <c r="G270" s="21" t="s">
        <v>43</v>
      </c>
      <c r="H270" s="22">
        <v>-5400</v>
      </c>
      <c r="I270" s="21" t="s">
        <v>19</v>
      </c>
      <c r="J270" s="21" t="s">
        <v>25</v>
      </c>
      <c r="K270" s="21" t="s">
        <v>20</v>
      </c>
    </row>
    <row r="271" spans="1:11" x14ac:dyDescent="0.3">
      <c r="A271" s="19">
        <v>2023</v>
      </c>
      <c r="B271" s="20">
        <v>45199</v>
      </c>
      <c r="C271" s="21" t="s">
        <v>81</v>
      </c>
      <c r="D271" s="21" t="s">
        <v>75</v>
      </c>
      <c r="E271" s="20" t="s">
        <v>70</v>
      </c>
      <c r="F271" s="20" t="s">
        <v>39</v>
      </c>
      <c r="G271" s="21" t="s">
        <v>43</v>
      </c>
      <c r="H271" s="22">
        <v>-25000</v>
      </c>
      <c r="I271" s="21" t="s">
        <v>27</v>
      </c>
      <c r="J271" s="21" t="s">
        <v>26</v>
      </c>
      <c r="K271" s="21" t="s">
        <v>20</v>
      </c>
    </row>
    <row r="272" spans="1:11" x14ac:dyDescent="0.3">
      <c r="A272" s="19">
        <v>2023</v>
      </c>
      <c r="B272" s="20">
        <v>45199</v>
      </c>
      <c r="C272" s="21" t="s">
        <v>81</v>
      </c>
      <c r="D272" s="21" t="s">
        <v>75</v>
      </c>
      <c r="E272" s="20" t="s">
        <v>70</v>
      </c>
      <c r="F272" s="20" t="s">
        <v>39</v>
      </c>
      <c r="G272" s="21" t="s">
        <v>43</v>
      </c>
      <c r="H272" s="22">
        <v>-3600</v>
      </c>
      <c r="I272" s="21" t="s">
        <v>27</v>
      </c>
      <c r="J272" s="21" t="s">
        <v>28</v>
      </c>
      <c r="K272" s="21" t="s">
        <v>20</v>
      </c>
    </row>
    <row r="273" spans="1:11" x14ac:dyDescent="0.3">
      <c r="A273" s="19">
        <v>2023</v>
      </c>
      <c r="B273" s="20">
        <v>45199</v>
      </c>
      <c r="C273" s="21" t="s">
        <v>81</v>
      </c>
      <c r="D273" s="21" t="s">
        <v>75</v>
      </c>
      <c r="E273" s="20" t="s">
        <v>70</v>
      </c>
      <c r="F273" s="20" t="s">
        <v>39</v>
      </c>
      <c r="G273" s="21" t="s">
        <v>43</v>
      </c>
      <c r="H273" s="22">
        <v>-10000</v>
      </c>
      <c r="I273" s="21" t="s">
        <v>27</v>
      </c>
      <c r="J273" s="21" t="s">
        <v>29</v>
      </c>
      <c r="K273" s="21" t="s">
        <v>20</v>
      </c>
    </row>
    <row r="274" spans="1:11" x14ac:dyDescent="0.3">
      <c r="A274" s="19">
        <v>2023</v>
      </c>
      <c r="B274" s="20">
        <v>45199</v>
      </c>
      <c r="C274" s="21" t="s">
        <v>81</v>
      </c>
      <c r="D274" s="21" t="s">
        <v>75</v>
      </c>
      <c r="E274" s="20" t="s">
        <v>70</v>
      </c>
      <c r="F274" s="20" t="s">
        <v>39</v>
      </c>
      <c r="G274" s="21" t="s">
        <v>43</v>
      </c>
      <c r="H274" s="22">
        <v>-30000</v>
      </c>
      <c r="I274" s="21" t="s">
        <v>27</v>
      </c>
      <c r="J274" s="21" t="s">
        <v>14</v>
      </c>
      <c r="K274" s="21" t="s">
        <v>20</v>
      </c>
    </row>
    <row r="275" spans="1:11" x14ac:dyDescent="0.3">
      <c r="A275" s="19">
        <v>2023</v>
      </c>
      <c r="B275" s="20">
        <v>45199</v>
      </c>
      <c r="C275" s="21" t="s">
        <v>81</v>
      </c>
      <c r="D275" s="21" t="s">
        <v>75</v>
      </c>
      <c r="E275" s="20" t="s">
        <v>70</v>
      </c>
      <c r="F275" s="20" t="s">
        <v>39</v>
      </c>
      <c r="G275" s="21" t="s">
        <v>43</v>
      </c>
      <c r="H275" s="22">
        <v>-200000</v>
      </c>
      <c r="I275" s="21" t="s">
        <v>27</v>
      </c>
      <c r="J275" s="21" t="s">
        <v>30</v>
      </c>
      <c r="K275" s="21" t="s">
        <v>20</v>
      </c>
    </row>
    <row r="276" spans="1:11" x14ac:dyDescent="0.3">
      <c r="A276" s="19">
        <v>2023</v>
      </c>
      <c r="B276" s="20">
        <v>45199</v>
      </c>
      <c r="C276" s="21" t="s">
        <v>81</v>
      </c>
      <c r="D276" s="21" t="s">
        <v>75</v>
      </c>
      <c r="E276" s="20" t="s">
        <v>70</v>
      </c>
      <c r="F276" s="20" t="s">
        <v>39</v>
      </c>
      <c r="G276" s="21" t="s">
        <v>43</v>
      </c>
      <c r="H276" s="22">
        <v>-12600</v>
      </c>
      <c r="I276" s="21" t="s">
        <v>27</v>
      </c>
      <c r="J276" s="21" t="s">
        <v>25</v>
      </c>
      <c r="K276" s="21" t="s">
        <v>20</v>
      </c>
    </row>
    <row r="277" spans="1:11" x14ac:dyDescent="0.3">
      <c r="A277" s="19">
        <v>2023</v>
      </c>
      <c r="B277" s="20">
        <v>45199</v>
      </c>
      <c r="C277" s="21" t="s">
        <v>81</v>
      </c>
      <c r="D277" s="21" t="s">
        <v>75</v>
      </c>
      <c r="E277" s="20" t="s">
        <v>70</v>
      </c>
      <c r="F277" s="20" t="s">
        <v>39</v>
      </c>
      <c r="G277" s="21" t="s">
        <v>43</v>
      </c>
      <c r="H277" s="22">
        <v>-15000</v>
      </c>
      <c r="I277" s="21" t="s">
        <v>31</v>
      </c>
      <c r="J277" s="21" t="s">
        <v>31</v>
      </c>
      <c r="K277" s="21" t="s">
        <v>20</v>
      </c>
    </row>
    <row r="278" spans="1:11" x14ac:dyDescent="0.3">
      <c r="A278" s="19">
        <v>2023</v>
      </c>
      <c r="B278" s="20">
        <v>45230</v>
      </c>
      <c r="C278" s="21" t="s">
        <v>79</v>
      </c>
      <c r="D278" s="21" t="s">
        <v>76</v>
      </c>
      <c r="E278" s="20" t="s">
        <v>66</v>
      </c>
      <c r="F278" s="20" t="s">
        <v>40</v>
      </c>
      <c r="G278" s="21" t="s">
        <v>43</v>
      </c>
      <c r="H278" s="22">
        <v>-36000</v>
      </c>
      <c r="I278" s="21" t="s">
        <v>19</v>
      </c>
      <c r="J278" s="21" t="s">
        <v>18</v>
      </c>
      <c r="K278" s="21" t="s">
        <v>20</v>
      </c>
    </row>
    <row r="279" spans="1:11" x14ac:dyDescent="0.3">
      <c r="A279" s="19">
        <v>2023</v>
      </c>
      <c r="B279" s="20">
        <v>45230</v>
      </c>
      <c r="C279" s="21" t="s">
        <v>79</v>
      </c>
      <c r="D279" s="21" t="s">
        <v>76</v>
      </c>
      <c r="E279" s="20" t="s">
        <v>66</v>
      </c>
      <c r="F279" s="20" t="s">
        <v>40</v>
      </c>
      <c r="G279" s="21" t="s">
        <v>43</v>
      </c>
      <c r="H279" s="22">
        <v>-72000</v>
      </c>
      <c r="I279" s="21" t="s">
        <v>19</v>
      </c>
      <c r="J279" s="21" t="s">
        <v>21</v>
      </c>
      <c r="K279" s="21" t="s">
        <v>20</v>
      </c>
    </row>
    <row r="280" spans="1:11" x14ac:dyDescent="0.3">
      <c r="A280" s="19">
        <v>2023</v>
      </c>
      <c r="B280" s="20">
        <v>45230</v>
      </c>
      <c r="C280" s="21" t="s">
        <v>79</v>
      </c>
      <c r="D280" s="21" t="s">
        <v>76</v>
      </c>
      <c r="E280" s="20" t="s">
        <v>66</v>
      </c>
      <c r="F280" s="20" t="s">
        <v>40</v>
      </c>
      <c r="G280" s="21" t="s">
        <v>43</v>
      </c>
      <c r="H280" s="22">
        <v>-20000</v>
      </c>
      <c r="I280" s="21" t="s">
        <v>19</v>
      </c>
      <c r="J280" s="21" t="s">
        <v>22</v>
      </c>
      <c r="K280" s="21" t="s">
        <v>20</v>
      </c>
    </row>
    <row r="281" spans="1:11" x14ac:dyDescent="0.3">
      <c r="A281" s="19">
        <v>2023</v>
      </c>
      <c r="B281" s="20">
        <v>45230</v>
      </c>
      <c r="C281" s="21" t="s">
        <v>79</v>
      </c>
      <c r="D281" s="21" t="s">
        <v>76</v>
      </c>
      <c r="E281" s="20" t="s">
        <v>66</v>
      </c>
      <c r="F281" s="20" t="s">
        <v>40</v>
      </c>
      <c r="G281" s="21" t="s">
        <v>43</v>
      </c>
      <c r="H281" s="22">
        <v>-70000</v>
      </c>
      <c r="I281" s="21" t="s">
        <v>19</v>
      </c>
      <c r="J281" s="21" t="s">
        <v>23</v>
      </c>
      <c r="K281" s="21" t="s">
        <v>20</v>
      </c>
    </row>
    <row r="282" spans="1:11" x14ac:dyDescent="0.3">
      <c r="A282" s="19">
        <v>2023</v>
      </c>
      <c r="B282" s="20">
        <v>45230</v>
      </c>
      <c r="C282" s="21" t="s">
        <v>79</v>
      </c>
      <c r="D282" s="21" t="s">
        <v>76</v>
      </c>
      <c r="E282" s="20" t="s">
        <v>66</v>
      </c>
      <c r="F282" s="20" t="s">
        <v>40</v>
      </c>
      <c r="G282" s="21" t="s">
        <v>43</v>
      </c>
      <c r="H282" s="22">
        <v>-10000</v>
      </c>
      <c r="I282" s="21" t="s">
        <v>19</v>
      </c>
      <c r="J282" s="21" t="s">
        <v>24</v>
      </c>
      <c r="K282" s="21" t="s">
        <v>20</v>
      </c>
    </row>
    <row r="283" spans="1:11" x14ac:dyDescent="0.3">
      <c r="A283" s="19">
        <v>2023</v>
      </c>
      <c r="B283" s="20">
        <v>45230</v>
      </c>
      <c r="C283" s="21" t="s">
        <v>79</v>
      </c>
      <c r="D283" s="21" t="s">
        <v>76</v>
      </c>
      <c r="E283" s="20" t="s">
        <v>66</v>
      </c>
      <c r="F283" s="20" t="s">
        <v>40</v>
      </c>
      <c r="G283" s="21" t="s">
        <v>43</v>
      </c>
      <c r="H283" s="22">
        <v>-3600</v>
      </c>
      <c r="I283" s="21" t="s">
        <v>19</v>
      </c>
      <c r="J283" s="21" t="s">
        <v>25</v>
      </c>
      <c r="K283" s="21" t="s">
        <v>20</v>
      </c>
    </row>
    <row r="284" spans="1:11" x14ac:dyDescent="0.3">
      <c r="A284" s="19">
        <v>2023</v>
      </c>
      <c r="B284" s="20">
        <v>45230</v>
      </c>
      <c r="C284" s="21" t="s">
        <v>79</v>
      </c>
      <c r="D284" s="21" t="s">
        <v>76</v>
      </c>
      <c r="E284" s="20" t="s">
        <v>66</v>
      </c>
      <c r="F284" s="20" t="s">
        <v>40</v>
      </c>
      <c r="G284" s="21" t="s">
        <v>43</v>
      </c>
      <c r="H284" s="22">
        <v>-25000</v>
      </c>
      <c r="I284" s="21" t="s">
        <v>27</v>
      </c>
      <c r="J284" s="21" t="s">
        <v>26</v>
      </c>
      <c r="K284" s="21" t="s">
        <v>20</v>
      </c>
    </row>
    <row r="285" spans="1:11" x14ac:dyDescent="0.3">
      <c r="A285" s="19">
        <v>2023</v>
      </c>
      <c r="B285" s="20">
        <v>45230</v>
      </c>
      <c r="C285" s="21" t="s">
        <v>79</v>
      </c>
      <c r="D285" s="21" t="s">
        <v>76</v>
      </c>
      <c r="E285" s="20" t="s">
        <v>66</v>
      </c>
      <c r="F285" s="20" t="s">
        <v>40</v>
      </c>
      <c r="G285" s="21" t="s">
        <v>43</v>
      </c>
      <c r="H285" s="22">
        <v>-3600</v>
      </c>
      <c r="I285" s="21" t="s">
        <v>27</v>
      </c>
      <c r="J285" s="21" t="s">
        <v>28</v>
      </c>
      <c r="K285" s="21" t="s">
        <v>20</v>
      </c>
    </row>
    <row r="286" spans="1:11" x14ac:dyDescent="0.3">
      <c r="A286" s="19">
        <v>2023</v>
      </c>
      <c r="B286" s="20">
        <v>45230</v>
      </c>
      <c r="C286" s="21" t="s">
        <v>79</v>
      </c>
      <c r="D286" s="21" t="s">
        <v>76</v>
      </c>
      <c r="E286" s="20" t="s">
        <v>66</v>
      </c>
      <c r="F286" s="20" t="s">
        <v>40</v>
      </c>
      <c r="G286" s="21" t="s">
        <v>43</v>
      </c>
      <c r="H286" s="22">
        <v>-10000</v>
      </c>
      <c r="I286" s="21" t="s">
        <v>27</v>
      </c>
      <c r="J286" s="21" t="s">
        <v>29</v>
      </c>
      <c r="K286" s="21" t="s">
        <v>20</v>
      </c>
    </row>
    <row r="287" spans="1:11" x14ac:dyDescent="0.3">
      <c r="A287" s="19">
        <v>2023</v>
      </c>
      <c r="B287" s="20">
        <v>45230</v>
      </c>
      <c r="C287" s="21" t="s">
        <v>79</v>
      </c>
      <c r="D287" s="21" t="s">
        <v>76</v>
      </c>
      <c r="E287" s="20" t="s">
        <v>66</v>
      </c>
      <c r="F287" s="20" t="s">
        <v>40</v>
      </c>
      <c r="G287" s="21" t="s">
        <v>43</v>
      </c>
      <c r="H287" s="22">
        <v>-30000</v>
      </c>
      <c r="I287" s="21" t="s">
        <v>27</v>
      </c>
      <c r="J287" s="21" t="s">
        <v>14</v>
      </c>
      <c r="K287" s="21" t="s">
        <v>20</v>
      </c>
    </row>
    <row r="288" spans="1:11" x14ac:dyDescent="0.3">
      <c r="A288" s="19">
        <v>2023</v>
      </c>
      <c r="B288" s="20">
        <v>45230</v>
      </c>
      <c r="C288" s="21" t="s">
        <v>79</v>
      </c>
      <c r="D288" s="21" t="s">
        <v>76</v>
      </c>
      <c r="E288" s="20" t="s">
        <v>66</v>
      </c>
      <c r="F288" s="20" t="s">
        <v>40</v>
      </c>
      <c r="G288" s="21" t="s">
        <v>43</v>
      </c>
      <c r="H288" s="22">
        <v>-200000</v>
      </c>
      <c r="I288" s="21" t="s">
        <v>27</v>
      </c>
      <c r="J288" s="21" t="s">
        <v>30</v>
      </c>
      <c r="K288" s="21" t="s">
        <v>20</v>
      </c>
    </row>
    <row r="289" spans="1:11" x14ac:dyDescent="0.3">
      <c r="A289" s="19">
        <v>2023</v>
      </c>
      <c r="B289" s="20">
        <v>45230</v>
      </c>
      <c r="C289" s="21" t="s">
        <v>79</v>
      </c>
      <c r="D289" s="21" t="s">
        <v>76</v>
      </c>
      <c r="E289" s="20" t="s">
        <v>66</v>
      </c>
      <c r="F289" s="20" t="s">
        <v>40</v>
      </c>
      <c r="G289" s="21" t="s">
        <v>43</v>
      </c>
      <c r="H289" s="22">
        <v>-12600</v>
      </c>
      <c r="I289" s="21" t="s">
        <v>27</v>
      </c>
      <c r="J289" s="21" t="s">
        <v>25</v>
      </c>
      <c r="K289" s="21" t="s">
        <v>20</v>
      </c>
    </row>
    <row r="290" spans="1:11" x14ac:dyDescent="0.3">
      <c r="A290" s="19">
        <v>2023</v>
      </c>
      <c r="B290" s="20">
        <v>45230</v>
      </c>
      <c r="C290" s="21" t="s">
        <v>79</v>
      </c>
      <c r="D290" s="21" t="s">
        <v>76</v>
      </c>
      <c r="E290" s="20" t="s">
        <v>66</v>
      </c>
      <c r="F290" s="20" t="s">
        <v>40</v>
      </c>
      <c r="G290" s="21" t="s">
        <v>43</v>
      </c>
      <c r="H290" s="22">
        <v>-34300</v>
      </c>
      <c r="I290" s="21" t="s">
        <v>31</v>
      </c>
      <c r="J290" s="21" t="s">
        <v>31</v>
      </c>
      <c r="K290" s="21" t="s">
        <v>20</v>
      </c>
    </row>
    <row r="291" spans="1:11" x14ac:dyDescent="0.3">
      <c r="A291" s="19">
        <v>2023</v>
      </c>
      <c r="B291" s="20">
        <v>45260</v>
      </c>
      <c r="C291" s="21" t="s">
        <v>81</v>
      </c>
      <c r="D291" s="21" t="s">
        <v>76</v>
      </c>
      <c r="E291" s="20" t="s">
        <v>68</v>
      </c>
      <c r="F291" s="20" t="s">
        <v>41</v>
      </c>
      <c r="G291" s="21" t="s">
        <v>43</v>
      </c>
      <c r="H291" s="22">
        <v>-36000</v>
      </c>
      <c r="I291" s="21" t="s">
        <v>19</v>
      </c>
      <c r="J291" s="21" t="s">
        <v>18</v>
      </c>
      <c r="K291" s="21" t="s">
        <v>20</v>
      </c>
    </row>
    <row r="292" spans="1:11" x14ac:dyDescent="0.3">
      <c r="A292" s="19">
        <v>2023</v>
      </c>
      <c r="B292" s="20">
        <v>45260</v>
      </c>
      <c r="C292" s="21" t="s">
        <v>81</v>
      </c>
      <c r="D292" s="21" t="s">
        <v>76</v>
      </c>
      <c r="E292" s="20" t="s">
        <v>68</v>
      </c>
      <c r="F292" s="20" t="s">
        <v>41</v>
      </c>
      <c r="G292" s="21" t="s">
        <v>43</v>
      </c>
      <c r="H292" s="22">
        <v>-72000</v>
      </c>
      <c r="I292" s="21" t="s">
        <v>19</v>
      </c>
      <c r="J292" s="21" t="s">
        <v>21</v>
      </c>
      <c r="K292" s="21" t="s">
        <v>20</v>
      </c>
    </row>
    <row r="293" spans="1:11" x14ac:dyDescent="0.3">
      <c r="A293" s="19">
        <v>2023</v>
      </c>
      <c r="B293" s="20">
        <v>45260</v>
      </c>
      <c r="C293" s="21" t="s">
        <v>81</v>
      </c>
      <c r="D293" s="21" t="s">
        <v>76</v>
      </c>
      <c r="E293" s="20" t="s">
        <v>68</v>
      </c>
      <c r="F293" s="20" t="s">
        <v>41</v>
      </c>
      <c r="G293" s="21" t="s">
        <v>43</v>
      </c>
      <c r="H293" s="22">
        <v>-30000</v>
      </c>
      <c r="I293" s="21" t="s">
        <v>19</v>
      </c>
      <c r="J293" s="21" t="s">
        <v>22</v>
      </c>
      <c r="K293" s="21" t="s">
        <v>20</v>
      </c>
    </row>
    <row r="294" spans="1:11" x14ac:dyDescent="0.3">
      <c r="A294" s="19">
        <v>2023</v>
      </c>
      <c r="B294" s="20">
        <v>45260</v>
      </c>
      <c r="C294" s="21" t="s">
        <v>81</v>
      </c>
      <c r="D294" s="21" t="s">
        <v>76</v>
      </c>
      <c r="E294" s="20" t="s">
        <v>68</v>
      </c>
      <c r="F294" s="20" t="s">
        <v>41</v>
      </c>
      <c r="G294" s="21" t="s">
        <v>43</v>
      </c>
      <c r="H294" s="22">
        <v>-70000</v>
      </c>
      <c r="I294" s="21" t="s">
        <v>19</v>
      </c>
      <c r="J294" s="21" t="s">
        <v>23</v>
      </c>
      <c r="K294" s="21" t="s">
        <v>20</v>
      </c>
    </row>
    <row r="295" spans="1:11" x14ac:dyDescent="0.3">
      <c r="A295" s="19">
        <v>2023</v>
      </c>
      <c r="B295" s="20">
        <v>45260</v>
      </c>
      <c r="C295" s="21" t="s">
        <v>81</v>
      </c>
      <c r="D295" s="21" t="s">
        <v>76</v>
      </c>
      <c r="E295" s="20" t="s">
        <v>68</v>
      </c>
      <c r="F295" s="20" t="s">
        <v>41</v>
      </c>
      <c r="G295" s="21" t="s">
        <v>43</v>
      </c>
      <c r="H295" s="22">
        <v>-10000</v>
      </c>
      <c r="I295" s="21" t="s">
        <v>19</v>
      </c>
      <c r="J295" s="21" t="s">
        <v>24</v>
      </c>
      <c r="K295" s="21" t="s">
        <v>20</v>
      </c>
    </row>
    <row r="296" spans="1:11" x14ac:dyDescent="0.3">
      <c r="A296" s="19">
        <v>2023</v>
      </c>
      <c r="B296" s="20">
        <v>45260</v>
      </c>
      <c r="C296" s="21" t="s">
        <v>81</v>
      </c>
      <c r="D296" s="21" t="s">
        <v>76</v>
      </c>
      <c r="E296" s="20" t="s">
        <v>68</v>
      </c>
      <c r="F296" s="20" t="s">
        <v>41</v>
      </c>
      <c r="G296" s="21" t="s">
        <v>43</v>
      </c>
      <c r="H296" s="22">
        <v>-7200</v>
      </c>
      <c r="I296" s="21" t="s">
        <v>19</v>
      </c>
      <c r="J296" s="21" t="s">
        <v>25</v>
      </c>
      <c r="K296" s="21" t="s">
        <v>20</v>
      </c>
    </row>
    <row r="297" spans="1:11" x14ac:dyDescent="0.3">
      <c r="A297" s="19">
        <v>2023</v>
      </c>
      <c r="B297" s="20">
        <v>45260</v>
      </c>
      <c r="C297" s="21" t="s">
        <v>81</v>
      </c>
      <c r="D297" s="21" t="s">
        <v>76</v>
      </c>
      <c r="E297" s="20" t="s">
        <v>68</v>
      </c>
      <c r="F297" s="20" t="s">
        <v>41</v>
      </c>
      <c r="G297" s="21" t="s">
        <v>43</v>
      </c>
      <c r="H297" s="22">
        <v>-25000</v>
      </c>
      <c r="I297" s="21" t="s">
        <v>27</v>
      </c>
      <c r="J297" s="21" t="s">
        <v>26</v>
      </c>
      <c r="K297" s="21" t="s">
        <v>20</v>
      </c>
    </row>
    <row r="298" spans="1:11" x14ac:dyDescent="0.3">
      <c r="A298" s="19">
        <v>2023</v>
      </c>
      <c r="B298" s="20">
        <v>45260</v>
      </c>
      <c r="C298" s="21" t="s">
        <v>81</v>
      </c>
      <c r="D298" s="21" t="s">
        <v>76</v>
      </c>
      <c r="E298" s="20" t="s">
        <v>68</v>
      </c>
      <c r="F298" s="20" t="s">
        <v>41</v>
      </c>
      <c r="G298" s="21" t="s">
        <v>43</v>
      </c>
      <c r="H298" s="22">
        <v>-5400</v>
      </c>
      <c r="I298" s="21" t="s">
        <v>27</v>
      </c>
      <c r="J298" s="21" t="s">
        <v>28</v>
      </c>
      <c r="K298" s="21" t="s">
        <v>20</v>
      </c>
    </row>
    <row r="299" spans="1:11" x14ac:dyDescent="0.3">
      <c r="A299" s="19">
        <v>2023</v>
      </c>
      <c r="B299" s="20">
        <v>45260</v>
      </c>
      <c r="C299" s="21" t="s">
        <v>81</v>
      </c>
      <c r="D299" s="21" t="s">
        <v>76</v>
      </c>
      <c r="E299" s="20" t="s">
        <v>68</v>
      </c>
      <c r="F299" s="20" t="s">
        <v>41</v>
      </c>
      <c r="G299" s="21" t="s">
        <v>43</v>
      </c>
      <c r="H299" s="22">
        <v>-12000</v>
      </c>
      <c r="I299" s="21" t="s">
        <v>27</v>
      </c>
      <c r="J299" s="21" t="s">
        <v>29</v>
      </c>
      <c r="K299" s="21" t="s">
        <v>20</v>
      </c>
    </row>
    <row r="300" spans="1:11" x14ac:dyDescent="0.3">
      <c r="A300" s="19">
        <v>2023</v>
      </c>
      <c r="B300" s="20">
        <v>45260</v>
      </c>
      <c r="C300" s="21" t="s">
        <v>81</v>
      </c>
      <c r="D300" s="21" t="s">
        <v>76</v>
      </c>
      <c r="E300" s="20" t="s">
        <v>68</v>
      </c>
      <c r="F300" s="20" t="s">
        <v>41</v>
      </c>
      <c r="G300" s="21" t="s">
        <v>43</v>
      </c>
      <c r="H300" s="22">
        <v>-45000</v>
      </c>
      <c r="I300" s="21" t="s">
        <v>27</v>
      </c>
      <c r="J300" s="21" t="s">
        <v>14</v>
      </c>
      <c r="K300" s="21" t="s">
        <v>20</v>
      </c>
    </row>
    <row r="301" spans="1:11" x14ac:dyDescent="0.3">
      <c r="A301" s="19">
        <v>2023</v>
      </c>
      <c r="B301" s="20">
        <v>45260</v>
      </c>
      <c r="C301" s="21" t="s">
        <v>81</v>
      </c>
      <c r="D301" s="21" t="s">
        <v>76</v>
      </c>
      <c r="E301" s="20" t="s">
        <v>68</v>
      </c>
      <c r="F301" s="20" t="s">
        <v>41</v>
      </c>
      <c r="G301" s="21" t="s">
        <v>43</v>
      </c>
      <c r="H301" s="22">
        <v>-200000</v>
      </c>
      <c r="I301" s="21" t="s">
        <v>27</v>
      </c>
      <c r="J301" s="21" t="s">
        <v>30</v>
      </c>
      <c r="K301" s="21" t="s">
        <v>20</v>
      </c>
    </row>
    <row r="302" spans="1:11" x14ac:dyDescent="0.3">
      <c r="A302" s="19">
        <v>2023</v>
      </c>
      <c r="B302" s="20">
        <v>45260</v>
      </c>
      <c r="C302" s="21" t="s">
        <v>81</v>
      </c>
      <c r="D302" s="21" t="s">
        <v>76</v>
      </c>
      <c r="E302" s="20" t="s">
        <v>68</v>
      </c>
      <c r="F302" s="20" t="s">
        <v>41</v>
      </c>
      <c r="G302" s="21" t="s">
        <v>43</v>
      </c>
      <c r="H302" s="22">
        <v>-12600</v>
      </c>
      <c r="I302" s="21" t="s">
        <v>27</v>
      </c>
      <c r="J302" s="21" t="s">
        <v>25</v>
      </c>
      <c r="K302" s="21" t="s">
        <v>20</v>
      </c>
    </row>
    <row r="303" spans="1:11" x14ac:dyDescent="0.3">
      <c r="A303" s="19">
        <v>2023</v>
      </c>
      <c r="B303" s="20">
        <v>45260</v>
      </c>
      <c r="C303" s="21" t="s">
        <v>81</v>
      </c>
      <c r="D303" s="21" t="s">
        <v>76</v>
      </c>
      <c r="E303" s="20" t="s">
        <v>68</v>
      </c>
      <c r="F303" s="20" t="s">
        <v>41</v>
      </c>
      <c r="G303" s="21" t="s">
        <v>43</v>
      </c>
      <c r="H303" s="22">
        <v>-25200</v>
      </c>
      <c r="I303" s="21" t="s">
        <v>31</v>
      </c>
      <c r="J303" s="21" t="s">
        <v>31</v>
      </c>
      <c r="K303" s="21" t="s">
        <v>20</v>
      </c>
    </row>
    <row r="304" spans="1:11" x14ac:dyDescent="0.3">
      <c r="A304" s="19">
        <v>2023</v>
      </c>
      <c r="B304" s="20">
        <v>45291</v>
      </c>
      <c r="C304" s="21" t="s">
        <v>79</v>
      </c>
      <c r="D304" s="21" t="s">
        <v>76</v>
      </c>
      <c r="E304" s="20" t="s">
        <v>71</v>
      </c>
      <c r="F304" s="20" t="s">
        <v>42</v>
      </c>
      <c r="G304" s="21" t="s">
        <v>43</v>
      </c>
      <c r="H304" s="22">
        <v>-36000</v>
      </c>
      <c r="I304" s="21" t="s">
        <v>19</v>
      </c>
      <c r="J304" s="21" t="s">
        <v>18</v>
      </c>
      <c r="K304" s="21" t="s">
        <v>20</v>
      </c>
    </row>
    <row r="305" spans="1:11" x14ac:dyDescent="0.3">
      <c r="A305" s="19">
        <v>2023</v>
      </c>
      <c r="B305" s="20">
        <v>45291</v>
      </c>
      <c r="C305" s="21" t="s">
        <v>79</v>
      </c>
      <c r="D305" s="21" t="s">
        <v>76</v>
      </c>
      <c r="E305" s="20" t="s">
        <v>71</v>
      </c>
      <c r="F305" s="20" t="s">
        <v>42</v>
      </c>
      <c r="G305" s="21" t="s">
        <v>43</v>
      </c>
      <c r="H305" s="22">
        <v>-72000</v>
      </c>
      <c r="I305" s="21" t="s">
        <v>19</v>
      </c>
      <c r="J305" s="21" t="s">
        <v>21</v>
      </c>
      <c r="K305" s="21" t="s">
        <v>20</v>
      </c>
    </row>
    <row r="306" spans="1:11" x14ac:dyDescent="0.3">
      <c r="A306" s="19">
        <v>2023</v>
      </c>
      <c r="B306" s="20">
        <v>45291</v>
      </c>
      <c r="C306" s="21" t="s">
        <v>79</v>
      </c>
      <c r="D306" s="21" t="s">
        <v>76</v>
      </c>
      <c r="E306" s="20" t="s">
        <v>71</v>
      </c>
      <c r="F306" s="20" t="s">
        <v>42</v>
      </c>
      <c r="G306" s="21" t="s">
        <v>43</v>
      </c>
      <c r="H306" s="22">
        <v>-50000</v>
      </c>
      <c r="I306" s="21" t="s">
        <v>19</v>
      </c>
      <c r="J306" s="21" t="s">
        <v>22</v>
      </c>
      <c r="K306" s="21" t="s">
        <v>20</v>
      </c>
    </row>
    <row r="307" spans="1:11" x14ac:dyDescent="0.3">
      <c r="A307" s="19">
        <v>2023</v>
      </c>
      <c r="B307" s="20">
        <v>45291</v>
      </c>
      <c r="C307" s="21" t="s">
        <v>79</v>
      </c>
      <c r="D307" s="21" t="s">
        <v>76</v>
      </c>
      <c r="E307" s="20" t="s">
        <v>71</v>
      </c>
      <c r="F307" s="20" t="s">
        <v>42</v>
      </c>
      <c r="G307" s="21" t="s">
        <v>43</v>
      </c>
      <c r="H307" s="22">
        <v>-70000</v>
      </c>
      <c r="I307" s="21" t="s">
        <v>19</v>
      </c>
      <c r="J307" s="21" t="s">
        <v>23</v>
      </c>
      <c r="K307" s="21" t="s">
        <v>20</v>
      </c>
    </row>
    <row r="308" spans="1:11" x14ac:dyDescent="0.3">
      <c r="A308" s="19">
        <v>2023</v>
      </c>
      <c r="B308" s="20">
        <v>45291</v>
      </c>
      <c r="C308" s="21" t="s">
        <v>79</v>
      </c>
      <c r="D308" s="21" t="s">
        <v>76</v>
      </c>
      <c r="E308" s="20" t="s">
        <v>71</v>
      </c>
      <c r="F308" s="20" t="s">
        <v>42</v>
      </c>
      <c r="G308" s="21" t="s">
        <v>43</v>
      </c>
      <c r="H308" s="22">
        <v>-10000</v>
      </c>
      <c r="I308" s="21" t="s">
        <v>19</v>
      </c>
      <c r="J308" s="21" t="s">
        <v>24</v>
      </c>
      <c r="K308" s="21" t="s">
        <v>20</v>
      </c>
    </row>
    <row r="309" spans="1:11" x14ac:dyDescent="0.3">
      <c r="A309" s="19">
        <v>2023</v>
      </c>
      <c r="B309" s="20">
        <v>45291</v>
      </c>
      <c r="C309" s="21" t="s">
        <v>79</v>
      </c>
      <c r="D309" s="21" t="s">
        <v>76</v>
      </c>
      <c r="E309" s="20" t="s">
        <v>71</v>
      </c>
      <c r="F309" s="20" t="s">
        <v>42</v>
      </c>
      <c r="G309" s="21" t="s">
        <v>43</v>
      </c>
      <c r="H309" s="22">
        <v>-14400</v>
      </c>
      <c r="I309" s="21" t="s">
        <v>19</v>
      </c>
      <c r="J309" s="21" t="s">
        <v>25</v>
      </c>
      <c r="K309" s="21" t="s">
        <v>20</v>
      </c>
    </row>
    <row r="310" spans="1:11" x14ac:dyDescent="0.3">
      <c r="A310" s="19">
        <v>2023</v>
      </c>
      <c r="B310" s="20">
        <v>45291</v>
      </c>
      <c r="C310" s="21" t="s">
        <v>79</v>
      </c>
      <c r="D310" s="21" t="s">
        <v>76</v>
      </c>
      <c r="E310" s="20" t="s">
        <v>71</v>
      </c>
      <c r="F310" s="20" t="s">
        <v>42</v>
      </c>
      <c r="G310" s="21" t="s">
        <v>43</v>
      </c>
      <c r="H310" s="22">
        <v>-25000</v>
      </c>
      <c r="I310" s="21" t="s">
        <v>27</v>
      </c>
      <c r="J310" s="21" t="s">
        <v>26</v>
      </c>
      <c r="K310" s="21" t="s">
        <v>20</v>
      </c>
    </row>
    <row r="311" spans="1:11" x14ac:dyDescent="0.3">
      <c r="A311" s="19">
        <v>2023</v>
      </c>
      <c r="B311" s="20">
        <v>45291</v>
      </c>
      <c r="C311" s="21" t="s">
        <v>79</v>
      </c>
      <c r="D311" s="21" t="s">
        <v>76</v>
      </c>
      <c r="E311" s="20" t="s">
        <v>71</v>
      </c>
      <c r="F311" s="20" t="s">
        <v>42</v>
      </c>
      <c r="G311" s="21" t="s">
        <v>43</v>
      </c>
      <c r="H311" s="22">
        <v>-6000</v>
      </c>
      <c r="I311" s="21" t="s">
        <v>27</v>
      </c>
      <c r="J311" s="21" t="s">
        <v>28</v>
      </c>
      <c r="K311" s="21" t="s">
        <v>20</v>
      </c>
    </row>
    <row r="312" spans="1:11" x14ac:dyDescent="0.3">
      <c r="A312" s="19">
        <v>2023</v>
      </c>
      <c r="B312" s="20">
        <v>45291</v>
      </c>
      <c r="C312" s="21" t="s">
        <v>79</v>
      </c>
      <c r="D312" s="21" t="s">
        <v>76</v>
      </c>
      <c r="E312" s="20" t="s">
        <v>71</v>
      </c>
      <c r="F312" s="20" t="s">
        <v>42</v>
      </c>
      <c r="G312" s="21" t="s">
        <v>43</v>
      </c>
      <c r="H312" s="22">
        <v>-15000</v>
      </c>
      <c r="I312" s="21" t="s">
        <v>27</v>
      </c>
      <c r="J312" s="21" t="s">
        <v>29</v>
      </c>
      <c r="K312" s="21" t="s">
        <v>20</v>
      </c>
    </row>
    <row r="313" spans="1:11" x14ac:dyDescent="0.3">
      <c r="A313" s="19">
        <v>2023</v>
      </c>
      <c r="B313" s="20">
        <v>45291</v>
      </c>
      <c r="C313" s="21" t="s">
        <v>79</v>
      </c>
      <c r="D313" s="21" t="s">
        <v>76</v>
      </c>
      <c r="E313" s="20" t="s">
        <v>71</v>
      </c>
      <c r="F313" s="20" t="s">
        <v>42</v>
      </c>
      <c r="G313" s="21" t="s">
        <v>43</v>
      </c>
      <c r="H313" s="22">
        <v>-50000</v>
      </c>
      <c r="I313" s="21" t="s">
        <v>27</v>
      </c>
      <c r="J313" s="21" t="s">
        <v>14</v>
      </c>
      <c r="K313" s="21" t="s">
        <v>20</v>
      </c>
    </row>
    <row r="314" spans="1:11" x14ac:dyDescent="0.3">
      <c r="A314" s="19">
        <v>2023</v>
      </c>
      <c r="B314" s="20">
        <v>45291</v>
      </c>
      <c r="C314" s="21" t="s">
        <v>79</v>
      </c>
      <c r="D314" s="21" t="s">
        <v>76</v>
      </c>
      <c r="E314" s="20" t="s">
        <v>71</v>
      </c>
      <c r="F314" s="20" t="s">
        <v>42</v>
      </c>
      <c r="G314" s="21" t="s">
        <v>43</v>
      </c>
      <c r="H314" s="22">
        <v>-200000</v>
      </c>
      <c r="I314" s="21" t="s">
        <v>27</v>
      </c>
      <c r="J314" s="21" t="s">
        <v>30</v>
      </c>
      <c r="K314" s="21" t="s">
        <v>20</v>
      </c>
    </row>
    <row r="315" spans="1:11" x14ac:dyDescent="0.3">
      <c r="A315" s="19">
        <v>2023</v>
      </c>
      <c r="B315" s="20">
        <v>45291</v>
      </c>
      <c r="C315" s="21" t="s">
        <v>79</v>
      </c>
      <c r="D315" s="21" t="s">
        <v>76</v>
      </c>
      <c r="E315" s="20" t="s">
        <v>71</v>
      </c>
      <c r="F315" s="20" t="s">
        <v>42</v>
      </c>
      <c r="G315" s="21" t="s">
        <v>43</v>
      </c>
      <c r="H315" s="22">
        <v>-12600</v>
      </c>
      <c r="I315" s="21" t="s">
        <v>27</v>
      </c>
      <c r="J315" s="21" t="s">
        <v>25</v>
      </c>
      <c r="K315" s="21" t="s">
        <v>20</v>
      </c>
    </row>
    <row r="316" spans="1:11" x14ac:dyDescent="0.3">
      <c r="A316" s="19">
        <v>2023</v>
      </c>
      <c r="B316" s="20">
        <v>45291</v>
      </c>
      <c r="C316" s="21" t="s">
        <v>79</v>
      </c>
      <c r="D316" s="21" t="s">
        <v>76</v>
      </c>
      <c r="E316" s="20" t="s">
        <v>71</v>
      </c>
      <c r="F316" s="20" t="s">
        <v>42</v>
      </c>
      <c r="G316" s="21" t="s">
        <v>43</v>
      </c>
      <c r="H316" s="22">
        <v>-60000</v>
      </c>
      <c r="I316" s="21" t="s">
        <v>31</v>
      </c>
      <c r="J316" s="21" t="s">
        <v>31</v>
      </c>
      <c r="K316" s="21" t="s">
        <v>20</v>
      </c>
    </row>
    <row r="317" spans="1:11" x14ac:dyDescent="0.3">
      <c r="A317" s="19">
        <v>2023</v>
      </c>
      <c r="B317" s="20">
        <v>44957</v>
      </c>
      <c r="C317" s="21" t="s">
        <v>79</v>
      </c>
      <c r="D317" s="21" t="s">
        <v>73</v>
      </c>
      <c r="E317" s="20" t="s">
        <v>66</v>
      </c>
      <c r="F317" s="20" t="s">
        <v>12</v>
      </c>
      <c r="G317" s="21" t="s">
        <v>44</v>
      </c>
      <c r="H317" s="22">
        <v>-15000</v>
      </c>
      <c r="I317" s="21" t="s">
        <v>19</v>
      </c>
      <c r="J317" s="21" t="s">
        <v>18</v>
      </c>
      <c r="K317" s="21" t="s">
        <v>20</v>
      </c>
    </row>
    <row r="318" spans="1:11" x14ac:dyDescent="0.3">
      <c r="A318" s="19">
        <v>2023</v>
      </c>
      <c r="B318" s="20">
        <v>44957</v>
      </c>
      <c r="C318" s="21" t="s">
        <v>79</v>
      </c>
      <c r="D318" s="21" t="s">
        <v>73</v>
      </c>
      <c r="E318" s="20" t="s">
        <v>66</v>
      </c>
      <c r="F318" s="20" t="s">
        <v>12</v>
      </c>
      <c r="G318" s="21" t="s">
        <v>44</v>
      </c>
      <c r="H318" s="22">
        <v>-30000</v>
      </c>
      <c r="I318" s="21" t="s">
        <v>19</v>
      </c>
      <c r="J318" s="21" t="s">
        <v>21</v>
      </c>
      <c r="K318" s="21" t="s">
        <v>20</v>
      </c>
    </row>
    <row r="319" spans="1:11" x14ac:dyDescent="0.3">
      <c r="A319" s="19">
        <v>2023</v>
      </c>
      <c r="B319" s="20">
        <v>44957</v>
      </c>
      <c r="C319" s="21" t="s">
        <v>79</v>
      </c>
      <c r="D319" s="21" t="s">
        <v>73</v>
      </c>
      <c r="E319" s="20" t="s">
        <v>66</v>
      </c>
      <c r="F319" s="20" t="s">
        <v>12</v>
      </c>
      <c r="G319" s="21" t="s">
        <v>44</v>
      </c>
      <c r="H319" s="22">
        <v>-40000</v>
      </c>
      <c r="I319" s="21" t="s">
        <v>19</v>
      </c>
      <c r="J319" s="21" t="s">
        <v>22</v>
      </c>
      <c r="K319" s="21" t="s">
        <v>20</v>
      </c>
    </row>
    <row r="320" spans="1:11" x14ac:dyDescent="0.3">
      <c r="A320" s="19">
        <v>2023</v>
      </c>
      <c r="B320" s="20">
        <v>44957</v>
      </c>
      <c r="C320" s="21" t="s">
        <v>79</v>
      </c>
      <c r="D320" s="21" t="s">
        <v>73</v>
      </c>
      <c r="E320" s="20" t="s">
        <v>66</v>
      </c>
      <c r="F320" s="20" t="s">
        <v>12</v>
      </c>
      <c r="G320" s="21" t="s">
        <v>44</v>
      </c>
      <c r="H320" s="22">
        <v>-52000</v>
      </c>
      <c r="I320" s="21" t="s">
        <v>19</v>
      </c>
      <c r="J320" s="21" t="s">
        <v>23</v>
      </c>
      <c r="K320" s="21" t="s">
        <v>20</v>
      </c>
    </row>
    <row r="321" spans="1:11" x14ac:dyDescent="0.3">
      <c r="A321" s="19">
        <v>2023</v>
      </c>
      <c r="B321" s="20">
        <v>44957</v>
      </c>
      <c r="C321" s="21" t="s">
        <v>79</v>
      </c>
      <c r="D321" s="21" t="s">
        <v>73</v>
      </c>
      <c r="E321" s="20" t="s">
        <v>66</v>
      </c>
      <c r="F321" s="20" t="s">
        <v>12</v>
      </c>
      <c r="G321" s="21" t="s">
        <v>44</v>
      </c>
      <c r="H321" s="22">
        <v>-5000</v>
      </c>
      <c r="I321" s="21" t="s">
        <v>19</v>
      </c>
      <c r="J321" s="21" t="s">
        <v>24</v>
      </c>
      <c r="K321" s="21" t="s">
        <v>20</v>
      </c>
    </row>
    <row r="322" spans="1:11" x14ac:dyDescent="0.3">
      <c r="A322" s="19">
        <v>2023</v>
      </c>
      <c r="B322" s="20">
        <v>44957</v>
      </c>
      <c r="C322" s="21" t="s">
        <v>79</v>
      </c>
      <c r="D322" s="21" t="s">
        <v>73</v>
      </c>
      <c r="E322" s="20" t="s">
        <v>66</v>
      </c>
      <c r="F322" s="20" t="s">
        <v>12</v>
      </c>
      <c r="G322" s="21" t="s">
        <v>44</v>
      </c>
      <c r="H322" s="22">
        <v>-5000</v>
      </c>
      <c r="I322" s="21" t="s">
        <v>19</v>
      </c>
      <c r="J322" s="21" t="s">
        <v>25</v>
      </c>
      <c r="K322" s="21" t="s">
        <v>20</v>
      </c>
    </row>
    <row r="323" spans="1:11" x14ac:dyDescent="0.3">
      <c r="A323" s="19">
        <v>2023</v>
      </c>
      <c r="B323" s="20">
        <v>44957</v>
      </c>
      <c r="C323" s="21" t="s">
        <v>79</v>
      </c>
      <c r="D323" s="21" t="s">
        <v>73</v>
      </c>
      <c r="E323" s="20" t="s">
        <v>66</v>
      </c>
      <c r="F323" s="20" t="s">
        <v>12</v>
      </c>
      <c r="G323" s="21" t="s">
        <v>44</v>
      </c>
      <c r="H323" s="22">
        <v>-30000</v>
      </c>
      <c r="I323" s="21" t="s">
        <v>27</v>
      </c>
      <c r="J323" s="21" t="s">
        <v>26</v>
      </c>
      <c r="K323" s="21" t="s">
        <v>20</v>
      </c>
    </row>
    <row r="324" spans="1:11" x14ac:dyDescent="0.3">
      <c r="A324" s="19">
        <v>2023</v>
      </c>
      <c r="B324" s="20">
        <v>44957</v>
      </c>
      <c r="C324" s="21" t="s">
        <v>79</v>
      </c>
      <c r="D324" s="21" t="s">
        <v>73</v>
      </c>
      <c r="E324" s="20" t="s">
        <v>66</v>
      </c>
      <c r="F324" s="20" t="s">
        <v>12</v>
      </c>
      <c r="G324" s="21" t="s">
        <v>44</v>
      </c>
      <c r="H324" s="22">
        <v>-4000</v>
      </c>
      <c r="I324" s="21" t="s">
        <v>27</v>
      </c>
      <c r="J324" s="21" t="s">
        <v>28</v>
      </c>
      <c r="K324" s="21" t="s">
        <v>20</v>
      </c>
    </row>
    <row r="325" spans="1:11" x14ac:dyDescent="0.3">
      <c r="A325" s="19">
        <v>2023</v>
      </c>
      <c r="B325" s="20">
        <v>44957</v>
      </c>
      <c r="C325" s="21" t="s">
        <v>79</v>
      </c>
      <c r="D325" s="21" t="s">
        <v>73</v>
      </c>
      <c r="E325" s="20" t="s">
        <v>66</v>
      </c>
      <c r="F325" s="20" t="s">
        <v>12</v>
      </c>
      <c r="G325" s="21" t="s">
        <v>44</v>
      </c>
      <c r="H325" s="22">
        <v>-9000</v>
      </c>
      <c r="I325" s="21" t="s">
        <v>27</v>
      </c>
      <c r="J325" s="21" t="s">
        <v>29</v>
      </c>
      <c r="K325" s="21" t="s">
        <v>20</v>
      </c>
    </row>
    <row r="326" spans="1:11" x14ac:dyDescent="0.3">
      <c r="A326" s="19">
        <v>2023</v>
      </c>
      <c r="B326" s="20">
        <v>44957</v>
      </c>
      <c r="C326" s="21" t="s">
        <v>79</v>
      </c>
      <c r="D326" s="21" t="s">
        <v>73</v>
      </c>
      <c r="E326" s="20" t="s">
        <v>66</v>
      </c>
      <c r="F326" s="20" t="s">
        <v>12</v>
      </c>
      <c r="G326" s="21" t="s">
        <v>44</v>
      </c>
      <c r="H326" s="22">
        <v>-10000</v>
      </c>
      <c r="I326" s="21" t="s">
        <v>27</v>
      </c>
      <c r="J326" s="21" t="s">
        <v>14</v>
      </c>
      <c r="K326" s="21" t="s">
        <v>20</v>
      </c>
    </row>
    <row r="327" spans="1:11" x14ac:dyDescent="0.3">
      <c r="A327" s="19">
        <v>2023</v>
      </c>
      <c r="B327" s="20">
        <v>44957</v>
      </c>
      <c r="C327" s="21" t="s">
        <v>79</v>
      </c>
      <c r="D327" s="21" t="s">
        <v>73</v>
      </c>
      <c r="E327" s="20" t="s">
        <v>66</v>
      </c>
      <c r="F327" s="20" t="s">
        <v>12</v>
      </c>
      <c r="G327" s="21" t="s">
        <v>44</v>
      </c>
      <c r="H327" s="22">
        <v>-100000</v>
      </c>
      <c r="I327" s="21" t="s">
        <v>27</v>
      </c>
      <c r="J327" s="21" t="s">
        <v>30</v>
      </c>
      <c r="K327" s="21" t="s">
        <v>20</v>
      </c>
    </row>
    <row r="328" spans="1:11" x14ac:dyDescent="0.3">
      <c r="A328" s="19">
        <v>2023</v>
      </c>
      <c r="B328" s="20">
        <v>44957</v>
      </c>
      <c r="C328" s="21" t="s">
        <v>79</v>
      </c>
      <c r="D328" s="21" t="s">
        <v>73</v>
      </c>
      <c r="E328" s="20" t="s">
        <v>66</v>
      </c>
      <c r="F328" s="20" t="s">
        <v>12</v>
      </c>
      <c r="G328" s="21" t="s">
        <v>44</v>
      </c>
      <c r="H328" s="22">
        <v>-7000</v>
      </c>
      <c r="I328" s="21" t="s">
        <v>27</v>
      </c>
      <c r="J328" s="21" t="s">
        <v>25</v>
      </c>
      <c r="K328" s="21" t="s">
        <v>20</v>
      </c>
    </row>
    <row r="329" spans="1:11" x14ac:dyDescent="0.3">
      <c r="A329" s="19">
        <v>2023</v>
      </c>
      <c r="B329" s="20">
        <v>44957</v>
      </c>
      <c r="C329" s="21" t="s">
        <v>79</v>
      </c>
      <c r="D329" s="21" t="s">
        <v>73</v>
      </c>
      <c r="E329" s="20" t="s">
        <v>66</v>
      </c>
      <c r="F329" s="20" t="s">
        <v>12</v>
      </c>
      <c r="G329" s="21" t="s">
        <v>44</v>
      </c>
      <c r="H329" s="22">
        <v>-52000</v>
      </c>
      <c r="I329" s="21" t="s">
        <v>31</v>
      </c>
      <c r="J329" s="21" t="s">
        <v>31</v>
      </c>
      <c r="K329" s="21" t="s">
        <v>20</v>
      </c>
    </row>
    <row r="330" spans="1:11" x14ac:dyDescent="0.3">
      <c r="A330" s="19">
        <v>2023</v>
      </c>
      <c r="B330" s="20">
        <v>44985</v>
      </c>
      <c r="C330" s="21" t="s">
        <v>80</v>
      </c>
      <c r="D330" s="21" t="s">
        <v>73</v>
      </c>
      <c r="E330" s="20" t="s">
        <v>66</v>
      </c>
      <c r="F330" s="20" t="s">
        <v>32</v>
      </c>
      <c r="G330" s="21" t="s">
        <v>44</v>
      </c>
      <c r="H330" s="22">
        <v>-39000</v>
      </c>
      <c r="I330" s="21" t="s">
        <v>31</v>
      </c>
      <c r="J330" s="21" t="s">
        <v>31</v>
      </c>
      <c r="K330" s="21" t="s">
        <v>20</v>
      </c>
    </row>
    <row r="331" spans="1:11" x14ac:dyDescent="0.3">
      <c r="A331" s="19">
        <v>2023</v>
      </c>
      <c r="B331" s="20">
        <v>44985</v>
      </c>
      <c r="C331" s="21" t="s">
        <v>80</v>
      </c>
      <c r="D331" s="21" t="s">
        <v>73</v>
      </c>
      <c r="E331" s="20" t="s">
        <v>66</v>
      </c>
      <c r="F331" s="20" t="s">
        <v>32</v>
      </c>
      <c r="G331" s="21" t="s">
        <v>44</v>
      </c>
      <c r="H331" s="22">
        <v>-15000</v>
      </c>
      <c r="I331" s="21" t="s">
        <v>19</v>
      </c>
      <c r="J331" s="21" t="s">
        <v>18</v>
      </c>
      <c r="K331" s="21" t="s">
        <v>20</v>
      </c>
    </row>
    <row r="332" spans="1:11" x14ac:dyDescent="0.3">
      <c r="A332" s="19">
        <v>2023</v>
      </c>
      <c r="B332" s="20">
        <v>44985</v>
      </c>
      <c r="C332" s="21" t="s">
        <v>80</v>
      </c>
      <c r="D332" s="21" t="s">
        <v>73</v>
      </c>
      <c r="E332" s="20" t="s">
        <v>66</v>
      </c>
      <c r="F332" s="20" t="s">
        <v>32</v>
      </c>
      <c r="G332" s="21" t="s">
        <v>44</v>
      </c>
      <c r="H332" s="22">
        <v>-30000</v>
      </c>
      <c r="I332" s="21" t="s">
        <v>19</v>
      </c>
      <c r="J332" s="21" t="s">
        <v>21</v>
      </c>
      <c r="K332" s="21" t="s">
        <v>20</v>
      </c>
    </row>
    <row r="333" spans="1:11" x14ac:dyDescent="0.3">
      <c r="A333" s="19">
        <v>2023</v>
      </c>
      <c r="B333" s="20">
        <v>44985</v>
      </c>
      <c r="C333" s="21" t="s">
        <v>80</v>
      </c>
      <c r="D333" s="21" t="s">
        <v>73</v>
      </c>
      <c r="E333" s="20" t="s">
        <v>66</v>
      </c>
      <c r="F333" s="20" t="s">
        <v>32</v>
      </c>
      <c r="G333" s="21" t="s">
        <v>44</v>
      </c>
      <c r="H333" s="22">
        <v>-40000</v>
      </c>
      <c r="I333" s="21" t="s">
        <v>19</v>
      </c>
      <c r="J333" s="21" t="s">
        <v>22</v>
      </c>
      <c r="K333" s="21" t="s">
        <v>20</v>
      </c>
    </row>
    <row r="334" spans="1:11" x14ac:dyDescent="0.3">
      <c r="A334" s="19">
        <v>2023</v>
      </c>
      <c r="B334" s="20">
        <v>44985</v>
      </c>
      <c r="C334" s="21" t="s">
        <v>80</v>
      </c>
      <c r="D334" s="21" t="s">
        <v>73</v>
      </c>
      <c r="E334" s="20" t="s">
        <v>66</v>
      </c>
      <c r="F334" s="20" t="s">
        <v>32</v>
      </c>
      <c r="G334" s="21" t="s">
        <v>44</v>
      </c>
      <c r="H334" s="22">
        <v>-52000</v>
      </c>
      <c r="I334" s="21" t="s">
        <v>19</v>
      </c>
      <c r="J334" s="21" t="s">
        <v>23</v>
      </c>
      <c r="K334" s="21" t="s">
        <v>20</v>
      </c>
    </row>
    <row r="335" spans="1:11" x14ac:dyDescent="0.3">
      <c r="A335" s="19">
        <v>2023</v>
      </c>
      <c r="B335" s="20">
        <v>44985</v>
      </c>
      <c r="C335" s="21" t="s">
        <v>80</v>
      </c>
      <c r="D335" s="21" t="s">
        <v>73</v>
      </c>
      <c r="E335" s="20" t="s">
        <v>66</v>
      </c>
      <c r="F335" s="20" t="s">
        <v>32</v>
      </c>
      <c r="G335" s="21" t="s">
        <v>44</v>
      </c>
      <c r="H335" s="22">
        <v>-5000</v>
      </c>
      <c r="I335" s="21" t="s">
        <v>19</v>
      </c>
      <c r="J335" s="21" t="s">
        <v>24</v>
      </c>
      <c r="K335" s="21" t="s">
        <v>20</v>
      </c>
    </row>
    <row r="336" spans="1:11" x14ac:dyDescent="0.3">
      <c r="A336" s="19">
        <v>2023</v>
      </c>
      <c r="B336" s="20">
        <v>44985</v>
      </c>
      <c r="C336" s="21" t="s">
        <v>80</v>
      </c>
      <c r="D336" s="21" t="s">
        <v>73</v>
      </c>
      <c r="E336" s="20" t="s">
        <v>66</v>
      </c>
      <c r="F336" s="20" t="s">
        <v>32</v>
      </c>
      <c r="G336" s="21" t="s">
        <v>44</v>
      </c>
      <c r="H336" s="22">
        <v>-5000</v>
      </c>
      <c r="I336" s="21" t="s">
        <v>19</v>
      </c>
      <c r="J336" s="21" t="s">
        <v>25</v>
      </c>
      <c r="K336" s="21" t="s">
        <v>20</v>
      </c>
    </row>
    <row r="337" spans="1:11" x14ac:dyDescent="0.3">
      <c r="A337" s="19">
        <v>2023</v>
      </c>
      <c r="B337" s="20">
        <v>44985</v>
      </c>
      <c r="C337" s="21" t="s">
        <v>80</v>
      </c>
      <c r="D337" s="21" t="s">
        <v>73</v>
      </c>
      <c r="E337" s="20" t="s">
        <v>66</v>
      </c>
      <c r="F337" s="20" t="s">
        <v>32</v>
      </c>
      <c r="G337" s="21" t="s">
        <v>44</v>
      </c>
      <c r="H337" s="22">
        <v>-30000</v>
      </c>
      <c r="I337" s="21" t="s">
        <v>27</v>
      </c>
      <c r="J337" s="21" t="s">
        <v>26</v>
      </c>
      <c r="K337" s="21" t="s">
        <v>20</v>
      </c>
    </row>
    <row r="338" spans="1:11" x14ac:dyDescent="0.3">
      <c r="A338" s="19">
        <v>2023</v>
      </c>
      <c r="B338" s="20">
        <v>44985</v>
      </c>
      <c r="C338" s="21" t="s">
        <v>80</v>
      </c>
      <c r="D338" s="21" t="s">
        <v>73</v>
      </c>
      <c r="E338" s="20" t="s">
        <v>66</v>
      </c>
      <c r="F338" s="20" t="s">
        <v>32</v>
      </c>
      <c r="G338" s="21" t="s">
        <v>44</v>
      </c>
      <c r="H338" s="22">
        <v>-4000</v>
      </c>
      <c r="I338" s="21" t="s">
        <v>27</v>
      </c>
      <c r="J338" s="21" t="s">
        <v>28</v>
      </c>
      <c r="K338" s="21" t="s">
        <v>20</v>
      </c>
    </row>
    <row r="339" spans="1:11" x14ac:dyDescent="0.3">
      <c r="A339" s="19">
        <v>2023</v>
      </c>
      <c r="B339" s="20">
        <v>44985</v>
      </c>
      <c r="C339" s="21" t="s">
        <v>80</v>
      </c>
      <c r="D339" s="21" t="s">
        <v>73</v>
      </c>
      <c r="E339" s="20" t="s">
        <v>66</v>
      </c>
      <c r="F339" s="20" t="s">
        <v>32</v>
      </c>
      <c r="G339" s="21" t="s">
        <v>44</v>
      </c>
      <c r="H339" s="22">
        <v>-8000</v>
      </c>
      <c r="I339" s="21" t="s">
        <v>27</v>
      </c>
      <c r="J339" s="21" t="s">
        <v>29</v>
      </c>
      <c r="K339" s="21" t="s">
        <v>20</v>
      </c>
    </row>
    <row r="340" spans="1:11" x14ac:dyDescent="0.3">
      <c r="A340" s="19">
        <v>2023</v>
      </c>
      <c r="B340" s="20">
        <v>44985</v>
      </c>
      <c r="C340" s="21" t="s">
        <v>80</v>
      </c>
      <c r="D340" s="21" t="s">
        <v>73</v>
      </c>
      <c r="E340" s="20" t="s">
        <v>66</v>
      </c>
      <c r="F340" s="20" t="s">
        <v>32</v>
      </c>
      <c r="G340" s="21" t="s">
        <v>44</v>
      </c>
      <c r="H340" s="22">
        <v>-10000</v>
      </c>
      <c r="I340" s="21" t="s">
        <v>27</v>
      </c>
      <c r="J340" s="21" t="s">
        <v>14</v>
      </c>
      <c r="K340" s="21" t="s">
        <v>20</v>
      </c>
    </row>
    <row r="341" spans="1:11" x14ac:dyDescent="0.3">
      <c r="A341" s="19">
        <v>2023</v>
      </c>
      <c r="B341" s="20">
        <v>44985</v>
      </c>
      <c r="C341" s="21" t="s">
        <v>80</v>
      </c>
      <c r="D341" s="21" t="s">
        <v>73</v>
      </c>
      <c r="E341" s="20" t="s">
        <v>66</v>
      </c>
      <c r="F341" s="20" t="s">
        <v>32</v>
      </c>
      <c r="G341" s="21" t="s">
        <v>44</v>
      </c>
      <c r="H341" s="22">
        <v>-100000</v>
      </c>
      <c r="I341" s="21" t="s">
        <v>27</v>
      </c>
      <c r="J341" s="21" t="s">
        <v>30</v>
      </c>
      <c r="K341" s="21" t="s">
        <v>20</v>
      </c>
    </row>
    <row r="342" spans="1:11" x14ac:dyDescent="0.3">
      <c r="A342" s="19">
        <v>2023</v>
      </c>
      <c r="B342" s="20">
        <v>44985</v>
      </c>
      <c r="C342" s="21" t="s">
        <v>80</v>
      </c>
      <c r="D342" s="21" t="s">
        <v>73</v>
      </c>
      <c r="E342" s="20" t="s">
        <v>66</v>
      </c>
      <c r="F342" s="20" t="s">
        <v>32</v>
      </c>
      <c r="G342" s="21" t="s">
        <v>44</v>
      </c>
      <c r="H342" s="22">
        <v>-7000</v>
      </c>
      <c r="I342" s="21" t="s">
        <v>27</v>
      </c>
      <c r="J342" s="21" t="s">
        <v>25</v>
      </c>
      <c r="K342" s="21" t="s">
        <v>20</v>
      </c>
    </row>
    <row r="343" spans="1:11" x14ac:dyDescent="0.3">
      <c r="A343" s="19">
        <v>2023</v>
      </c>
      <c r="B343" s="20">
        <v>45016</v>
      </c>
      <c r="C343" s="21" t="s">
        <v>79</v>
      </c>
      <c r="D343" s="21" t="s">
        <v>73</v>
      </c>
      <c r="E343" s="20" t="s">
        <v>69</v>
      </c>
      <c r="F343" s="20" t="s">
        <v>33</v>
      </c>
      <c r="G343" s="21" t="s">
        <v>44</v>
      </c>
      <c r="H343" s="22">
        <v>-27000</v>
      </c>
      <c r="I343" s="21" t="s">
        <v>31</v>
      </c>
      <c r="J343" s="21" t="s">
        <v>31</v>
      </c>
      <c r="K343" s="21" t="s">
        <v>20</v>
      </c>
    </row>
    <row r="344" spans="1:11" x14ac:dyDescent="0.3">
      <c r="A344" s="19">
        <v>2023</v>
      </c>
      <c r="B344" s="20">
        <v>45016</v>
      </c>
      <c r="C344" s="21" t="s">
        <v>79</v>
      </c>
      <c r="D344" s="21" t="s">
        <v>73</v>
      </c>
      <c r="E344" s="20" t="s">
        <v>69</v>
      </c>
      <c r="F344" s="20" t="s">
        <v>33</v>
      </c>
      <c r="G344" s="21" t="s">
        <v>44</v>
      </c>
      <c r="H344" s="22">
        <v>-15000</v>
      </c>
      <c r="I344" s="21" t="s">
        <v>19</v>
      </c>
      <c r="J344" s="21" t="s">
        <v>18</v>
      </c>
      <c r="K344" s="21" t="s">
        <v>20</v>
      </c>
    </row>
    <row r="345" spans="1:11" x14ac:dyDescent="0.3">
      <c r="A345" s="19">
        <v>2023</v>
      </c>
      <c r="B345" s="20">
        <v>45016</v>
      </c>
      <c r="C345" s="21" t="s">
        <v>79</v>
      </c>
      <c r="D345" s="21" t="s">
        <v>73</v>
      </c>
      <c r="E345" s="20" t="s">
        <v>69</v>
      </c>
      <c r="F345" s="20" t="s">
        <v>33</v>
      </c>
      <c r="G345" s="21" t="s">
        <v>44</v>
      </c>
      <c r="H345" s="22">
        <v>-30000</v>
      </c>
      <c r="I345" s="21" t="s">
        <v>19</v>
      </c>
      <c r="J345" s="21" t="s">
        <v>21</v>
      </c>
      <c r="K345" s="21" t="s">
        <v>20</v>
      </c>
    </row>
    <row r="346" spans="1:11" x14ac:dyDescent="0.3">
      <c r="A346" s="19">
        <v>2023</v>
      </c>
      <c r="B346" s="20">
        <v>45016</v>
      </c>
      <c r="C346" s="21" t="s">
        <v>79</v>
      </c>
      <c r="D346" s="21" t="s">
        <v>73</v>
      </c>
      <c r="E346" s="20" t="s">
        <v>69</v>
      </c>
      <c r="F346" s="20" t="s">
        <v>33</v>
      </c>
      <c r="G346" s="21" t="s">
        <v>44</v>
      </c>
      <c r="H346" s="22">
        <v>-20000</v>
      </c>
      <c r="I346" s="21" t="s">
        <v>19</v>
      </c>
      <c r="J346" s="21" t="s">
        <v>22</v>
      </c>
      <c r="K346" s="21" t="s">
        <v>20</v>
      </c>
    </row>
    <row r="347" spans="1:11" x14ac:dyDescent="0.3">
      <c r="A347" s="19">
        <v>2023</v>
      </c>
      <c r="B347" s="20">
        <v>45016</v>
      </c>
      <c r="C347" s="21" t="s">
        <v>79</v>
      </c>
      <c r="D347" s="21" t="s">
        <v>73</v>
      </c>
      <c r="E347" s="20" t="s">
        <v>69</v>
      </c>
      <c r="F347" s="20" t="s">
        <v>33</v>
      </c>
      <c r="G347" s="21" t="s">
        <v>44</v>
      </c>
      <c r="H347" s="22">
        <v>-52000</v>
      </c>
      <c r="I347" s="21" t="s">
        <v>19</v>
      </c>
      <c r="J347" s="21" t="s">
        <v>23</v>
      </c>
      <c r="K347" s="21" t="s">
        <v>20</v>
      </c>
    </row>
    <row r="348" spans="1:11" x14ac:dyDescent="0.3">
      <c r="A348" s="19">
        <v>2023</v>
      </c>
      <c r="B348" s="20">
        <v>45016</v>
      </c>
      <c r="C348" s="21" t="s">
        <v>79</v>
      </c>
      <c r="D348" s="21" t="s">
        <v>73</v>
      </c>
      <c r="E348" s="20" t="s">
        <v>69</v>
      </c>
      <c r="F348" s="20" t="s">
        <v>33</v>
      </c>
      <c r="G348" s="21" t="s">
        <v>44</v>
      </c>
      <c r="H348" s="22">
        <v>-5000</v>
      </c>
      <c r="I348" s="21" t="s">
        <v>19</v>
      </c>
      <c r="J348" s="21" t="s">
        <v>24</v>
      </c>
      <c r="K348" s="21" t="s">
        <v>20</v>
      </c>
    </row>
    <row r="349" spans="1:11" x14ac:dyDescent="0.3">
      <c r="A349" s="19">
        <v>2023</v>
      </c>
      <c r="B349" s="20">
        <v>45016</v>
      </c>
      <c r="C349" s="21" t="s">
        <v>79</v>
      </c>
      <c r="D349" s="21" t="s">
        <v>73</v>
      </c>
      <c r="E349" s="20" t="s">
        <v>69</v>
      </c>
      <c r="F349" s="20" t="s">
        <v>33</v>
      </c>
      <c r="G349" s="21" t="s">
        <v>44</v>
      </c>
      <c r="H349" s="22">
        <v>-3000</v>
      </c>
      <c r="I349" s="21" t="s">
        <v>19</v>
      </c>
      <c r="J349" s="21" t="s">
        <v>25</v>
      </c>
      <c r="K349" s="21" t="s">
        <v>20</v>
      </c>
    </row>
    <row r="350" spans="1:11" x14ac:dyDescent="0.3">
      <c r="A350" s="19">
        <v>2023</v>
      </c>
      <c r="B350" s="20">
        <v>45016</v>
      </c>
      <c r="C350" s="21" t="s">
        <v>79</v>
      </c>
      <c r="D350" s="21" t="s">
        <v>73</v>
      </c>
      <c r="E350" s="20" t="s">
        <v>69</v>
      </c>
      <c r="F350" s="20" t="s">
        <v>33</v>
      </c>
      <c r="G350" s="21" t="s">
        <v>44</v>
      </c>
      <c r="H350" s="22">
        <v>-30000</v>
      </c>
      <c r="I350" s="21" t="s">
        <v>27</v>
      </c>
      <c r="J350" s="21" t="s">
        <v>26</v>
      </c>
      <c r="K350" s="21" t="s">
        <v>20</v>
      </c>
    </row>
    <row r="351" spans="1:11" x14ac:dyDescent="0.3">
      <c r="A351" s="19">
        <v>2023</v>
      </c>
      <c r="B351" s="20">
        <v>45016</v>
      </c>
      <c r="C351" s="21" t="s">
        <v>79</v>
      </c>
      <c r="D351" s="21" t="s">
        <v>73</v>
      </c>
      <c r="E351" s="20" t="s">
        <v>69</v>
      </c>
      <c r="F351" s="20" t="s">
        <v>33</v>
      </c>
      <c r="G351" s="21" t="s">
        <v>44</v>
      </c>
      <c r="H351" s="22">
        <v>-2000</v>
      </c>
      <c r="I351" s="21" t="s">
        <v>27</v>
      </c>
      <c r="J351" s="21" t="s">
        <v>28</v>
      </c>
      <c r="K351" s="21" t="s">
        <v>20</v>
      </c>
    </row>
    <row r="352" spans="1:11" x14ac:dyDescent="0.3">
      <c r="A352" s="19">
        <v>2023</v>
      </c>
      <c r="B352" s="20">
        <v>45016</v>
      </c>
      <c r="C352" s="21" t="s">
        <v>79</v>
      </c>
      <c r="D352" s="21" t="s">
        <v>73</v>
      </c>
      <c r="E352" s="20" t="s">
        <v>69</v>
      </c>
      <c r="F352" s="20" t="s">
        <v>33</v>
      </c>
      <c r="G352" s="21" t="s">
        <v>44</v>
      </c>
      <c r="H352" s="22">
        <v>-5000</v>
      </c>
      <c r="I352" s="21" t="s">
        <v>27</v>
      </c>
      <c r="J352" s="21" t="s">
        <v>29</v>
      </c>
      <c r="K352" s="21" t="s">
        <v>20</v>
      </c>
    </row>
    <row r="353" spans="1:11" x14ac:dyDescent="0.3">
      <c r="A353" s="19">
        <v>2023</v>
      </c>
      <c r="B353" s="20">
        <v>45016</v>
      </c>
      <c r="C353" s="21" t="s">
        <v>79</v>
      </c>
      <c r="D353" s="21" t="s">
        <v>73</v>
      </c>
      <c r="E353" s="20" t="s">
        <v>69</v>
      </c>
      <c r="F353" s="20" t="s">
        <v>33</v>
      </c>
      <c r="G353" s="21" t="s">
        <v>44</v>
      </c>
      <c r="H353" s="22">
        <v>-7000</v>
      </c>
      <c r="I353" s="21" t="s">
        <v>27</v>
      </c>
      <c r="J353" s="21" t="s">
        <v>14</v>
      </c>
      <c r="K353" s="21" t="s">
        <v>20</v>
      </c>
    </row>
    <row r="354" spans="1:11" x14ac:dyDescent="0.3">
      <c r="A354" s="19">
        <v>2023</v>
      </c>
      <c r="B354" s="20">
        <v>45016</v>
      </c>
      <c r="C354" s="21" t="s">
        <v>79</v>
      </c>
      <c r="D354" s="21" t="s">
        <v>73</v>
      </c>
      <c r="E354" s="20" t="s">
        <v>69</v>
      </c>
      <c r="F354" s="20" t="s">
        <v>33</v>
      </c>
      <c r="G354" s="21" t="s">
        <v>44</v>
      </c>
      <c r="H354" s="22">
        <v>-100000</v>
      </c>
      <c r="I354" s="21" t="s">
        <v>27</v>
      </c>
      <c r="J354" s="21" t="s">
        <v>30</v>
      </c>
      <c r="K354" s="21" t="s">
        <v>20</v>
      </c>
    </row>
    <row r="355" spans="1:11" x14ac:dyDescent="0.3">
      <c r="A355" s="19">
        <v>2023</v>
      </c>
      <c r="B355" s="20">
        <v>45016</v>
      </c>
      <c r="C355" s="21" t="s">
        <v>79</v>
      </c>
      <c r="D355" s="21" t="s">
        <v>73</v>
      </c>
      <c r="E355" s="20" t="s">
        <v>69</v>
      </c>
      <c r="F355" s="20" t="s">
        <v>33</v>
      </c>
      <c r="G355" s="21" t="s">
        <v>44</v>
      </c>
      <c r="H355" s="22">
        <v>-7000</v>
      </c>
      <c r="I355" s="21" t="s">
        <v>27</v>
      </c>
      <c r="J355" s="21" t="s">
        <v>25</v>
      </c>
      <c r="K355" s="21" t="s">
        <v>20</v>
      </c>
    </row>
    <row r="356" spans="1:11" x14ac:dyDescent="0.3">
      <c r="A356" s="19">
        <v>2023</v>
      </c>
      <c r="B356" s="20">
        <v>45046</v>
      </c>
      <c r="C356" s="21" t="s">
        <v>81</v>
      </c>
      <c r="D356" s="21" t="s">
        <v>74</v>
      </c>
      <c r="E356" s="20" t="s">
        <v>71</v>
      </c>
      <c r="F356" s="20" t="s">
        <v>34</v>
      </c>
      <c r="G356" s="21" t="s">
        <v>44</v>
      </c>
      <c r="H356" s="22">
        <v>-20000</v>
      </c>
      <c r="I356" s="21" t="s">
        <v>31</v>
      </c>
      <c r="J356" s="21" t="s">
        <v>31</v>
      </c>
      <c r="K356" s="21" t="s">
        <v>20</v>
      </c>
    </row>
    <row r="357" spans="1:11" x14ac:dyDescent="0.3">
      <c r="A357" s="19">
        <v>2023</v>
      </c>
      <c r="B357" s="20">
        <v>45046</v>
      </c>
      <c r="C357" s="21" t="s">
        <v>81</v>
      </c>
      <c r="D357" s="21" t="s">
        <v>74</v>
      </c>
      <c r="E357" s="20" t="s">
        <v>71</v>
      </c>
      <c r="F357" s="20" t="s">
        <v>34</v>
      </c>
      <c r="G357" s="21" t="s">
        <v>44</v>
      </c>
      <c r="H357" s="22">
        <v>-15000</v>
      </c>
      <c r="I357" s="21" t="s">
        <v>19</v>
      </c>
      <c r="J357" s="21" t="s">
        <v>18</v>
      </c>
      <c r="K357" s="21" t="s">
        <v>20</v>
      </c>
    </row>
    <row r="358" spans="1:11" x14ac:dyDescent="0.3">
      <c r="A358" s="19">
        <v>2023</v>
      </c>
      <c r="B358" s="20">
        <v>45046</v>
      </c>
      <c r="C358" s="21" t="s">
        <v>81</v>
      </c>
      <c r="D358" s="21" t="s">
        <v>74</v>
      </c>
      <c r="E358" s="20" t="s">
        <v>71</v>
      </c>
      <c r="F358" s="20" t="s">
        <v>34</v>
      </c>
      <c r="G358" s="21" t="s">
        <v>44</v>
      </c>
      <c r="H358" s="22">
        <v>-30000</v>
      </c>
      <c r="I358" s="21" t="s">
        <v>19</v>
      </c>
      <c r="J358" s="21" t="s">
        <v>21</v>
      </c>
      <c r="K358" s="21" t="s">
        <v>20</v>
      </c>
    </row>
    <row r="359" spans="1:11" x14ac:dyDescent="0.3">
      <c r="A359" s="19">
        <v>2023</v>
      </c>
      <c r="B359" s="20">
        <v>45046</v>
      </c>
      <c r="C359" s="21" t="s">
        <v>81</v>
      </c>
      <c r="D359" s="21" t="s">
        <v>74</v>
      </c>
      <c r="E359" s="20" t="s">
        <v>71</v>
      </c>
      <c r="F359" s="20" t="s">
        <v>34</v>
      </c>
      <c r="G359" s="21" t="s">
        <v>44</v>
      </c>
      <c r="H359" s="22">
        <v>-20000</v>
      </c>
      <c r="I359" s="21" t="s">
        <v>19</v>
      </c>
      <c r="J359" s="21" t="s">
        <v>22</v>
      </c>
      <c r="K359" s="21" t="s">
        <v>20</v>
      </c>
    </row>
    <row r="360" spans="1:11" x14ac:dyDescent="0.3">
      <c r="A360" s="19">
        <v>2023</v>
      </c>
      <c r="B360" s="20">
        <v>45046</v>
      </c>
      <c r="C360" s="21" t="s">
        <v>81</v>
      </c>
      <c r="D360" s="21" t="s">
        <v>74</v>
      </c>
      <c r="E360" s="20" t="s">
        <v>71</v>
      </c>
      <c r="F360" s="20" t="s">
        <v>34</v>
      </c>
      <c r="G360" s="21" t="s">
        <v>44</v>
      </c>
      <c r="H360" s="22">
        <v>-52000</v>
      </c>
      <c r="I360" s="21" t="s">
        <v>19</v>
      </c>
      <c r="J360" s="21" t="s">
        <v>23</v>
      </c>
      <c r="K360" s="21" t="s">
        <v>20</v>
      </c>
    </row>
    <row r="361" spans="1:11" x14ac:dyDescent="0.3">
      <c r="A361" s="19">
        <v>2023</v>
      </c>
      <c r="B361" s="20">
        <v>45046</v>
      </c>
      <c r="C361" s="21" t="s">
        <v>81</v>
      </c>
      <c r="D361" s="21" t="s">
        <v>74</v>
      </c>
      <c r="E361" s="20" t="s">
        <v>71</v>
      </c>
      <c r="F361" s="20" t="s">
        <v>34</v>
      </c>
      <c r="G361" s="21" t="s">
        <v>44</v>
      </c>
      <c r="H361" s="22">
        <v>-5000</v>
      </c>
      <c r="I361" s="21" t="s">
        <v>19</v>
      </c>
      <c r="J361" s="21" t="s">
        <v>24</v>
      </c>
      <c r="K361" s="21" t="s">
        <v>20</v>
      </c>
    </row>
    <row r="362" spans="1:11" x14ac:dyDescent="0.3">
      <c r="A362" s="19">
        <v>2023</v>
      </c>
      <c r="B362" s="20">
        <v>45046</v>
      </c>
      <c r="C362" s="21" t="s">
        <v>81</v>
      </c>
      <c r="D362" s="21" t="s">
        <v>74</v>
      </c>
      <c r="E362" s="20" t="s">
        <v>71</v>
      </c>
      <c r="F362" s="20" t="s">
        <v>34</v>
      </c>
      <c r="G362" s="21" t="s">
        <v>44</v>
      </c>
      <c r="H362" s="22">
        <v>-3000</v>
      </c>
      <c r="I362" s="21" t="s">
        <v>19</v>
      </c>
      <c r="J362" s="21" t="s">
        <v>25</v>
      </c>
      <c r="K362" s="21" t="s">
        <v>20</v>
      </c>
    </row>
    <row r="363" spans="1:11" x14ac:dyDescent="0.3">
      <c r="A363" s="19">
        <v>2023</v>
      </c>
      <c r="B363" s="20">
        <v>45046</v>
      </c>
      <c r="C363" s="21" t="s">
        <v>81</v>
      </c>
      <c r="D363" s="21" t="s">
        <v>74</v>
      </c>
      <c r="E363" s="20" t="s">
        <v>71</v>
      </c>
      <c r="F363" s="20" t="s">
        <v>34</v>
      </c>
      <c r="G363" s="21" t="s">
        <v>44</v>
      </c>
      <c r="H363" s="22">
        <v>-30000</v>
      </c>
      <c r="I363" s="21" t="s">
        <v>27</v>
      </c>
      <c r="J363" s="21" t="s">
        <v>26</v>
      </c>
      <c r="K363" s="21" t="s">
        <v>20</v>
      </c>
    </row>
    <row r="364" spans="1:11" x14ac:dyDescent="0.3">
      <c r="A364" s="19">
        <v>2023</v>
      </c>
      <c r="B364" s="20">
        <v>45046</v>
      </c>
      <c r="C364" s="21" t="s">
        <v>81</v>
      </c>
      <c r="D364" s="21" t="s">
        <v>74</v>
      </c>
      <c r="E364" s="20" t="s">
        <v>71</v>
      </c>
      <c r="F364" s="20" t="s">
        <v>34</v>
      </c>
      <c r="G364" s="21" t="s">
        <v>44</v>
      </c>
      <c r="H364" s="22">
        <v>-2000</v>
      </c>
      <c r="I364" s="21" t="s">
        <v>27</v>
      </c>
      <c r="J364" s="21" t="s">
        <v>28</v>
      </c>
      <c r="K364" s="21" t="s">
        <v>20</v>
      </c>
    </row>
    <row r="365" spans="1:11" x14ac:dyDescent="0.3">
      <c r="A365" s="19">
        <v>2023</v>
      </c>
      <c r="B365" s="20">
        <v>45046</v>
      </c>
      <c r="C365" s="21" t="s">
        <v>81</v>
      </c>
      <c r="D365" s="21" t="s">
        <v>74</v>
      </c>
      <c r="E365" s="20" t="s">
        <v>71</v>
      </c>
      <c r="F365" s="20" t="s">
        <v>34</v>
      </c>
      <c r="G365" s="21" t="s">
        <v>44</v>
      </c>
      <c r="H365" s="22">
        <v>-5000</v>
      </c>
      <c r="I365" s="21" t="s">
        <v>27</v>
      </c>
      <c r="J365" s="21" t="s">
        <v>29</v>
      </c>
      <c r="K365" s="21" t="s">
        <v>20</v>
      </c>
    </row>
    <row r="366" spans="1:11" x14ac:dyDescent="0.3">
      <c r="A366" s="19">
        <v>2023</v>
      </c>
      <c r="B366" s="20">
        <v>45046</v>
      </c>
      <c r="C366" s="21" t="s">
        <v>81</v>
      </c>
      <c r="D366" s="21" t="s">
        <v>74</v>
      </c>
      <c r="E366" s="20" t="s">
        <v>71</v>
      </c>
      <c r="F366" s="20" t="s">
        <v>34</v>
      </c>
      <c r="G366" s="21" t="s">
        <v>44</v>
      </c>
      <c r="H366" s="22">
        <v>-6000</v>
      </c>
      <c r="I366" s="21" t="s">
        <v>27</v>
      </c>
      <c r="J366" s="21" t="s">
        <v>14</v>
      </c>
      <c r="K366" s="21" t="s">
        <v>20</v>
      </c>
    </row>
    <row r="367" spans="1:11" x14ac:dyDescent="0.3">
      <c r="A367" s="19">
        <v>2023</v>
      </c>
      <c r="B367" s="20">
        <v>45046</v>
      </c>
      <c r="C367" s="21" t="s">
        <v>81</v>
      </c>
      <c r="D367" s="21" t="s">
        <v>74</v>
      </c>
      <c r="E367" s="20" t="s">
        <v>71</v>
      </c>
      <c r="F367" s="20" t="s">
        <v>34</v>
      </c>
      <c r="G367" s="21" t="s">
        <v>44</v>
      </c>
      <c r="H367" s="22">
        <v>-100000</v>
      </c>
      <c r="I367" s="21" t="s">
        <v>27</v>
      </c>
      <c r="J367" s="21" t="s">
        <v>30</v>
      </c>
      <c r="K367" s="21" t="s">
        <v>20</v>
      </c>
    </row>
    <row r="368" spans="1:11" x14ac:dyDescent="0.3">
      <c r="A368" s="19">
        <v>2023</v>
      </c>
      <c r="B368" s="20">
        <v>45046</v>
      </c>
      <c r="C368" s="21" t="s">
        <v>81</v>
      </c>
      <c r="D368" s="21" t="s">
        <v>74</v>
      </c>
      <c r="E368" s="20" t="s">
        <v>71</v>
      </c>
      <c r="F368" s="20" t="s">
        <v>34</v>
      </c>
      <c r="G368" s="21" t="s">
        <v>44</v>
      </c>
      <c r="H368" s="22">
        <v>-7000</v>
      </c>
      <c r="I368" s="21" t="s">
        <v>27</v>
      </c>
      <c r="J368" s="21" t="s">
        <v>25</v>
      </c>
      <c r="K368" s="21" t="s">
        <v>20</v>
      </c>
    </row>
    <row r="369" spans="1:11" x14ac:dyDescent="0.3">
      <c r="A369" s="19">
        <v>2023</v>
      </c>
      <c r="B369" s="20">
        <v>45077</v>
      </c>
      <c r="C369" s="21" t="s">
        <v>79</v>
      </c>
      <c r="D369" s="21" t="s">
        <v>74</v>
      </c>
      <c r="E369" s="20" t="s">
        <v>67</v>
      </c>
      <c r="F369" s="20" t="s">
        <v>35</v>
      </c>
      <c r="G369" s="21" t="s">
        <v>44</v>
      </c>
      <c r="H369" s="22">
        <v>-31000</v>
      </c>
      <c r="I369" s="21" t="s">
        <v>31</v>
      </c>
      <c r="J369" s="21" t="s">
        <v>31</v>
      </c>
      <c r="K369" s="21" t="s">
        <v>20</v>
      </c>
    </row>
    <row r="370" spans="1:11" x14ac:dyDescent="0.3">
      <c r="A370" s="19">
        <v>2023</v>
      </c>
      <c r="B370" s="20">
        <v>45077</v>
      </c>
      <c r="C370" s="21" t="s">
        <v>79</v>
      </c>
      <c r="D370" s="21" t="s">
        <v>74</v>
      </c>
      <c r="E370" s="20" t="s">
        <v>67</v>
      </c>
      <c r="F370" s="20" t="s">
        <v>35</v>
      </c>
      <c r="G370" s="21" t="s">
        <v>44</v>
      </c>
      <c r="H370" s="22">
        <v>-15000</v>
      </c>
      <c r="I370" s="21" t="s">
        <v>19</v>
      </c>
      <c r="J370" s="21" t="s">
        <v>18</v>
      </c>
      <c r="K370" s="21" t="s">
        <v>20</v>
      </c>
    </row>
    <row r="371" spans="1:11" x14ac:dyDescent="0.3">
      <c r="A371" s="19">
        <v>2023</v>
      </c>
      <c r="B371" s="20">
        <v>45077</v>
      </c>
      <c r="C371" s="21" t="s">
        <v>79</v>
      </c>
      <c r="D371" s="21" t="s">
        <v>74</v>
      </c>
      <c r="E371" s="20" t="s">
        <v>67</v>
      </c>
      <c r="F371" s="20" t="s">
        <v>35</v>
      </c>
      <c r="G371" s="21" t="s">
        <v>44</v>
      </c>
      <c r="H371" s="22">
        <v>-38000</v>
      </c>
      <c r="I371" s="21" t="s">
        <v>19</v>
      </c>
      <c r="J371" s="21" t="s">
        <v>21</v>
      </c>
      <c r="K371" s="21" t="s">
        <v>20</v>
      </c>
    </row>
    <row r="372" spans="1:11" x14ac:dyDescent="0.3">
      <c r="A372" s="19">
        <v>2023</v>
      </c>
      <c r="B372" s="20">
        <v>45077</v>
      </c>
      <c r="C372" s="21" t="s">
        <v>79</v>
      </c>
      <c r="D372" s="21" t="s">
        <v>74</v>
      </c>
      <c r="E372" s="20" t="s">
        <v>67</v>
      </c>
      <c r="F372" s="20" t="s">
        <v>35</v>
      </c>
      <c r="G372" s="21" t="s">
        <v>44</v>
      </c>
      <c r="H372" s="22">
        <v>-40000</v>
      </c>
      <c r="I372" s="21" t="s">
        <v>19</v>
      </c>
      <c r="J372" s="21" t="s">
        <v>22</v>
      </c>
      <c r="K372" s="21" t="s">
        <v>20</v>
      </c>
    </row>
    <row r="373" spans="1:11" x14ac:dyDescent="0.3">
      <c r="A373" s="19">
        <v>2023</v>
      </c>
      <c r="B373" s="20">
        <v>45077</v>
      </c>
      <c r="C373" s="21" t="s">
        <v>79</v>
      </c>
      <c r="D373" s="21" t="s">
        <v>74</v>
      </c>
      <c r="E373" s="20" t="s">
        <v>67</v>
      </c>
      <c r="F373" s="20" t="s">
        <v>35</v>
      </c>
      <c r="G373" s="21" t="s">
        <v>44</v>
      </c>
      <c r="H373" s="22">
        <v>-52000</v>
      </c>
      <c r="I373" s="21" t="s">
        <v>19</v>
      </c>
      <c r="J373" s="21" t="s">
        <v>23</v>
      </c>
      <c r="K373" s="21" t="s">
        <v>20</v>
      </c>
    </row>
    <row r="374" spans="1:11" x14ac:dyDescent="0.3">
      <c r="A374" s="19">
        <v>2023</v>
      </c>
      <c r="B374" s="20">
        <v>45077</v>
      </c>
      <c r="C374" s="21" t="s">
        <v>79</v>
      </c>
      <c r="D374" s="21" t="s">
        <v>74</v>
      </c>
      <c r="E374" s="20" t="s">
        <v>67</v>
      </c>
      <c r="F374" s="20" t="s">
        <v>35</v>
      </c>
      <c r="G374" s="21" t="s">
        <v>44</v>
      </c>
      <c r="H374" s="22">
        <v>-5000</v>
      </c>
      <c r="I374" s="21" t="s">
        <v>19</v>
      </c>
      <c r="J374" s="21" t="s">
        <v>24</v>
      </c>
      <c r="K374" s="21" t="s">
        <v>20</v>
      </c>
    </row>
    <row r="375" spans="1:11" x14ac:dyDescent="0.3">
      <c r="A375" s="19">
        <v>2023</v>
      </c>
      <c r="B375" s="20">
        <v>45077</v>
      </c>
      <c r="C375" s="21" t="s">
        <v>79</v>
      </c>
      <c r="D375" s="21" t="s">
        <v>74</v>
      </c>
      <c r="E375" s="20" t="s">
        <v>67</v>
      </c>
      <c r="F375" s="20" t="s">
        <v>35</v>
      </c>
      <c r="G375" s="21" t="s">
        <v>44</v>
      </c>
      <c r="H375" s="22">
        <v>-4000</v>
      </c>
      <c r="I375" s="21" t="s">
        <v>19</v>
      </c>
      <c r="J375" s="21" t="s">
        <v>25</v>
      </c>
      <c r="K375" s="21" t="s">
        <v>20</v>
      </c>
    </row>
    <row r="376" spans="1:11" x14ac:dyDescent="0.3">
      <c r="A376" s="19">
        <v>2023</v>
      </c>
      <c r="B376" s="20">
        <v>45077</v>
      </c>
      <c r="C376" s="21" t="s">
        <v>79</v>
      </c>
      <c r="D376" s="21" t="s">
        <v>74</v>
      </c>
      <c r="E376" s="20" t="s">
        <v>67</v>
      </c>
      <c r="F376" s="20" t="s">
        <v>35</v>
      </c>
      <c r="G376" s="21" t="s">
        <v>44</v>
      </c>
      <c r="H376" s="22">
        <v>-30000</v>
      </c>
      <c r="I376" s="21" t="s">
        <v>27</v>
      </c>
      <c r="J376" s="21" t="s">
        <v>26</v>
      </c>
      <c r="K376" s="21" t="s">
        <v>20</v>
      </c>
    </row>
    <row r="377" spans="1:11" x14ac:dyDescent="0.3">
      <c r="A377" s="19">
        <v>2023</v>
      </c>
      <c r="B377" s="20">
        <v>45077</v>
      </c>
      <c r="C377" s="21" t="s">
        <v>79</v>
      </c>
      <c r="D377" s="21" t="s">
        <v>74</v>
      </c>
      <c r="E377" s="20" t="s">
        <v>67</v>
      </c>
      <c r="F377" s="20" t="s">
        <v>35</v>
      </c>
      <c r="G377" s="21" t="s">
        <v>44</v>
      </c>
      <c r="H377" s="22">
        <v>-4000</v>
      </c>
      <c r="I377" s="21" t="s">
        <v>27</v>
      </c>
      <c r="J377" s="21" t="s">
        <v>28</v>
      </c>
      <c r="K377" s="21" t="s">
        <v>20</v>
      </c>
    </row>
    <row r="378" spans="1:11" x14ac:dyDescent="0.3">
      <c r="A378" s="19">
        <v>2023</v>
      </c>
      <c r="B378" s="20">
        <v>45077</v>
      </c>
      <c r="C378" s="21" t="s">
        <v>79</v>
      </c>
      <c r="D378" s="21" t="s">
        <v>74</v>
      </c>
      <c r="E378" s="20" t="s">
        <v>67</v>
      </c>
      <c r="F378" s="20" t="s">
        <v>35</v>
      </c>
      <c r="G378" s="21" t="s">
        <v>44</v>
      </c>
      <c r="H378" s="22">
        <v>-8000</v>
      </c>
      <c r="I378" s="21" t="s">
        <v>27</v>
      </c>
      <c r="J378" s="21" t="s">
        <v>29</v>
      </c>
      <c r="K378" s="21" t="s">
        <v>20</v>
      </c>
    </row>
    <row r="379" spans="1:11" x14ac:dyDescent="0.3">
      <c r="A379" s="19">
        <v>2023</v>
      </c>
      <c r="B379" s="20">
        <v>45077</v>
      </c>
      <c r="C379" s="21" t="s">
        <v>79</v>
      </c>
      <c r="D379" s="21" t="s">
        <v>74</v>
      </c>
      <c r="E379" s="20" t="s">
        <v>67</v>
      </c>
      <c r="F379" s="20" t="s">
        <v>35</v>
      </c>
      <c r="G379" s="21" t="s">
        <v>44</v>
      </c>
      <c r="H379" s="22">
        <v>-9000</v>
      </c>
      <c r="I379" s="21" t="s">
        <v>27</v>
      </c>
      <c r="J379" s="21" t="s">
        <v>14</v>
      </c>
      <c r="K379" s="21" t="s">
        <v>20</v>
      </c>
    </row>
    <row r="380" spans="1:11" x14ac:dyDescent="0.3">
      <c r="A380" s="19">
        <v>2023</v>
      </c>
      <c r="B380" s="20">
        <v>45077</v>
      </c>
      <c r="C380" s="21" t="s">
        <v>79</v>
      </c>
      <c r="D380" s="21" t="s">
        <v>74</v>
      </c>
      <c r="E380" s="20" t="s">
        <v>67</v>
      </c>
      <c r="F380" s="20" t="s">
        <v>35</v>
      </c>
      <c r="G380" s="21" t="s">
        <v>44</v>
      </c>
      <c r="H380" s="22">
        <v>-130000</v>
      </c>
      <c r="I380" s="21" t="s">
        <v>27</v>
      </c>
      <c r="J380" s="21" t="s">
        <v>30</v>
      </c>
      <c r="K380" s="21" t="s">
        <v>20</v>
      </c>
    </row>
    <row r="381" spans="1:11" x14ac:dyDescent="0.3">
      <c r="A381" s="19">
        <v>2023</v>
      </c>
      <c r="B381" s="20">
        <v>45077</v>
      </c>
      <c r="C381" s="21" t="s">
        <v>79</v>
      </c>
      <c r="D381" s="21" t="s">
        <v>74</v>
      </c>
      <c r="E381" s="20" t="s">
        <v>67</v>
      </c>
      <c r="F381" s="20" t="s">
        <v>35</v>
      </c>
      <c r="G381" s="21" t="s">
        <v>44</v>
      </c>
      <c r="H381" s="22">
        <v>-7000</v>
      </c>
      <c r="I381" s="21" t="s">
        <v>27</v>
      </c>
      <c r="J381" s="21" t="s">
        <v>25</v>
      </c>
      <c r="K381" s="21" t="s">
        <v>20</v>
      </c>
    </row>
    <row r="382" spans="1:11" x14ac:dyDescent="0.3">
      <c r="A382" s="19">
        <v>2023</v>
      </c>
      <c r="B382" s="20">
        <v>45107</v>
      </c>
      <c r="C382" s="21" t="s">
        <v>81</v>
      </c>
      <c r="D382" s="21" t="s">
        <v>74</v>
      </c>
      <c r="E382" s="20" t="s">
        <v>69</v>
      </c>
      <c r="F382" s="20" t="s">
        <v>36</v>
      </c>
      <c r="G382" s="21" t="s">
        <v>44</v>
      </c>
      <c r="H382" s="22">
        <v>-56700</v>
      </c>
      <c r="I382" s="21" t="s">
        <v>31</v>
      </c>
      <c r="J382" s="21" t="s">
        <v>31</v>
      </c>
      <c r="K382" s="21" t="s">
        <v>20</v>
      </c>
    </row>
    <row r="383" spans="1:11" x14ac:dyDescent="0.3">
      <c r="A383" s="19">
        <v>2023</v>
      </c>
      <c r="B383" s="20">
        <v>45107</v>
      </c>
      <c r="C383" s="21" t="s">
        <v>81</v>
      </c>
      <c r="D383" s="21" t="s">
        <v>74</v>
      </c>
      <c r="E383" s="20" t="s">
        <v>69</v>
      </c>
      <c r="F383" s="20" t="s">
        <v>36</v>
      </c>
      <c r="G383" s="21" t="s">
        <v>44</v>
      </c>
      <c r="H383" s="22">
        <v>-15000</v>
      </c>
      <c r="I383" s="21" t="s">
        <v>19</v>
      </c>
      <c r="J383" s="21" t="s">
        <v>18</v>
      </c>
      <c r="K383" s="21" t="s">
        <v>20</v>
      </c>
    </row>
    <row r="384" spans="1:11" x14ac:dyDescent="0.3">
      <c r="A384" s="19">
        <v>2023</v>
      </c>
      <c r="B384" s="20">
        <v>45107</v>
      </c>
      <c r="C384" s="21" t="s">
        <v>81</v>
      </c>
      <c r="D384" s="21" t="s">
        <v>74</v>
      </c>
      <c r="E384" s="20" t="s">
        <v>69</v>
      </c>
      <c r="F384" s="20" t="s">
        <v>36</v>
      </c>
      <c r="G384" s="21" t="s">
        <v>44</v>
      </c>
      <c r="H384" s="22">
        <v>-38000</v>
      </c>
      <c r="I384" s="21" t="s">
        <v>19</v>
      </c>
      <c r="J384" s="21" t="s">
        <v>21</v>
      </c>
      <c r="K384" s="21" t="s">
        <v>20</v>
      </c>
    </row>
    <row r="385" spans="1:11" x14ac:dyDescent="0.3">
      <c r="A385" s="19">
        <v>2023</v>
      </c>
      <c r="B385" s="20">
        <v>45107</v>
      </c>
      <c r="C385" s="21" t="s">
        <v>81</v>
      </c>
      <c r="D385" s="21" t="s">
        <v>74</v>
      </c>
      <c r="E385" s="20" t="s">
        <v>69</v>
      </c>
      <c r="F385" s="20" t="s">
        <v>36</v>
      </c>
      <c r="G385" s="21" t="s">
        <v>44</v>
      </c>
      <c r="H385" s="22">
        <v>-40000</v>
      </c>
      <c r="I385" s="21" t="s">
        <v>19</v>
      </c>
      <c r="J385" s="21" t="s">
        <v>22</v>
      </c>
      <c r="K385" s="21" t="s">
        <v>20</v>
      </c>
    </row>
    <row r="386" spans="1:11" x14ac:dyDescent="0.3">
      <c r="A386" s="19">
        <v>2023</v>
      </c>
      <c r="B386" s="20">
        <v>45107</v>
      </c>
      <c r="C386" s="21" t="s">
        <v>81</v>
      </c>
      <c r="D386" s="21" t="s">
        <v>74</v>
      </c>
      <c r="E386" s="20" t="s">
        <v>69</v>
      </c>
      <c r="F386" s="20" t="s">
        <v>36</v>
      </c>
      <c r="G386" s="21" t="s">
        <v>44</v>
      </c>
      <c r="H386" s="22">
        <v>-52000</v>
      </c>
      <c r="I386" s="21" t="s">
        <v>19</v>
      </c>
      <c r="J386" s="21" t="s">
        <v>23</v>
      </c>
      <c r="K386" s="21" t="s">
        <v>20</v>
      </c>
    </row>
    <row r="387" spans="1:11" x14ac:dyDescent="0.3">
      <c r="A387" s="19">
        <v>2023</v>
      </c>
      <c r="B387" s="20">
        <v>45107</v>
      </c>
      <c r="C387" s="21" t="s">
        <v>81</v>
      </c>
      <c r="D387" s="21" t="s">
        <v>74</v>
      </c>
      <c r="E387" s="20" t="s">
        <v>69</v>
      </c>
      <c r="F387" s="20" t="s">
        <v>36</v>
      </c>
      <c r="G387" s="21" t="s">
        <v>44</v>
      </c>
      <c r="H387" s="22">
        <v>-5000</v>
      </c>
      <c r="I387" s="21" t="s">
        <v>19</v>
      </c>
      <c r="J387" s="21" t="s">
        <v>24</v>
      </c>
      <c r="K387" s="21" t="s">
        <v>20</v>
      </c>
    </row>
    <row r="388" spans="1:11" x14ac:dyDescent="0.3">
      <c r="A388" s="19">
        <v>2023</v>
      </c>
      <c r="B388" s="20">
        <v>45107</v>
      </c>
      <c r="C388" s="21" t="s">
        <v>81</v>
      </c>
      <c r="D388" s="21" t="s">
        <v>74</v>
      </c>
      <c r="E388" s="20" t="s">
        <v>69</v>
      </c>
      <c r="F388" s="20" t="s">
        <v>36</v>
      </c>
      <c r="G388" s="21" t="s">
        <v>44</v>
      </c>
      <c r="H388" s="22">
        <v>-3000</v>
      </c>
      <c r="I388" s="21" t="s">
        <v>19</v>
      </c>
      <c r="J388" s="21" t="s">
        <v>25</v>
      </c>
      <c r="K388" s="21" t="s">
        <v>20</v>
      </c>
    </row>
    <row r="389" spans="1:11" x14ac:dyDescent="0.3">
      <c r="A389" s="19">
        <v>2023</v>
      </c>
      <c r="B389" s="20">
        <v>45107</v>
      </c>
      <c r="C389" s="21" t="s">
        <v>81</v>
      </c>
      <c r="D389" s="21" t="s">
        <v>74</v>
      </c>
      <c r="E389" s="20" t="s">
        <v>69</v>
      </c>
      <c r="F389" s="20" t="s">
        <v>36</v>
      </c>
      <c r="G389" s="21" t="s">
        <v>44</v>
      </c>
      <c r="H389" s="22">
        <v>-30000</v>
      </c>
      <c r="I389" s="21" t="s">
        <v>27</v>
      </c>
      <c r="J389" s="21" t="s">
        <v>26</v>
      </c>
      <c r="K389" s="21" t="s">
        <v>20</v>
      </c>
    </row>
    <row r="390" spans="1:11" x14ac:dyDescent="0.3">
      <c r="A390" s="19">
        <v>2023</v>
      </c>
      <c r="B390" s="20">
        <v>45107</v>
      </c>
      <c r="C390" s="21" t="s">
        <v>81</v>
      </c>
      <c r="D390" s="21" t="s">
        <v>74</v>
      </c>
      <c r="E390" s="20" t="s">
        <v>69</v>
      </c>
      <c r="F390" s="20" t="s">
        <v>36</v>
      </c>
      <c r="G390" s="21" t="s">
        <v>44</v>
      </c>
      <c r="H390" s="22">
        <v>-3000</v>
      </c>
      <c r="I390" s="21" t="s">
        <v>27</v>
      </c>
      <c r="J390" s="21" t="s">
        <v>28</v>
      </c>
      <c r="K390" s="21" t="s">
        <v>20</v>
      </c>
    </row>
    <row r="391" spans="1:11" x14ac:dyDescent="0.3">
      <c r="A391" s="19">
        <v>2023</v>
      </c>
      <c r="B391" s="20">
        <v>45107</v>
      </c>
      <c r="C391" s="21" t="s">
        <v>81</v>
      </c>
      <c r="D391" s="21" t="s">
        <v>74</v>
      </c>
      <c r="E391" s="20" t="s">
        <v>69</v>
      </c>
      <c r="F391" s="20" t="s">
        <v>36</v>
      </c>
      <c r="G391" s="21" t="s">
        <v>44</v>
      </c>
      <c r="H391" s="22">
        <v>-9000</v>
      </c>
      <c r="I391" s="21" t="s">
        <v>27</v>
      </c>
      <c r="J391" s="21" t="s">
        <v>29</v>
      </c>
      <c r="K391" s="21" t="s">
        <v>20</v>
      </c>
    </row>
    <row r="392" spans="1:11" x14ac:dyDescent="0.3">
      <c r="A392" s="19">
        <v>2023</v>
      </c>
      <c r="B392" s="20">
        <v>45107</v>
      </c>
      <c r="C392" s="21" t="s">
        <v>81</v>
      </c>
      <c r="D392" s="21" t="s">
        <v>74</v>
      </c>
      <c r="E392" s="20" t="s">
        <v>69</v>
      </c>
      <c r="F392" s="20" t="s">
        <v>36</v>
      </c>
      <c r="G392" s="21" t="s">
        <v>44</v>
      </c>
      <c r="H392" s="22">
        <v>-8000</v>
      </c>
      <c r="I392" s="21" t="s">
        <v>27</v>
      </c>
      <c r="J392" s="21" t="s">
        <v>14</v>
      </c>
      <c r="K392" s="21" t="s">
        <v>20</v>
      </c>
    </row>
    <row r="393" spans="1:11" x14ac:dyDescent="0.3">
      <c r="A393" s="19">
        <v>2023</v>
      </c>
      <c r="B393" s="20">
        <v>45107</v>
      </c>
      <c r="C393" s="21" t="s">
        <v>81</v>
      </c>
      <c r="D393" s="21" t="s">
        <v>74</v>
      </c>
      <c r="E393" s="20" t="s">
        <v>69</v>
      </c>
      <c r="F393" s="20" t="s">
        <v>36</v>
      </c>
      <c r="G393" s="21" t="s">
        <v>44</v>
      </c>
      <c r="H393" s="22">
        <v>-130000</v>
      </c>
      <c r="I393" s="21" t="s">
        <v>27</v>
      </c>
      <c r="J393" s="21" t="s">
        <v>30</v>
      </c>
      <c r="K393" s="21" t="s">
        <v>20</v>
      </c>
    </row>
    <row r="394" spans="1:11" x14ac:dyDescent="0.3">
      <c r="A394" s="19">
        <v>2023</v>
      </c>
      <c r="B394" s="20">
        <v>45107</v>
      </c>
      <c r="C394" s="21" t="s">
        <v>81</v>
      </c>
      <c r="D394" s="21" t="s">
        <v>74</v>
      </c>
      <c r="E394" s="20" t="s">
        <v>69</v>
      </c>
      <c r="F394" s="20" t="s">
        <v>36</v>
      </c>
      <c r="G394" s="21" t="s">
        <v>44</v>
      </c>
      <c r="H394" s="22">
        <v>-7000</v>
      </c>
      <c r="I394" s="21" t="s">
        <v>27</v>
      </c>
      <c r="J394" s="21" t="s">
        <v>25</v>
      </c>
      <c r="K394" s="21" t="s">
        <v>20</v>
      </c>
    </row>
    <row r="395" spans="1:11" x14ac:dyDescent="0.3">
      <c r="A395" s="19">
        <v>2023</v>
      </c>
      <c r="B395" s="20">
        <v>45138</v>
      </c>
      <c r="C395" s="21" t="s">
        <v>79</v>
      </c>
      <c r="D395" s="21" t="s">
        <v>75</v>
      </c>
      <c r="E395" s="20" t="s">
        <v>65</v>
      </c>
      <c r="F395" s="20" t="s">
        <v>37</v>
      </c>
      <c r="G395" s="21" t="s">
        <v>44</v>
      </c>
      <c r="H395" s="22">
        <v>-30300</v>
      </c>
      <c r="I395" s="21" t="s">
        <v>31</v>
      </c>
      <c r="J395" s="21" t="s">
        <v>31</v>
      </c>
      <c r="K395" s="21" t="s">
        <v>20</v>
      </c>
    </row>
    <row r="396" spans="1:11" x14ac:dyDescent="0.3">
      <c r="A396" s="19">
        <v>2023</v>
      </c>
      <c r="B396" s="20">
        <v>45138</v>
      </c>
      <c r="C396" s="21" t="s">
        <v>79</v>
      </c>
      <c r="D396" s="21" t="s">
        <v>75</v>
      </c>
      <c r="E396" s="20" t="s">
        <v>65</v>
      </c>
      <c r="F396" s="20" t="s">
        <v>37</v>
      </c>
      <c r="G396" s="21" t="s">
        <v>44</v>
      </c>
      <c r="H396" s="22">
        <v>-15000</v>
      </c>
      <c r="I396" s="21" t="s">
        <v>19</v>
      </c>
      <c r="J396" s="21" t="s">
        <v>18</v>
      </c>
      <c r="K396" s="21" t="s">
        <v>20</v>
      </c>
    </row>
    <row r="397" spans="1:11" x14ac:dyDescent="0.3">
      <c r="A397" s="19">
        <v>2023</v>
      </c>
      <c r="B397" s="20">
        <v>45138</v>
      </c>
      <c r="C397" s="21" t="s">
        <v>79</v>
      </c>
      <c r="D397" s="21" t="s">
        <v>75</v>
      </c>
      <c r="E397" s="20" t="s">
        <v>65</v>
      </c>
      <c r="F397" s="20" t="s">
        <v>37</v>
      </c>
      <c r="G397" s="21" t="s">
        <v>44</v>
      </c>
      <c r="H397" s="22">
        <v>-38000</v>
      </c>
      <c r="I397" s="21" t="s">
        <v>19</v>
      </c>
      <c r="J397" s="21" t="s">
        <v>21</v>
      </c>
      <c r="K397" s="21" t="s">
        <v>20</v>
      </c>
    </row>
    <row r="398" spans="1:11" x14ac:dyDescent="0.3">
      <c r="A398" s="19">
        <v>2023</v>
      </c>
      <c r="B398" s="20">
        <v>45138</v>
      </c>
      <c r="C398" s="21" t="s">
        <v>79</v>
      </c>
      <c r="D398" s="21" t="s">
        <v>75</v>
      </c>
      <c r="E398" s="20" t="s">
        <v>65</v>
      </c>
      <c r="F398" s="20" t="s">
        <v>37</v>
      </c>
      <c r="G398" s="21" t="s">
        <v>44</v>
      </c>
      <c r="H398" s="22">
        <v>-30000</v>
      </c>
      <c r="I398" s="21" t="s">
        <v>19</v>
      </c>
      <c r="J398" s="21" t="s">
        <v>22</v>
      </c>
      <c r="K398" s="21" t="s">
        <v>20</v>
      </c>
    </row>
    <row r="399" spans="1:11" x14ac:dyDescent="0.3">
      <c r="A399" s="19">
        <v>2023</v>
      </c>
      <c r="B399" s="20">
        <v>45138</v>
      </c>
      <c r="C399" s="21" t="s">
        <v>79</v>
      </c>
      <c r="D399" s="21" t="s">
        <v>75</v>
      </c>
      <c r="E399" s="20" t="s">
        <v>65</v>
      </c>
      <c r="F399" s="20" t="s">
        <v>37</v>
      </c>
      <c r="G399" s="21" t="s">
        <v>44</v>
      </c>
      <c r="H399" s="22">
        <v>-45000</v>
      </c>
      <c r="I399" s="21" t="s">
        <v>19</v>
      </c>
      <c r="J399" s="21" t="s">
        <v>23</v>
      </c>
      <c r="K399" s="21" t="s">
        <v>20</v>
      </c>
    </row>
    <row r="400" spans="1:11" x14ac:dyDescent="0.3">
      <c r="A400" s="19">
        <v>2023</v>
      </c>
      <c r="B400" s="20">
        <v>45138</v>
      </c>
      <c r="C400" s="21" t="s">
        <v>79</v>
      </c>
      <c r="D400" s="21" t="s">
        <v>75</v>
      </c>
      <c r="E400" s="20" t="s">
        <v>65</v>
      </c>
      <c r="F400" s="20" t="s">
        <v>37</v>
      </c>
      <c r="G400" s="21" t="s">
        <v>44</v>
      </c>
      <c r="H400" s="22">
        <v>-5000</v>
      </c>
      <c r="I400" s="21" t="s">
        <v>19</v>
      </c>
      <c r="J400" s="21" t="s">
        <v>24</v>
      </c>
      <c r="K400" s="21" t="s">
        <v>20</v>
      </c>
    </row>
    <row r="401" spans="1:11" x14ac:dyDescent="0.3">
      <c r="A401" s="19">
        <v>2023</v>
      </c>
      <c r="B401" s="20">
        <v>45138</v>
      </c>
      <c r="C401" s="21" t="s">
        <v>79</v>
      </c>
      <c r="D401" s="21" t="s">
        <v>75</v>
      </c>
      <c r="E401" s="20" t="s">
        <v>65</v>
      </c>
      <c r="F401" s="20" t="s">
        <v>37</v>
      </c>
      <c r="G401" s="21" t="s">
        <v>44</v>
      </c>
      <c r="H401" s="22">
        <v>-2000</v>
      </c>
      <c r="I401" s="21" t="s">
        <v>19</v>
      </c>
      <c r="J401" s="21" t="s">
        <v>25</v>
      </c>
      <c r="K401" s="21" t="s">
        <v>20</v>
      </c>
    </row>
    <row r="402" spans="1:11" x14ac:dyDescent="0.3">
      <c r="A402" s="19">
        <v>2023</v>
      </c>
      <c r="B402" s="20">
        <v>45138</v>
      </c>
      <c r="C402" s="21" t="s">
        <v>79</v>
      </c>
      <c r="D402" s="21" t="s">
        <v>75</v>
      </c>
      <c r="E402" s="20" t="s">
        <v>65</v>
      </c>
      <c r="F402" s="20" t="s">
        <v>37</v>
      </c>
      <c r="G402" s="21" t="s">
        <v>44</v>
      </c>
      <c r="H402" s="22">
        <v>-30000</v>
      </c>
      <c r="I402" s="21" t="s">
        <v>27</v>
      </c>
      <c r="J402" s="21" t="s">
        <v>26</v>
      </c>
      <c r="K402" s="21" t="s">
        <v>20</v>
      </c>
    </row>
    <row r="403" spans="1:11" x14ac:dyDescent="0.3">
      <c r="A403" s="19">
        <v>2023</v>
      </c>
      <c r="B403" s="20">
        <v>45138</v>
      </c>
      <c r="C403" s="21" t="s">
        <v>79</v>
      </c>
      <c r="D403" s="21" t="s">
        <v>75</v>
      </c>
      <c r="E403" s="20" t="s">
        <v>65</v>
      </c>
      <c r="F403" s="20" t="s">
        <v>37</v>
      </c>
      <c r="G403" s="21" t="s">
        <v>44</v>
      </c>
      <c r="H403" s="22">
        <v>-2000</v>
      </c>
      <c r="I403" s="21" t="s">
        <v>27</v>
      </c>
      <c r="J403" s="21" t="s">
        <v>28</v>
      </c>
      <c r="K403" s="21" t="s">
        <v>20</v>
      </c>
    </row>
    <row r="404" spans="1:11" x14ac:dyDescent="0.3">
      <c r="A404" s="19">
        <v>2023</v>
      </c>
      <c r="B404" s="20">
        <v>45138</v>
      </c>
      <c r="C404" s="21" t="s">
        <v>79</v>
      </c>
      <c r="D404" s="21" t="s">
        <v>75</v>
      </c>
      <c r="E404" s="20" t="s">
        <v>65</v>
      </c>
      <c r="F404" s="20" t="s">
        <v>37</v>
      </c>
      <c r="G404" s="21" t="s">
        <v>44</v>
      </c>
      <c r="H404" s="22">
        <v>-5000</v>
      </c>
      <c r="I404" s="21" t="s">
        <v>27</v>
      </c>
      <c r="J404" s="21" t="s">
        <v>29</v>
      </c>
      <c r="K404" s="21" t="s">
        <v>20</v>
      </c>
    </row>
    <row r="405" spans="1:11" x14ac:dyDescent="0.3">
      <c r="A405" s="19">
        <v>2023</v>
      </c>
      <c r="B405" s="20">
        <v>45138</v>
      </c>
      <c r="C405" s="21" t="s">
        <v>79</v>
      </c>
      <c r="D405" s="21" t="s">
        <v>75</v>
      </c>
      <c r="E405" s="20" t="s">
        <v>65</v>
      </c>
      <c r="F405" s="20" t="s">
        <v>37</v>
      </c>
      <c r="G405" s="21" t="s">
        <v>44</v>
      </c>
      <c r="H405" s="22">
        <v>-6000</v>
      </c>
      <c r="I405" s="21" t="s">
        <v>27</v>
      </c>
      <c r="J405" s="21" t="s">
        <v>14</v>
      </c>
      <c r="K405" s="21" t="s">
        <v>20</v>
      </c>
    </row>
    <row r="406" spans="1:11" x14ac:dyDescent="0.3">
      <c r="A406" s="19">
        <v>2023</v>
      </c>
      <c r="B406" s="20">
        <v>45138</v>
      </c>
      <c r="C406" s="21" t="s">
        <v>79</v>
      </c>
      <c r="D406" s="21" t="s">
        <v>75</v>
      </c>
      <c r="E406" s="20" t="s">
        <v>65</v>
      </c>
      <c r="F406" s="20" t="s">
        <v>37</v>
      </c>
      <c r="G406" s="21" t="s">
        <v>44</v>
      </c>
      <c r="H406" s="22">
        <v>-130000</v>
      </c>
      <c r="I406" s="21" t="s">
        <v>27</v>
      </c>
      <c r="J406" s="21" t="s">
        <v>30</v>
      </c>
      <c r="K406" s="21" t="s">
        <v>20</v>
      </c>
    </row>
    <row r="407" spans="1:11" x14ac:dyDescent="0.3">
      <c r="A407" s="19">
        <v>2023</v>
      </c>
      <c r="B407" s="20">
        <v>45138</v>
      </c>
      <c r="C407" s="21" t="s">
        <v>79</v>
      </c>
      <c r="D407" s="21" t="s">
        <v>75</v>
      </c>
      <c r="E407" s="20" t="s">
        <v>65</v>
      </c>
      <c r="F407" s="20" t="s">
        <v>37</v>
      </c>
      <c r="G407" s="21" t="s">
        <v>44</v>
      </c>
      <c r="H407" s="22">
        <v>-7000</v>
      </c>
      <c r="I407" s="21" t="s">
        <v>27</v>
      </c>
      <c r="J407" s="21" t="s">
        <v>25</v>
      </c>
      <c r="K407" s="21" t="s">
        <v>20</v>
      </c>
    </row>
    <row r="408" spans="1:11" x14ac:dyDescent="0.3">
      <c r="A408" s="19">
        <v>2023</v>
      </c>
      <c r="B408" s="20">
        <v>45169</v>
      </c>
      <c r="C408" s="21" t="s">
        <v>79</v>
      </c>
      <c r="D408" s="21" t="s">
        <v>75</v>
      </c>
      <c r="E408" s="20" t="s">
        <v>68</v>
      </c>
      <c r="F408" s="20" t="s">
        <v>38</v>
      </c>
      <c r="G408" s="21" t="s">
        <v>44</v>
      </c>
      <c r="H408" s="22">
        <v>-18600</v>
      </c>
      <c r="I408" s="21" t="s">
        <v>31</v>
      </c>
      <c r="J408" s="21" t="s">
        <v>31</v>
      </c>
      <c r="K408" s="21" t="s">
        <v>20</v>
      </c>
    </row>
    <row r="409" spans="1:11" x14ac:dyDescent="0.3">
      <c r="A409" s="19">
        <v>2023</v>
      </c>
      <c r="B409" s="20">
        <v>45169</v>
      </c>
      <c r="C409" s="21" t="s">
        <v>79</v>
      </c>
      <c r="D409" s="21" t="s">
        <v>75</v>
      </c>
      <c r="E409" s="20" t="s">
        <v>68</v>
      </c>
      <c r="F409" s="20" t="s">
        <v>38</v>
      </c>
      <c r="G409" s="21" t="s">
        <v>44</v>
      </c>
      <c r="H409" s="22">
        <v>-20000</v>
      </c>
      <c r="I409" s="21" t="s">
        <v>19</v>
      </c>
      <c r="J409" s="21" t="s">
        <v>18</v>
      </c>
      <c r="K409" s="21" t="s">
        <v>20</v>
      </c>
    </row>
    <row r="410" spans="1:11" x14ac:dyDescent="0.3">
      <c r="A410" s="19">
        <v>2023</v>
      </c>
      <c r="B410" s="20">
        <v>45169</v>
      </c>
      <c r="C410" s="21" t="s">
        <v>79</v>
      </c>
      <c r="D410" s="21" t="s">
        <v>75</v>
      </c>
      <c r="E410" s="20" t="s">
        <v>68</v>
      </c>
      <c r="F410" s="20" t="s">
        <v>38</v>
      </c>
      <c r="G410" s="21" t="s">
        <v>44</v>
      </c>
      <c r="H410" s="22">
        <v>-38000</v>
      </c>
      <c r="I410" s="21" t="s">
        <v>19</v>
      </c>
      <c r="J410" s="21" t="s">
        <v>21</v>
      </c>
      <c r="K410" s="21" t="s">
        <v>20</v>
      </c>
    </row>
    <row r="411" spans="1:11" x14ac:dyDescent="0.3">
      <c r="A411" s="19">
        <v>2023</v>
      </c>
      <c r="B411" s="20">
        <v>45169</v>
      </c>
      <c r="C411" s="21" t="s">
        <v>79</v>
      </c>
      <c r="D411" s="21" t="s">
        <v>75</v>
      </c>
      <c r="E411" s="20" t="s">
        <v>68</v>
      </c>
      <c r="F411" s="20" t="s">
        <v>38</v>
      </c>
      <c r="G411" s="21" t="s">
        <v>44</v>
      </c>
      <c r="H411" s="22">
        <v>-20000</v>
      </c>
      <c r="I411" s="21" t="s">
        <v>19</v>
      </c>
      <c r="J411" s="21" t="s">
        <v>22</v>
      </c>
      <c r="K411" s="21" t="s">
        <v>20</v>
      </c>
    </row>
    <row r="412" spans="1:11" x14ac:dyDescent="0.3">
      <c r="A412" s="19">
        <v>2023</v>
      </c>
      <c r="B412" s="20">
        <v>45169</v>
      </c>
      <c r="C412" s="21" t="s">
        <v>79</v>
      </c>
      <c r="D412" s="21" t="s">
        <v>75</v>
      </c>
      <c r="E412" s="20" t="s">
        <v>68</v>
      </c>
      <c r="F412" s="20" t="s">
        <v>38</v>
      </c>
      <c r="G412" s="21" t="s">
        <v>44</v>
      </c>
      <c r="H412" s="22">
        <v>-45000</v>
      </c>
      <c r="I412" s="21" t="s">
        <v>19</v>
      </c>
      <c r="J412" s="21" t="s">
        <v>23</v>
      </c>
      <c r="K412" s="21" t="s">
        <v>20</v>
      </c>
    </row>
    <row r="413" spans="1:11" x14ac:dyDescent="0.3">
      <c r="A413" s="19">
        <v>2023</v>
      </c>
      <c r="B413" s="20">
        <v>45169</v>
      </c>
      <c r="C413" s="21" t="s">
        <v>79</v>
      </c>
      <c r="D413" s="21" t="s">
        <v>75</v>
      </c>
      <c r="E413" s="20" t="s">
        <v>68</v>
      </c>
      <c r="F413" s="20" t="s">
        <v>38</v>
      </c>
      <c r="G413" s="21" t="s">
        <v>44</v>
      </c>
      <c r="H413" s="22">
        <v>-5000</v>
      </c>
      <c r="I413" s="21" t="s">
        <v>19</v>
      </c>
      <c r="J413" s="21" t="s">
        <v>24</v>
      </c>
      <c r="K413" s="21" t="s">
        <v>20</v>
      </c>
    </row>
    <row r="414" spans="1:11" x14ac:dyDescent="0.3">
      <c r="A414" s="19">
        <v>2023</v>
      </c>
      <c r="B414" s="20">
        <v>45169</v>
      </c>
      <c r="C414" s="21" t="s">
        <v>79</v>
      </c>
      <c r="D414" s="21" t="s">
        <v>75</v>
      </c>
      <c r="E414" s="20" t="s">
        <v>68</v>
      </c>
      <c r="F414" s="20" t="s">
        <v>38</v>
      </c>
      <c r="G414" s="21" t="s">
        <v>44</v>
      </c>
      <c r="H414" s="22">
        <v>-2000</v>
      </c>
      <c r="I414" s="21" t="s">
        <v>19</v>
      </c>
      <c r="J414" s="21" t="s">
        <v>25</v>
      </c>
      <c r="K414" s="21" t="s">
        <v>20</v>
      </c>
    </row>
    <row r="415" spans="1:11" x14ac:dyDescent="0.3">
      <c r="A415" s="19">
        <v>2023</v>
      </c>
      <c r="B415" s="20">
        <v>45169</v>
      </c>
      <c r="C415" s="21" t="s">
        <v>79</v>
      </c>
      <c r="D415" s="21" t="s">
        <v>75</v>
      </c>
      <c r="E415" s="20" t="s">
        <v>68</v>
      </c>
      <c r="F415" s="20" t="s">
        <v>38</v>
      </c>
      <c r="G415" s="21" t="s">
        <v>44</v>
      </c>
      <c r="H415" s="22">
        <v>-30000</v>
      </c>
      <c r="I415" s="21" t="s">
        <v>27</v>
      </c>
      <c r="J415" s="21" t="s">
        <v>26</v>
      </c>
      <c r="K415" s="21" t="s">
        <v>20</v>
      </c>
    </row>
    <row r="416" spans="1:11" x14ac:dyDescent="0.3">
      <c r="A416" s="19">
        <v>2023</v>
      </c>
      <c r="B416" s="20">
        <v>45169</v>
      </c>
      <c r="C416" s="21" t="s">
        <v>79</v>
      </c>
      <c r="D416" s="21" t="s">
        <v>75</v>
      </c>
      <c r="E416" s="20" t="s">
        <v>68</v>
      </c>
      <c r="F416" s="20" t="s">
        <v>38</v>
      </c>
      <c r="G416" s="21" t="s">
        <v>44</v>
      </c>
      <c r="H416" s="22">
        <v>-2000</v>
      </c>
      <c r="I416" s="21" t="s">
        <v>27</v>
      </c>
      <c r="J416" s="21" t="s">
        <v>28</v>
      </c>
      <c r="K416" s="21" t="s">
        <v>20</v>
      </c>
    </row>
    <row r="417" spans="1:11" x14ac:dyDescent="0.3">
      <c r="A417" s="19">
        <v>2023</v>
      </c>
      <c r="B417" s="20">
        <v>45169</v>
      </c>
      <c r="C417" s="21" t="s">
        <v>79</v>
      </c>
      <c r="D417" s="21" t="s">
        <v>75</v>
      </c>
      <c r="E417" s="20" t="s">
        <v>68</v>
      </c>
      <c r="F417" s="20" t="s">
        <v>38</v>
      </c>
      <c r="G417" s="21" t="s">
        <v>44</v>
      </c>
      <c r="H417" s="22">
        <v>-5000</v>
      </c>
      <c r="I417" s="21" t="s">
        <v>27</v>
      </c>
      <c r="J417" s="21" t="s">
        <v>29</v>
      </c>
      <c r="K417" s="21" t="s">
        <v>20</v>
      </c>
    </row>
    <row r="418" spans="1:11" x14ac:dyDescent="0.3">
      <c r="A418" s="19">
        <v>2023</v>
      </c>
      <c r="B418" s="20">
        <v>45169</v>
      </c>
      <c r="C418" s="21" t="s">
        <v>79</v>
      </c>
      <c r="D418" s="21" t="s">
        <v>75</v>
      </c>
      <c r="E418" s="20" t="s">
        <v>68</v>
      </c>
      <c r="F418" s="20" t="s">
        <v>38</v>
      </c>
      <c r="G418" s="21" t="s">
        <v>44</v>
      </c>
      <c r="H418" s="22">
        <v>-6000</v>
      </c>
      <c r="I418" s="21" t="s">
        <v>27</v>
      </c>
      <c r="J418" s="21" t="s">
        <v>14</v>
      </c>
      <c r="K418" s="21" t="s">
        <v>20</v>
      </c>
    </row>
    <row r="419" spans="1:11" x14ac:dyDescent="0.3">
      <c r="A419" s="19">
        <v>2023</v>
      </c>
      <c r="B419" s="20">
        <v>45169</v>
      </c>
      <c r="C419" s="21" t="s">
        <v>79</v>
      </c>
      <c r="D419" s="21" t="s">
        <v>75</v>
      </c>
      <c r="E419" s="20" t="s">
        <v>68</v>
      </c>
      <c r="F419" s="20" t="s">
        <v>38</v>
      </c>
      <c r="G419" s="21" t="s">
        <v>44</v>
      </c>
      <c r="H419" s="22">
        <v>-130000</v>
      </c>
      <c r="I419" s="21" t="s">
        <v>27</v>
      </c>
      <c r="J419" s="21" t="s">
        <v>30</v>
      </c>
      <c r="K419" s="21" t="s">
        <v>20</v>
      </c>
    </row>
    <row r="420" spans="1:11" x14ac:dyDescent="0.3">
      <c r="A420" s="19">
        <v>2023</v>
      </c>
      <c r="B420" s="20">
        <v>45169</v>
      </c>
      <c r="C420" s="21" t="s">
        <v>79</v>
      </c>
      <c r="D420" s="21" t="s">
        <v>75</v>
      </c>
      <c r="E420" s="20" t="s">
        <v>68</v>
      </c>
      <c r="F420" s="20" t="s">
        <v>38</v>
      </c>
      <c r="G420" s="21" t="s">
        <v>44</v>
      </c>
      <c r="H420" s="22">
        <v>-7000</v>
      </c>
      <c r="I420" s="21" t="s">
        <v>27</v>
      </c>
      <c r="J420" s="21" t="s">
        <v>25</v>
      </c>
      <c r="K420" s="21" t="s">
        <v>20</v>
      </c>
    </row>
    <row r="421" spans="1:11" x14ac:dyDescent="0.3">
      <c r="A421" s="19">
        <v>2023</v>
      </c>
      <c r="B421" s="20">
        <v>45199</v>
      </c>
      <c r="C421" s="21" t="s">
        <v>81</v>
      </c>
      <c r="D421" s="21" t="s">
        <v>75</v>
      </c>
      <c r="E421" s="20" t="s">
        <v>70</v>
      </c>
      <c r="F421" s="20" t="s">
        <v>39</v>
      </c>
      <c r="G421" s="21" t="s">
        <v>44</v>
      </c>
      <c r="H421" s="22">
        <v>-26300</v>
      </c>
      <c r="I421" s="21" t="s">
        <v>31</v>
      </c>
      <c r="J421" s="21" t="s">
        <v>31</v>
      </c>
      <c r="K421" s="21" t="s">
        <v>20</v>
      </c>
    </row>
    <row r="422" spans="1:11" x14ac:dyDescent="0.3">
      <c r="A422" s="19">
        <v>2023</v>
      </c>
      <c r="B422" s="20">
        <v>45199</v>
      </c>
      <c r="C422" s="21" t="s">
        <v>81</v>
      </c>
      <c r="D422" s="21" t="s">
        <v>75</v>
      </c>
      <c r="E422" s="20" t="s">
        <v>70</v>
      </c>
      <c r="F422" s="20" t="s">
        <v>39</v>
      </c>
      <c r="G422" s="21" t="s">
        <v>44</v>
      </c>
      <c r="H422" s="22">
        <v>-20000</v>
      </c>
      <c r="I422" s="21" t="s">
        <v>19</v>
      </c>
      <c r="J422" s="21" t="s">
        <v>18</v>
      </c>
      <c r="K422" s="21" t="s">
        <v>20</v>
      </c>
    </row>
    <row r="423" spans="1:11" x14ac:dyDescent="0.3">
      <c r="A423" s="19">
        <v>2023</v>
      </c>
      <c r="B423" s="20">
        <v>45199</v>
      </c>
      <c r="C423" s="21" t="s">
        <v>81</v>
      </c>
      <c r="D423" s="21" t="s">
        <v>75</v>
      </c>
      <c r="E423" s="20" t="s">
        <v>70</v>
      </c>
      <c r="F423" s="20" t="s">
        <v>39</v>
      </c>
      <c r="G423" s="21" t="s">
        <v>44</v>
      </c>
      <c r="H423" s="22">
        <v>-38000</v>
      </c>
      <c r="I423" s="21" t="s">
        <v>19</v>
      </c>
      <c r="J423" s="21" t="s">
        <v>21</v>
      </c>
      <c r="K423" s="21" t="s">
        <v>20</v>
      </c>
    </row>
    <row r="424" spans="1:11" x14ac:dyDescent="0.3">
      <c r="A424" s="19">
        <v>2023</v>
      </c>
      <c r="B424" s="20">
        <v>45199</v>
      </c>
      <c r="C424" s="21" t="s">
        <v>81</v>
      </c>
      <c r="D424" s="21" t="s">
        <v>75</v>
      </c>
      <c r="E424" s="20" t="s">
        <v>70</v>
      </c>
      <c r="F424" s="20" t="s">
        <v>39</v>
      </c>
      <c r="G424" s="21" t="s">
        <v>44</v>
      </c>
      <c r="H424" s="22">
        <v>-15000</v>
      </c>
      <c r="I424" s="21" t="s">
        <v>19</v>
      </c>
      <c r="J424" s="21" t="s">
        <v>22</v>
      </c>
      <c r="K424" s="21" t="s">
        <v>20</v>
      </c>
    </row>
    <row r="425" spans="1:11" x14ac:dyDescent="0.3">
      <c r="A425" s="19">
        <v>2023</v>
      </c>
      <c r="B425" s="20">
        <v>45199</v>
      </c>
      <c r="C425" s="21" t="s">
        <v>81</v>
      </c>
      <c r="D425" s="21" t="s">
        <v>75</v>
      </c>
      <c r="E425" s="20" t="s">
        <v>70</v>
      </c>
      <c r="F425" s="20" t="s">
        <v>39</v>
      </c>
      <c r="G425" s="21" t="s">
        <v>44</v>
      </c>
      <c r="H425" s="22">
        <v>-45000</v>
      </c>
      <c r="I425" s="21" t="s">
        <v>19</v>
      </c>
      <c r="J425" s="21" t="s">
        <v>23</v>
      </c>
      <c r="K425" s="21" t="s">
        <v>20</v>
      </c>
    </row>
    <row r="426" spans="1:11" x14ac:dyDescent="0.3">
      <c r="A426" s="19">
        <v>2023</v>
      </c>
      <c r="B426" s="20">
        <v>45199</v>
      </c>
      <c r="C426" s="21" t="s">
        <v>81</v>
      </c>
      <c r="D426" s="21" t="s">
        <v>75</v>
      </c>
      <c r="E426" s="20" t="s">
        <v>70</v>
      </c>
      <c r="F426" s="20" t="s">
        <v>39</v>
      </c>
      <c r="G426" s="21" t="s">
        <v>44</v>
      </c>
      <c r="H426" s="22">
        <v>-5000</v>
      </c>
      <c r="I426" s="21" t="s">
        <v>19</v>
      </c>
      <c r="J426" s="21" t="s">
        <v>24</v>
      </c>
      <c r="K426" s="21" t="s">
        <v>20</v>
      </c>
    </row>
    <row r="427" spans="1:11" x14ac:dyDescent="0.3">
      <c r="A427" s="19">
        <v>2023</v>
      </c>
      <c r="B427" s="20">
        <v>45199</v>
      </c>
      <c r="C427" s="21" t="s">
        <v>81</v>
      </c>
      <c r="D427" s="21" t="s">
        <v>75</v>
      </c>
      <c r="E427" s="20" t="s">
        <v>70</v>
      </c>
      <c r="F427" s="20" t="s">
        <v>39</v>
      </c>
      <c r="G427" s="21" t="s">
        <v>44</v>
      </c>
      <c r="H427" s="22">
        <v>-3000</v>
      </c>
      <c r="I427" s="21" t="s">
        <v>19</v>
      </c>
      <c r="J427" s="21" t="s">
        <v>25</v>
      </c>
      <c r="K427" s="21" t="s">
        <v>20</v>
      </c>
    </row>
    <row r="428" spans="1:11" x14ac:dyDescent="0.3">
      <c r="A428" s="19">
        <v>2023</v>
      </c>
      <c r="B428" s="20">
        <v>45199</v>
      </c>
      <c r="C428" s="21" t="s">
        <v>81</v>
      </c>
      <c r="D428" s="21" t="s">
        <v>75</v>
      </c>
      <c r="E428" s="20" t="s">
        <v>70</v>
      </c>
      <c r="F428" s="20" t="s">
        <v>39</v>
      </c>
      <c r="G428" s="21" t="s">
        <v>44</v>
      </c>
      <c r="H428" s="22">
        <v>-30000</v>
      </c>
      <c r="I428" s="21" t="s">
        <v>27</v>
      </c>
      <c r="J428" s="21" t="s">
        <v>26</v>
      </c>
      <c r="K428" s="21" t="s">
        <v>20</v>
      </c>
    </row>
    <row r="429" spans="1:11" x14ac:dyDescent="0.3">
      <c r="A429" s="19">
        <v>2023</v>
      </c>
      <c r="B429" s="20">
        <v>45199</v>
      </c>
      <c r="C429" s="21" t="s">
        <v>81</v>
      </c>
      <c r="D429" s="21" t="s">
        <v>75</v>
      </c>
      <c r="E429" s="20" t="s">
        <v>70</v>
      </c>
      <c r="F429" s="20" t="s">
        <v>39</v>
      </c>
      <c r="G429" s="21" t="s">
        <v>44</v>
      </c>
      <c r="H429" s="22">
        <v>-2000</v>
      </c>
      <c r="I429" s="21" t="s">
        <v>27</v>
      </c>
      <c r="J429" s="21" t="s">
        <v>28</v>
      </c>
      <c r="K429" s="21" t="s">
        <v>20</v>
      </c>
    </row>
    <row r="430" spans="1:11" x14ac:dyDescent="0.3">
      <c r="A430" s="19">
        <v>2023</v>
      </c>
      <c r="B430" s="20">
        <v>45199</v>
      </c>
      <c r="C430" s="21" t="s">
        <v>81</v>
      </c>
      <c r="D430" s="21" t="s">
        <v>75</v>
      </c>
      <c r="E430" s="20" t="s">
        <v>70</v>
      </c>
      <c r="F430" s="20" t="s">
        <v>39</v>
      </c>
      <c r="G430" s="21" t="s">
        <v>44</v>
      </c>
      <c r="H430" s="22">
        <v>-4000</v>
      </c>
      <c r="I430" s="21" t="s">
        <v>27</v>
      </c>
      <c r="J430" s="21" t="s">
        <v>29</v>
      </c>
      <c r="K430" s="21" t="s">
        <v>20</v>
      </c>
    </row>
    <row r="431" spans="1:11" x14ac:dyDescent="0.3">
      <c r="A431" s="19">
        <v>2023</v>
      </c>
      <c r="B431" s="20">
        <v>45199</v>
      </c>
      <c r="C431" s="21" t="s">
        <v>81</v>
      </c>
      <c r="D431" s="21" t="s">
        <v>75</v>
      </c>
      <c r="E431" s="20" t="s">
        <v>70</v>
      </c>
      <c r="F431" s="20" t="s">
        <v>39</v>
      </c>
      <c r="G431" s="21" t="s">
        <v>44</v>
      </c>
      <c r="H431" s="22">
        <v>-6000</v>
      </c>
      <c r="I431" s="21" t="s">
        <v>27</v>
      </c>
      <c r="J431" s="21" t="s">
        <v>14</v>
      </c>
      <c r="K431" s="21" t="s">
        <v>20</v>
      </c>
    </row>
    <row r="432" spans="1:11" x14ac:dyDescent="0.3">
      <c r="A432" s="19">
        <v>2023</v>
      </c>
      <c r="B432" s="20">
        <v>45199</v>
      </c>
      <c r="C432" s="21" t="s">
        <v>81</v>
      </c>
      <c r="D432" s="21" t="s">
        <v>75</v>
      </c>
      <c r="E432" s="20" t="s">
        <v>70</v>
      </c>
      <c r="F432" s="20" t="s">
        <v>39</v>
      </c>
      <c r="G432" s="21" t="s">
        <v>44</v>
      </c>
      <c r="H432" s="22">
        <v>-130000</v>
      </c>
      <c r="I432" s="21" t="s">
        <v>27</v>
      </c>
      <c r="J432" s="21" t="s">
        <v>30</v>
      </c>
      <c r="K432" s="21" t="s">
        <v>20</v>
      </c>
    </row>
    <row r="433" spans="1:11" x14ac:dyDescent="0.3">
      <c r="A433" s="19">
        <v>2023</v>
      </c>
      <c r="B433" s="20">
        <v>45199</v>
      </c>
      <c r="C433" s="21" t="s">
        <v>81</v>
      </c>
      <c r="D433" s="21" t="s">
        <v>75</v>
      </c>
      <c r="E433" s="20" t="s">
        <v>70</v>
      </c>
      <c r="F433" s="20" t="s">
        <v>39</v>
      </c>
      <c r="G433" s="21" t="s">
        <v>44</v>
      </c>
      <c r="H433" s="22">
        <v>-7000</v>
      </c>
      <c r="I433" s="21" t="s">
        <v>27</v>
      </c>
      <c r="J433" s="21" t="s">
        <v>25</v>
      </c>
      <c r="K433" s="21" t="s">
        <v>20</v>
      </c>
    </row>
    <row r="434" spans="1:11" x14ac:dyDescent="0.3">
      <c r="A434" s="19">
        <v>2023</v>
      </c>
      <c r="B434" s="20">
        <v>45230</v>
      </c>
      <c r="C434" s="21" t="s">
        <v>79</v>
      </c>
      <c r="D434" s="21" t="s">
        <v>76</v>
      </c>
      <c r="E434" s="20" t="s">
        <v>66</v>
      </c>
      <c r="F434" s="20" t="s">
        <v>40</v>
      </c>
      <c r="G434" s="21" t="s">
        <v>44</v>
      </c>
      <c r="H434" s="22">
        <v>-22000</v>
      </c>
      <c r="I434" s="21" t="s">
        <v>31</v>
      </c>
      <c r="J434" s="21" t="s">
        <v>31</v>
      </c>
      <c r="K434" s="21" t="s">
        <v>20</v>
      </c>
    </row>
    <row r="435" spans="1:11" x14ac:dyDescent="0.3">
      <c r="A435" s="19">
        <v>2023</v>
      </c>
      <c r="B435" s="20">
        <v>45230</v>
      </c>
      <c r="C435" s="21" t="s">
        <v>79</v>
      </c>
      <c r="D435" s="21" t="s">
        <v>76</v>
      </c>
      <c r="E435" s="20" t="s">
        <v>66</v>
      </c>
      <c r="F435" s="20" t="s">
        <v>40</v>
      </c>
      <c r="G435" s="21" t="s">
        <v>44</v>
      </c>
      <c r="H435" s="22">
        <v>-20000</v>
      </c>
      <c r="I435" s="21" t="s">
        <v>19</v>
      </c>
      <c r="J435" s="21" t="s">
        <v>18</v>
      </c>
      <c r="K435" s="21" t="s">
        <v>20</v>
      </c>
    </row>
    <row r="436" spans="1:11" x14ac:dyDescent="0.3">
      <c r="A436" s="19">
        <v>2023</v>
      </c>
      <c r="B436" s="20">
        <v>45230</v>
      </c>
      <c r="C436" s="21" t="s">
        <v>79</v>
      </c>
      <c r="D436" s="21" t="s">
        <v>76</v>
      </c>
      <c r="E436" s="20" t="s">
        <v>66</v>
      </c>
      <c r="F436" s="20" t="s">
        <v>40</v>
      </c>
      <c r="G436" s="21" t="s">
        <v>44</v>
      </c>
      <c r="H436" s="22">
        <v>-40000</v>
      </c>
      <c r="I436" s="21" t="s">
        <v>19</v>
      </c>
      <c r="J436" s="21" t="s">
        <v>21</v>
      </c>
      <c r="K436" s="21" t="s">
        <v>20</v>
      </c>
    </row>
    <row r="437" spans="1:11" x14ac:dyDescent="0.3">
      <c r="A437" s="19">
        <v>2023</v>
      </c>
      <c r="B437" s="20">
        <v>45230</v>
      </c>
      <c r="C437" s="21" t="s">
        <v>79</v>
      </c>
      <c r="D437" s="21" t="s">
        <v>76</v>
      </c>
      <c r="E437" s="20" t="s">
        <v>66</v>
      </c>
      <c r="F437" s="20" t="s">
        <v>40</v>
      </c>
      <c r="G437" s="21" t="s">
        <v>44</v>
      </c>
      <c r="H437" s="22">
        <v>-15000</v>
      </c>
      <c r="I437" s="21" t="s">
        <v>19</v>
      </c>
      <c r="J437" s="21" t="s">
        <v>22</v>
      </c>
      <c r="K437" s="21" t="s">
        <v>20</v>
      </c>
    </row>
    <row r="438" spans="1:11" x14ac:dyDescent="0.3">
      <c r="A438" s="19">
        <v>2023</v>
      </c>
      <c r="B438" s="20">
        <v>45230</v>
      </c>
      <c r="C438" s="21" t="s">
        <v>79</v>
      </c>
      <c r="D438" s="21" t="s">
        <v>76</v>
      </c>
      <c r="E438" s="20" t="s">
        <v>66</v>
      </c>
      <c r="F438" s="20" t="s">
        <v>40</v>
      </c>
      <c r="G438" s="21" t="s">
        <v>44</v>
      </c>
      <c r="H438" s="22">
        <v>-45000</v>
      </c>
      <c r="I438" s="21" t="s">
        <v>19</v>
      </c>
      <c r="J438" s="21" t="s">
        <v>23</v>
      </c>
      <c r="K438" s="21" t="s">
        <v>20</v>
      </c>
    </row>
    <row r="439" spans="1:11" x14ac:dyDescent="0.3">
      <c r="A439" s="19">
        <v>2023</v>
      </c>
      <c r="B439" s="20">
        <v>45230</v>
      </c>
      <c r="C439" s="21" t="s">
        <v>79</v>
      </c>
      <c r="D439" s="21" t="s">
        <v>76</v>
      </c>
      <c r="E439" s="20" t="s">
        <v>66</v>
      </c>
      <c r="F439" s="20" t="s">
        <v>40</v>
      </c>
      <c r="G439" s="21" t="s">
        <v>44</v>
      </c>
      <c r="H439" s="22">
        <v>-5000</v>
      </c>
      <c r="I439" s="21" t="s">
        <v>19</v>
      </c>
      <c r="J439" s="21" t="s">
        <v>24</v>
      </c>
      <c r="K439" s="21" t="s">
        <v>20</v>
      </c>
    </row>
    <row r="440" spans="1:11" x14ac:dyDescent="0.3">
      <c r="A440" s="19">
        <v>2023</v>
      </c>
      <c r="B440" s="20">
        <v>45230</v>
      </c>
      <c r="C440" s="21" t="s">
        <v>79</v>
      </c>
      <c r="D440" s="21" t="s">
        <v>76</v>
      </c>
      <c r="E440" s="20" t="s">
        <v>66</v>
      </c>
      <c r="F440" s="20" t="s">
        <v>40</v>
      </c>
      <c r="G440" s="21" t="s">
        <v>44</v>
      </c>
      <c r="H440" s="22">
        <v>-2000</v>
      </c>
      <c r="I440" s="21" t="s">
        <v>19</v>
      </c>
      <c r="J440" s="21" t="s">
        <v>25</v>
      </c>
      <c r="K440" s="21" t="s">
        <v>20</v>
      </c>
    </row>
    <row r="441" spans="1:11" x14ac:dyDescent="0.3">
      <c r="A441" s="19">
        <v>2023</v>
      </c>
      <c r="B441" s="20">
        <v>45230</v>
      </c>
      <c r="C441" s="21" t="s">
        <v>79</v>
      </c>
      <c r="D441" s="21" t="s">
        <v>76</v>
      </c>
      <c r="E441" s="20" t="s">
        <v>66</v>
      </c>
      <c r="F441" s="20" t="s">
        <v>40</v>
      </c>
      <c r="G441" s="21" t="s">
        <v>44</v>
      </c>
      <c r="H441" s="22">
        <v>-30000</v>
      </c>
      <c r="I441" s="21" t="s">
        <v>27</v>
      </c>
      <c r="J441" s="21" t="s">
        <v>26</v>
      </c>
      <c r="K441" s="21" t="s">
        <v>20</v>
      </c>
    </row>
    <row r="442" spans="1:11" x14ac:dyDescent="0.3">
      <c r="A442" s="19">
        <v>2023</v>
      </c>
      <c r="B442" s="20">
        <v>45230</v>
      </c>
      <c r="C442" s="21" t="s">
        <v>79</v>
      </c>
      <c r="D442" s="21" t="s">
        <v>76</v>
      </c>
      <c r="E442" s="20" t="s">
        <v>66</v>
      </c>
      <c r="F442" s="20" t="s">
        <v>40</v>
      </c>
      <c r="G442" s="21" t="s">
        <v>44</v>
      </c>
      <c r="H442" s="22">
        <v>-2000</v>
      </c>
      <c r="I442" s="21" t="s">
        <v>27</v>
      </c>
      <c r="J442" s="21" t="s">
        <v>28</v>
      </c>
      <c r="K442" s="21" t="s">
        <v>20</v>
      </c>
    </row>
    <row r="443" spans="1:11" x14ac:dyDescent="0.3">
      <c r="A443" s="19">
        <v>2023</v>
      </c>
      <c r="B443" s="20">
        <v>45230</v>
      </c>
      <c r="C443" s="21" t="s">
        <v>79</v>
      </c>
      <c r="D443" s="21" t="s">
        <v>76</v>
      </c>
      <c r="E443" s="20" t="s">
        <v>66</v>
      </c>
      <c r="F443" s="20" t="s">
        <v>40</v>
      </c>
      <c r="G443" s="21" t="s">
        <v>44</v>
      </c>
      <c r="H443" s="22">
        <v>-4000</v>
      </c>
      <c r="I443" s="21" t="s">
        <v>27</v>
      </c>
      <c r="J443" s="21" t="s">
        <v>29</v>
      </c>
      <c r="K443" s="21" t="s">
        <v>20</v>
      </c>
    </row>
    <row r="444" spans="1:11" x14ac:dyDescent="0.3">
      <c r="A444" s="19">
        <v>2023</v>
      </c>
      <c r="B444" s="20">
        <v>45230</v>
      </c>
      <c r="C444" s="21" t="s">
        <v>79</v>
      </c>
      <c r="D444" s="21" t="s">
        <v>76</v>
      </c>
      <c r="E444" s="20" t="s">
        <v>66</v>
      </c>
      <c r="F444" s="20" t="s">
        <v>40</v>
      </c>
      <c r="G444" s="21" t="s">
        <v>44</v>
      </c>
      <c r="H444" s="22">
        <v>-6000</v>
      </c>
      <c r="I444" s="21" t="s">
        <v>27</v>
      </c>
      <c r="J444" s="21" t="s">
        <v>14</v>
      </c>
      <c r="K444" s="21" t="s">
        <v>20</v>
      </c>
    </row>
    <row r="445" spans="1:11" x14ac:dyDescent="0.3">
      <c r="A445" s="19">
        <v>2023</v>
      </c>
      <c r="B445" s="20">
        <v>45230</v>
      </c>
      <c r="C445" s="21" t="s">
        <v>79</v>
      </c>
      <c r="D445" s="21" t="s">
        <v>76</v>
      </c>
      <c r="E445" s="20" t="s">
        <v>66</v>
      </c>
      <c r="F445" s="20" t="s">
        <v>40</v>
      </c>
      <c r="G445" s="21" t="s">
        <v>44</v>
      </c>
      <c r="H445" s="22">
        <v>-110000</v>
      </c>
      <c r="I445" s="21" t="s">
        <v>27</v>
      </c>
      <c r="J445" s="21" t="s">
        <v>30</v>
      </c>
      <c r="K445" s="21" t="s">
        <v>20</v>
      </c>
    </row>
    <row r="446" spans="1:11" x14ac:dyDescent="0.3">
      <c r="A446" s="19">
        <v>2023</v>
      </c>
      <c r="B446" s="20">
        <v>45230</v>
      </c>
      <c r="C446" s="21" t="s">
        <v>79</v>
      </c>
      <c r="D446" s="21" t="s">
        <v>76</v>
      </c>
      <c r="E446" s="20" t="s">
        <v>66</v>
      </c>
      <c r="F446" s="20" t="s">
        <v>40</v>
      </c>
      <c r="G446" s="21" t="s">
        <v>44</v>
      </c>
      <c r="H446" s="22">
        <v>-7000</v>
      </c>
      <c r="I446" s="21" t="s">
        <v>27</v>
      </c>
      <c r="J446" s="21" t="s">
        <v>25</v>
      </c>
      <c r="K446" s="21" t="s">
        <v>20</v>
      </c>
    </row>
    <row r="447" spans="1:11" x14ac:dyDescent="0.3">
      <c r="A447" s="19">
        <v>2023</v>
      </c>
      <c r="B447" s="20">
        <v>45260</v>
      </c>
      <c r="C447" s="21" t="s">
        <v>81</v>
      </c>
      <c r="D447" s="21" t="s">
        <v>76</v>
      </c>
      <c r="E447" s="20" t="s">
        <v>68</v>
      </c>
      <c r="F447" s="20" t="s">
        <v>41</v>
      </c>
      <c r="G447" s="21" t="s">
        <v>44</v>
      </c>
      <c r="H447" s="22">
        <v>-15300</v>
      </c>
      <c r="I447" s="21" t="s">
        <v>31</v>
      </c>
      <c r="J447" s="21" t="s">
        <v>31</v>
      </c>
      <c r="K447" s="21" t="s">
        <v>20</v>
      </c>
    </row>
    <row r="448" spans="1:11" x14ac:dyDescent="0.3">
      <c r="A448" s="19">
        <v>2023</v>
      </c>
      <c r="B448" s="20">
        <v>45260</v>
      </c>
      <c r="C448" s="21" t="s">
        <v>81</v>
      </c>
      <c r="D448" s="21" t="s">
        <v>76</v>
      </c>
      <c r="E448" s="20" t="s">
        <v>68</v>
      </c>
      <c r="F448" s="20" t="s">
        <v>41</v>
      </c>
      <c r="G448" s="21" t="s">
        <v>44</v>
      </c>
      <c r="H448" s="22">
        <v>-20000</v>
      </c>
      <c r="I448" s="21" t="s">
        <v>19</v>
      </c>
      <c r="J448" s="21" t="s">
        <v>18</v>
      </c>
      <c r="K448" s="21" t="s">
        <v>20</v>
      </c>
    </row>
    <row r="449" spans="1:11" x14ac:dyDescent="0.3">
      <c r="A449" s="19">
        <v>2023</v>
      </c>
      <c r="B449" s="20">
        <v>45260</v>
      </c>
      <c r="C449" s="21" t="s">
        <v>81</v>
      </c>
      <c r="D449" s="21" t="s">
        <v>76</v>
      </c>
      <c r="E449" s="20" t="s">
        <v>68</v>
      </c>
      <c r="F449" s="20" t="s">
        <v>41</v>
      </c>
      <c r="G449" s="21" t="s">
        <v>44</v>
      </c>
      <c r="H449" s="22">
        <v>-40000</v>
      </c>
      <c r="I449" s="21" t="s">
        <v>19</v>
      </c>
      <c r="J449" s="21" t="s">
        <v>21</v>
      </c>
      <c r="K449" s="21" t="s">
        <v>20</v>
      </c>
    </row>
    <row r="450" spans="1:11" x14ac:dyDescent="0.3">
      <c r="A450" s="19">
        <v>2023</v>
      </c>
      <c r="B450" s="20">
        <v>45260</v>
      </c>
      <c r="C450" s="21" t="s">
        <v>81</v>
      </c>
      <c r="D450" s="21" t="s">
        <v>76</v>
      </c>
      <c r="E450" s="20" t="s">
        <v>68</v>
      </c>
      <c r="F450" s="20" t="s">
        <v>41</v>
      </c>
      <c r="G450" s="21" t="s">
        <v>44</v>
      </c>
      <c r="H450" s="22">
        <v>-30000</v>
      </c>
      <c r="I450" s="21" t="s">
        <v>19</v>
      </c>
      <c r="J450" s="21" t="s">
        <v>22</v>
      </c>
      <c r="K450" s="21" t="s">
        <v>20</v>
      </c>
    </row>
    <row r="451" spans="1:11" x14ac:dyDescent="0.3">
      <c r="A451" s="19">
        <v>2023</v>
      </c>
      <c r="B451" s="20">
        <v>45260</v>
      </c>
      <c r="C451" s="21" t="s">
        <v>81</v>
      </c>
      <c r="D451" s="21" t="s">
        <v>76</v>
      </c>
      <c r="E451" s="20" t="s">
        <v>68</v>
      </c>
      <c r="F451" s="20" t="s">
        <v>41</v>
      </c>
      <c r="G451" s="21" t="s">
        <v>44</v>
      </c>
      <c r="H451" s="22">
        <v>-45000</v>
      </c>
      <c r="I451" s="21" t="s">
        <v>19</v>
      </c>
      <c r="J451" s="21" t="s">
        <v>23</v>
      </c>
      <c r="K451" s="21" t="s">
        <v>20</v>
      </c>
    </row>
    <row r="452" spans="1:11" x14ac:dyDescent="0.3">
      <c r="A452" s="19">
        <v>2023</v>
      </c>
      <c r="B452" s="20">
        <v>45260</v>
      </c>
      <c r="C452" s="21" t="s">
        <v>81</v>
      </c>
      <c r="D452" s="21" t="s">
        <v>76</v>
      </c>
      <c r="E452" s="20" t="s">
        <v>68</v>
      </c>
      <c r="F452" s="20" t="s">
        <v>41</v>
      </c>
      <c r="G452" s="21" t="s">
        <v>44</v>
      </c>
      <c r="H452" s="22">
        <v>-5000</v>
      </c>
      <c r="I452" s="21" t="s">
        <v>19</v>
      </c>
      <c r="J452" s="21" t="s">
        <v>24</v>
      </c>
      <c r="K452" s="21" t="s">
        <v>20</v>
      </c>
    </row>
    <row r="453" spans="1:11" x14ac:dyDescent="0.3">
      <c r="A453" s="19">
        <v>2023</v>
      </c>
      <c r="B453" s="20">
        <v>45260</v>
      </c>
      <c r="C453" s="21" t="s">
        <v>81</v>
      </c>
      <c r="D453" s="21" t="s">
        <v>76</v>
      </c>
      <c r="E453" s="20" t="s">
        <v>68</v>
      </c>
      <c r="F453" s="20" t="s">
        <v>41</v>
      </c>
      <c r="G453" s="21" t="s">
        <v>44</v>
      </c>
      <c r="H453" s="22">
        <v>-4000</v>
      </c>
      <c r="I453" s="21" t="s">
        <v>19</v>
      </c>
      <c r="J453" s="21" t="s">
        <v>25</v>
      </c>
      <c r="K453" s="21" t="s">
        <v>20</v>
      </c>
    </row>
    <row r="454" spans="1:11" x14ac:dyDescent="0.3">
      <c r="A454" s="19">
        <v>2023</v>
      </c>
      <c r="B454" s="20">
        <v>45260</v>
      </c>
      <c r="C454" s="21" t="s">
        <v>81</v>
      </c>
      <c r="D454" s="21" t="s">
        <v>76</v>
      </c>
      <c r="E454" s="20" t="s">
        <v>68</v>
      </c>
      <c r="F454" s="20" t="s">
        <v>41</v>
      </c>
      <c r="G454" s="21" t="s">
        <v>44</v>
      </c>
      <c r="H454" s="22">
        <v>-30000</v>
      </c>
      <c r="I454" s="21" t="s">
        <v>27</v>
      </c>
      <c r="J454" s="21" t="s">
        <v>26</v>
      </c>
      <c r="K454" s="21" t="s">
        <v>20</v>
      </c>
    </row>
    <row r="455" spans="1:11" x14ac:dyDescent="0.3">
      <c r="A455" s="19">
        <v>2023</v>
      </c>
      <c r="B455" s="20">
        <v>45260</v>
      </c>
      <c r="C455" s="21" t="s">
        <v>81</v>
      </c>
      <c r="D455" s="21" t="s">
        <v>76</v>
      </c>
      <c r="E455" s="20" t="s">
        <v>68</v>
      </c>
      <c r="F455" s="20" t="s">
        <v>41</v>
      </c>
      <c r="G455" s="21" t="s">
        <v>44</v>
      </c>
      <c r="H455" s="22">
        <v>-3000</v>
      </c>
      <c r="I455" s="21" t="s">
        <v>27</v>
      </c>
      <c r="J455" s="21" t="s">
        <v>28</v>
      </c>
      <c r="K455" s="21" t="s">
        <v>20</v>
      </c>
    </row>
    <row r="456" spans="1:11" x14ac:dyDescent="0.3">
      <c r="A456" s="19">
        <v>2023</v>
      </c>
      <c r="B456" s="20">
        <v>45260</v>
      </c>
      <c r="C456" s="21" t="s">
        <v>81</v>
      </c>
      <c r="D456" s="21" t="s">
        <v>76</v>
      </c>
      <c r="E456" s="20" t="s">
        <v>68</v>
      </c>
      <c r="F456" s="20" t="s">
        <v>41</v>
      </c>
      <c r="G456" s="21" t="s">
        <v>44</v>
      </c>
      <c r="H456" s="22">
        <v>-3000</v>
      </c>
      <c r="I456" s="21" t="s">
        <v>27</v>
      </c>
      <c r="J456" s="21" t="s">
        <v>29</v>
      </c>
      <c r="K456" s="21" t="s">
        <v>20</v>
      </c>
    </row>
    <row r="457" spans="1:11" x14ac:dyDescent="0.3">
      <c r="A457" s="19">
        <v>2023</v>
      </c>
      <c r="B457" s="20">
        <v>45260</v>
      </c>
      <c r="C457" s="21" t="s">
        <v>81</v>
      </c>
      <c r="D457" s="21" t="s">
        <v>76</v>
      </c>
      <c r="E457" s="20" t="s">
        <v>68</v>
      </c>
      <c r="F457" s="20" t="s">
        <v>41</v>
      </c>
      <c r="G457" s="21" t="s">
        <v>44</v>
      </c>
      <c r="H457" s="22">
        <v>-7000</v>
      </c>
      <c r="I457" s="21" t="s">
        <v>27</v>
      </c>
      <c r="J457" s="21" t="s">
        <v>14</v>
      </c>
      <c r="K457" s="21" t="s">
        <v>20</v>
      </c>
    </row>
    <row r="458" spans="1:11" x14ac:dyDescent="0.3">
      <c r="A458" s="19">
        <v>2023</v>
      </c>
      <c r="B458" s="20">
        <v>45260</v>
      </c>
      <c r="C458" s="21" t="s">
        <v>81</v>
      </c>
      <c r="D458" s="21" t="s">
        <v>76</v>
      </c>
      <c r="E458" s="20" t="s">
        <v>68</v>
      </c>
      <c r="F458" s="20" t="s">
        <v>41</v>
      </c>
      <c r="G458" s="21" t="s">
        <v>44</v>
      </c>
      <c r="H458" s="22">
        <v>-110000</v>
      </c>
      <c r="I458" s="21" t="s">
        <v>27</v>
      </c>
      <c r="J458" s="21" t="s">
        <v>30</v>
      </c>
      <c r="K458" s="21" t="s">
        <v>20</v>
      </c>
    </row>
    <row r="459" spans="1:11" x14ac:dyDescent="0.3">
      <c r="A459" s="19">
        <v>2023</v>
      </c>
      <c r="B459" s="20">
        <v>45260</v>
      </c>
      <c r="C459" s="21" t="s">
        <v>81</v>
      </c>
      <c r="D459" s="21" t="s">
        <v>76</v>
      </c>
      <c r="E459" s="20" t="s">
        <v>68</v>
      </c>
      <c r="F459" s="20" t="s">
        <v>41</v>
      </c>
      <c r="G459" s="21" t="s">
        <v>44</v>
      </c>
      <c r="H459" s="22">
        <v>-7000</v>
      </c>
      <c r="I459" s="21" t="s">
        <v>27</v>
      </c>
      <c r="J459" s="21" t="s">
        <v>25</v>
      </c>
      <c r="K459" s="21" t="s">
        <v>20</v>
      </c>
    </row>
    <row r="460" spans="1:11" x14ac:dyDescent="0.3">
      <c r="A460" s="19">
        <v>2023</v>
      </c>
      <c r="B460" s="20">
        <v>45291</v>
      </c>
      <c r="C460" s="21" t="s">
        <v>79</v>
      </c>
      <c r="D460" s="21" t="s">
        <v>76</v>
      </c>
      <c r="E460" s="20" t="s">
        <v>71</v>
      </c>
      <c r="F460" s="20" t="s">
        <v>42</v>
      </c>
      <c r="G460" s="21" t="s">
        <v>44</v>
      </c>
      <c r="H460" s="22">
        <v>-36700</v>
      </c>
      <c r="I460" s="21" t="s">
        <v>31</v>
      </c>
      <c r="J460" s="21" t="s">
        <v>31</v>
      </c>
      <c r="K460" s="21" t="s">
        <v>20</v>
      </c>
    </row>
    <row r="461" spans="1:11" x14ac:dyDescent="0.3">
      <c r="A461" s="19">
        <v>2023</v>
      </c>
      <c r="B461" s="20">
        <v>45291</v>
      </c>
      <c r="C461" s="21" t="s">
        <v>79</v>
      </c>
      <c r="D461" s="21" t="s">
        <v>76</v>
      </c>
      <c r="E461" s="20" t="s">
        <v>71</v>
      </c>
      <c r="F461" s="20" t="s">
        <v>42</v>
      </c>
      <c r="G461" s="21" t="s">
        <v>44</v>
      </c>
      <c r="H461" s="22">
        <v>-20000</v>
      </c>
      <c r="I461" s="21" t="s">
        <v>19</v>
      </c>
      <c r="J461" s="21" t="s">
        <v>18</v>
      </c>
      <c r="K461" s="21" t="s">
        <v>20</v>
      </c>
    </row>
    <row r="462" spans="1:11" x14ac:dyDescent="0.3">
      <c r="A462" s="19">
        <v>2023</v>
      </c>
      <c r="B462" s="20">
        <v>45291</v>
      </c>
      <c r="C462" s="21" t="s">
        <v>79</v>
      </c>
      <c r="D462" s="21" t="s">
        <v>76</v>
      </c>
      <c r="E462" s="20" t="s">
        <v>71</v>
      </c>
      <c r="F462" s="20" t="s">
        <v>42</v>
      </c>
      <c r="G462" s="21" t="s">
        <v>44</v>
      </c>
      <c r="H462" s="22">
        <v>-40000</v>
      </c>
      <c r="I462" s="21" t="s">
        <v>19</v>
      </c>
      <c r="J462" s="21" t="s">
        <v>21</v>
      </c>
      <c r="K462" s="21" t="s">
        <v>20</v>
      </c>
    </row>
    <row r="463" spans="1:11" x14ac:dyDescent="0.3">
      <c r="A463" s="19">
        <v>2023</v>
      </c>
      <c r="B463" s="20">
        <v>45291</v>
      </c>
      <c r="C463" s="21" t="s">
        <v>79</v>
      </c>
      <c r="D463" s="21" t="s">
        <v>76</v>
      </c>
      <c r="E463" s="20" t="s">
        <v>71</v>
      </c>
      <c r="F463" s="20" t="s">
        <v>42</v>
      </c>
      <c r="G463" s="21" t="s">
        <v>44</v>
      </c>
      <c r="H463" s="22">
        <v>-40000</v>
      </c>
      <c r="I463" s="21" t="s">
        <v>19</v>
      </c>
      <c r="J463" s="21" t="s">
        <v>22</v>
      </c>
      <c r="K463" s="21" t="s">
        <v>20</v>
      </c>
    </row>
    <row r="464" spans="1:11" x14ac:dyDescent="0.3">
      <c r="A464" s="19">
        <v>2023</v>
      </c>
      <c r="B464" s="20">
        <v>45291</v>
      </c>
      <c r="C464" s="21" t="s">
        <v>79</v>
      </c>
      <c r="D464" s="21" t="s">
        <v>76</v>
      </c>
      <c r="E464" s="20" t="s">
        <v>71</v>
      </c>
      <c r="F464" s="20" t="s">
        <v>42</v>
      </c>
      <c r="G464" s="21" t="s">
        <v>44</v>
      </c>
      <c r="H464" s="22">
        <v>-50000</v>
      </c>
      <c r="I464" s="21" t="s">
        <v>19</v>
      </c>
      <c r="J464" s="21" t="s">
        <v>23</v>
      </c>
      <c r="K464" s="21" t="s">
        <v>20</v>
      </c>
    </row>
    <row r="465" spans="1:11" x14ac:dyDescent="0.3">
      <c r="A465" s="19">
        <v>2023</v>
      </c>
      <c r="B465" s="20">
        <v>45291</v>
      </c>
      <c r="C465" s="21" t="s">
        <v>79</v>
      </c>
      <c r="D465" s="21" t="s">
        <v>76</v>
      </c>
      <c r="E465" s="20" t="s">
        <v>71</v>
      </c>
      <c r="F465" s="20" t="s">
        <v>42</v>
      </c>
      <c r="G465" s="21" t="s">
        <v>44</v>
      </c>
      <c r="H465" s="22">
        <v>-5000</v>
      </c>
      <c r="I465" s="21" t="s">
        <v>19</v>
      </c>
      <c r="J465" s="21" t="s">
        <v>24</v>
      </c>
      <c r="K465" s="21" t="s">
        <v>20</v>
      </c>
    </row>
    <row r="466" spans="1:11" x14ac:dyDescent="0.3">
      <c r="A466" s="19">
        <v>2023</v>
      </c>
      <c r="B466" s="20">
        <v>45291</v>
      </c>
      <c r="C466" s="21" t="s">
        <v>79</v>
      </c>
      <c r="D466" s="21" t="s">
        <v>76</v>
      </c>
      <c r="E466" s="20" t="s">
        <v>71</v>
      </c>
      <c r="F466" s="20" t="s">
        <v>42</v>
      </c>
      <c r="G466" s="21" t="s">
        <v>44</v>
      </c>
      <c r="H466" s="22">
        <v>-8000</v>
      </c>
      <c r="I466" s="21" t="s">
        <v>19</v>
      </c>
      <c r="J466" s="21" t="s">
        <v>25</v>
      </c>
      <c r="K466" s="21" t="s">
        <v>20</v>
      </c>
    </row>
    <row r="467" spans="1:11" x14ac:dyDescent="0.3">
      <c r="A467" s="19">
        <v>2023</v>
      </c>
      <c r="B467" s="20">
        <v>45291</v>
      </c>
      <c r="C467" s="21" t="s">
        <v>79</v>
      </c>
      <c r="D467" s="21" t="s">
        <v>76</v>
      </c>
      <c r="E467" s="20" t="s">
        <v>71</v>
      </c>
      <c r="F467" s="20" t="s">
        <v>42</v>
      </c>
      <c r="G467" s="21" t="s">
        <v>44</v>
      </c>
      <c r="H467" s="22">
        <v>-30000</v>
      </c>
      <c r="I467" s="21" t="s">
        <v>27</v>
      </c>
      <c r="J467" s="21" t="s">
        <v>26</v>
      </c>
      <c r="K467" s="21" t="s">
        <v>20</v>
      </c>
    </row>
    <row r="468" spans="1:11" x14ac:dyDescent="0.3">
      <c r="A468" s="19">
        <v>2023</v>
      </c>
      <c r="B468" s="20">
        <v>45291</v>
      </c>
      <c r="C468" s="21" t="s">
        <v>79</v>
      </c>
      <c r="D468" s="21" t="s">
        <v>76</v>
      </c>
      <c r="E468" s="20" t="s">
        <v>71</v>
      </c>
      <c r="F468" s="20" t="s">
        <v>42</v>
      </c>
      <c r="G468" s="21" t="s">
        <v>44</v>
      </c>
      <c r="H468" s="22">
        <v>-4000</v>
      </c>
      <c r="I468" s="21" t="s">
        <v>27</v>
      </c>
      <c r="J468" s="21" t="s">
        <v>28</v>
      </c>
      <c r="K468" s="21" t="s">
        <v>20</v>
      </c>
    </row>
    <row r="469" spans="1:11" x14ac:dyDescent="0.3">
      <c r="A469" s="19">
        <v>2023</v>
      </c>
      <c r="B469" s="20">
        <v>45291</v>
      </c>
      <c r="C469" s="21" t="s">
        <v>79</v>
      </c>
      <c r="D469" s="21" t="s">
        <v>76</v>
      </c>
      <c r="E469" s="20" t="s">
        <v>71</v>
      </c>
      <c r="F469" s="20" t="s">
        <v>42</v>
      </c>
      <c r="G469" s="21" t="s">
        <v>44</v>
      </c>
      <c r="H469" s="22">
        <v>-7000</v>
      </c>
      <c r="I469" s="21" t="s">
        <v>27</v>
      </c>
      <c r="J469" s="21" t="s">
        <v>29</v>
      </c>
      <c r="K469" s="21" t="s">
        <v>20</v>
      </c>
    </row>
    <row r="470" spans="1:11" x14ac:dyDescent="0.3">
      <c r="A470" s="19">
        <v>2023</v>
      </c>
      <c r="B470" s="20">
        <v>45291</v>
      </c>
      <c r="C470" s="21" t="s">
        <v>79</v>
      </c>
      <c r="D470" s="21" t="s">
        <v>76</v>
      </c>
      <c r="E470" s="20" t="s">
        <v>71</v>
      </c>
      <c r="F470" s="20" t="s">
        <v>42</v>
      </c>
      <c r="G470" s="21" t="s">
        <v>44</v>
      </c>
      <c r="H470" s="22">
        <v>-9000</v>
      </c>
      <c r="I470" s="21" t="s">
        <v>27</v>
      </c>
      <c r="J470" s="21" t="s">
        <v>14</v>
      </c>
      <c r="K470" s="21" t="s">
        <v>20</v>
      </c>
    </row>
    <row r="471" spans="1:11" x14ac:dyDescent="0.3">
      <c r="A471" s="19">
        <v>2023</v>
      </c>
      <c r="B471" s="20">
        <v>45291</v>
      </c>
      <c r="C471" s="21" t="s">
        <v>79</v>
      </c>
      <c r="D471" s="21" t="s">
        <v>76</v>
      </c>
      <c r="E471" s="20" t="s">
        <v>71</v>
      </c>
      <c r="F471" s="20" t="s">
        <v>42</v>
      </c>
      <c r="G471" s="21" t="s">
        <v>44</v>
      </c>
      <c r="H471" s="22">
        <v>-110000</v>
      </c>
      <c r="I471" s="21" t="s">
        <v>27</v>
      </c>
      <c r="J471" s="21" t="s">
        <v>30</v>
      </c>
      <c r="K471" s="21" t="s">
        <v>20</v>
      </c>
    </row>
    <row r="472" spans="1:11" x14ac:dyDescent="0.3">
      <c r="A472" s="24">
        <v>2023</v>
      </c>
      <c r="B472" s="25">
        <v>45291</v>
      </c>
      <c r="C472" s="26" t="s">
        <v>79</v>
      </c>
      <c r="D472" s="26" t="s">
        <v>76</v>
      </c>
      <c r="E472" s="25" t="s">
        <v>71</v>
      </c>
      <c r="F472" s="25" t="s">
        <v>42</v>
      </c>
      <c r="G472" s="26" t="s">
        <v>44</v>
      </c>
      <c r="H472" s="27">
        <v>-7000</v>
      </c>
      <c r="I472" s="26" t="s">
        <v>27</v>
      </c>
      <c r="J472" s="26" t="s">
        <v>25</v>
      </c>
      <c r="K472" s="21" t="s">
        <v>20</v>
      </c>
    </row>
    <row r="473" spans="1:11" x14ac:dyDescent="0.3">
      <c r="H473" s="47">
        <f>SUM(H5:H472)</f>
        <v>-13245700</v>
      </c>
    </row>
  </sheetData>
  <mergeCells count="1">
    <mergeCell ref="A1:H1"/>
  </mergeCells>
  <pageMargins left="0.7" right="0.7" top="0.75" bottom="0.75" header="0.3" footer="0.3"/>
  <ignoredErrors>
    <ignoredError sqref="C5:C47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8613-018D-4598-8B69-4EDDAC70A030}">
  <dimension ref="A3:C9"/>
  <sheetViews>
    <sheetView workbookViewId="0">
      <selection activeCell="A4" sqref="A4"/>
    </sheetView>
  </sheetViews>
  <sheetFormatPr defaultRowHeight="15.6" x14ac:dyDescent="0.3"/>
  <cols>
    <col min="1" max="1" width="31.296875" bestFit="1" customWidth="1"/>
    <col min="2" max="2" width="27.296875" bestFit="1" customWidth="1"/>
    <col min="3" max="3" width="15.8984375" bestFit="1" customWidth="1"/>
  </cols>
  <sheetData>
    <row r="3" spans="1:3" x14ac:dyDescent="0.3">
      <c r="A3" s="13" t="s">
        <v>11</v>
      </c>
      <c r="B3" s="13" t="s">
        <v>7</v>
      </c>
      <c r="C3" t="s">
        <v>77</v>
      </c>
    </row>
    <row r="4" spans="1:3" x14ac:dyDescent="0.3">
      <c r="A4" t="s">
        <v>20</v>
      </c>
      <c r="C4" s="14"/>
    </row>
    <row r="5" spans="1:3" x14ac:dyDescent="0.3">
      <c r="B5" t="s">
        <v>13</v>
      </c>
      <c r="C5" s="14">
        <v>-2556500</v>
      </c>
    </row>
    <row r="6" spans="1:3" x14ac:dyDescent="0.3">
      <c r="B6" t="s">
        <v>43</v>
      </c>
      <c r="C6" s="14">
        <v>-6618300</v>
      </c>
    </row>
    <row r="7" spans="1:3" x14ac:dyDescent="0.3">
      <c r="B7" t="s">
        <v>44</v>
      </c>
      <c r="C7" s="14">
        <v>-4070900</v>
      </c>
    </row>
    <row r="8" spans="1:3" x14ac:dyDescent="0.3">
      <c r="A8" t="s">
        <v>15</v>
      </c>
      <c r="C8" s="14">
        <v>17559820</v>
      </c>
    </row>
    <row r="9" spans="1:3" x14ac:dyDescent="0.3">
      <c r="A9" t="s">
        <v>72</v>
      </c>
      <c r="C9" s="14">
        <v>4314120</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77BD-EBF5-4DE8-A91B-C180B88F57B2}">
  <dimension ref="A3:C12"/>
  <sheetViews>
    <sheetView workbookViewId="0">
      <selection activeCell="M1" sqref="M1"/>
    </sheetView>
  </sheetViews>
  <sheetFormatPr defaultRowHeight="15.6" x14ac:dyDescent="0.3"/>
  <cols>
    <col min="1" max="1" width="31.296875" bestFit="1" customWidth="1"/>
    <col min="2" max="2" width="27.296875" bestFit="1" customWidth="1"/>
    <col min="3" max="3" width="15.8984375" bestFit="1" customWidth="1"/>
  </cols>
  <sheetData>
    <row r="3" spans="1:3" x14ac:dyDescent="0.3">
      <c r="A3" s="13" t="s">
        <v>11</v>
      </c>
      <c r="B3" s="13" t="s">
        <v>7</v>
      </c>
      <c r="C3" t="s">
        <v>77</v>
      </c>
    </row>
    <row r="4" spans="1:3" x14ac:dyDescent="0.3">
      <c r="A4" t="s">
        <v>20</v>
      </c>
      <c r="C4" s="14"/>
    </row>
    <row r="5" spans="1:3" x14ac:dyDescent="0.3">
      <c r="B5" t="s">
        <v>13</v>
      </c>
      <c r="C5" s="14">
        <v>-2556500</v>
      </c>
    </row>
    <row r="6" spans="1:3" x14ac:dyDescent="0.3">
      <c r="B6" t="s">
        <v>43</v>
      </c>
      <c r="C6" s="14">
        <v>-6618300</v>
      </c>
    </row>
    <row r="7" spans="1:3" x14ac:dyDescent="0.3">
      <c r="B7" t="s">
        <v>44</v>
      </c>
      <c r="C7" s="14">
        <v>-4070900</v>
      </c>
    </row>
    <row r="8" spans="1:3" x14ac:dyDescent="0.3">
      <c r="A8" t="s">
        <v>15</v>
      </c>
      <c r="C8" s="14"/>
    </row>
    <row r="9" spans="1:3" x14ac:dyDescent="0.3">
      <c r="B9" t="s">
        <v>13</v>
      </c>
      <c r="C9" s="14">
        <v>1843620</v>
      </c>
    </row>
    <row r="10" spans="1:3" x14ac:dyDescent="0.3">
      <c r="B10" t="s">
        <v>43</v>
      </c>
      <c r="C10" s="14">
        <v>8908500</v>
      </c>
    </row>
    <row r="11" spans="1:3" x14ac:dyDescent="0.3">
      <c r="B11" t="s">
        <v>44</v>
      </c>
      <c r="C11" s="14">
        <v>6807700</v>
      </c>
    </row>
    <row r="12" spans="1:3" x14ac:dyDescent="0.3">
      <c r="A12" t="s">
        <v>72</v>
      </c>
      <c r="C12" s="14">
        <v>4314120</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61C0-274B-4AB1-851F-62D55FC30810}">
  <dimension ref="B2:Z90"/>
  <sheetViews>
    <sheetView showGridLines="0" zoomScale="80" zoomScaleNormal="80" workbookViewId="0">
      <selection activeCell="E60" sqref="E60"/>
    </sheetView>
  </sheetViews>
  <sheetFormatPr defaultRowHeight="15.6" x14ac:dyDescent="0.3"/>
  <cols>
    <col min="2" max="2" width="2.3984375" customWidth="1"/>
    <col min="3" max="3" width="22.19921875" bestFit="1" customWidth="1"/>
    <col min="4" max="4" width="15.8984375" bestFit="1" customWidth="1"/>
    <col min="24" max="24" width="2.19921875" customWidth="1"/>
  </cols>
  <sheetData>
    <row r="2" spans="2:24" ht="16.2" thickBot="1" x14ac:dyDescent="0.35"/>
    <row r="3" spans="2:24" x14ac:dyDescent="0.3">
      <c r="B3" s="52"/>
      <c r="C3" s="53"/>
      <c r="D3" s="53"/>
      <c r="E3" s="53"/>
      <c r="F3" s="53"/>
      <c r="G3" s="53"/>
      <c r="H3" s="53"/>
      <c r="I3" s="53"/>
      <c r="J3" s="53"/>
      <c r="K3" s="53"/>
      <c r="L3" s="53"/>
      <c r="M3" s="53"/>
      <c r="N3" s="53"/>
      <c r="O3" s="53"/>
      <c r="P3" s="53"/>
      <c r="Q3" s="53"/>
      <c r="R3" s="53"/>
      <c r="S3" s="53"/>
      <c r="T3" s="53"/>
      <c r="U3" s="53"/>
      <c r="V3" s="53"/>
      <c r="W3" s="53"/>
      <c r="X3" s="54"/>
    </row>
    <row r="4" spans="2:24" x14ac:dyDescent="0.3">
      <c r="B4" s="55"/>
      <c r="C4" s="56"/>
      <c r="D4" s="56"/>
      <c r="E4" s="56"/>
      <c r="F4" s="56"/>
      <c r="G4" s="56"/>
      <c r="H4" s="56"/>
      <c r="I4" s="56"/>
      <c r="J4" s="56"/>
      <c r="K4" s="56"/>
      <c r="L4" s="56"/>
      <c r="M4" s="56"/>
      <c r="N4" s="56"/>
      <c r="O4" s="56"/>
      <c r="P4" s="56"/>
      <c r="Q4" s="56"/>
      <c r="R4" s="56"/>
      <c r="S4" s="56"/>
      <c r="T4" s="56"/>
      <c r="U4" s="56"/>
      <c r="V4" s="56"/>
      <c r="W4" s="56"/>
      <c r="X4" s="57"/>
    </row>
    <row r="5" spans="2:24" x14ac:dyDescent="0.3">
      <c r="B5" s="55"/>
      <c r="C5" s="56"/>
      <c r="D5" s="56"/>
      <c r="E5" s="56"/>
      <c r="F5" s="56"/>
      <c r="G5" s="56"/>
      <c r="H5" s="56"/>
      <c r="I5" s="56"/>
      <c r="J5" s="56"/>
      <c r="K5" s="56"/>
      <c r="L5" s="56"/>
      <c r="M5" s="56"/>
      <c r="N5" s="56"/>
      <c r="O5" s="56"/>
      <c r="P5" s="56"/>
      <c r="Q5" s="56"/>
      <c r="R5" s="56"/>
      <c r="S5" s="56"/>
      <c r="T5" s="56"/>
      <c r="U5" s="56"/>
      <c r="V5" s="56"/>
      <c r="W5" s="56"/>
      <c r="X5" s="57"/>
    </row>
    <row r="6" spans="2:24" x14ac:dyDescent="0.3">
      <c r="B6" s="55"/>
      <c r="C6" s="56"/>
      <c r="D6" s="56"/>
      <c r="E6" s="56"/>
      <c r="F6" s="56"/>
      <c r="G6" s="56"/>
      <c r="H6" s="56"/>
      <c r="I6" s="56"/>
      <c r="J6" s="56"/>
      <c r="K6" s="56"/>
      <c r="L6" s="56"/>
      <c r="M6" s="56"/>
      <c r="N6" s="56"/>
      <c r="O6" s="56"/>
      <c r="P6" s="56"/>
      <c r="Q6" s="56"/>
      <c r="R6" s="56"/>
      <c r="S6" s="56"/>
      <c r="T6" s="56"/>
      <c r="U6" s="56"/>
      <c r="V6" s="56"/>
      <c r="W6" s="56"/>
      <c r="X6" s="57"/>
    </row>
    <row r="7" spans="2:24" x14ac:dyDescent="0.3">
      <c r="B7" s="55"/>
      <c r="C7" s="56"/>
      <c r="D7" s="56"/>
      <c r="E7" s="56"/>
      <c r="F7" s="56"/>
      <c r="G7" s="56"/>
      <c r="H7" s="56"/>
      <c r="I7" s="56"/>
      <c r="J7" s="56"/>
      <c r="K7" s="56"/>
      <c r="L7" s="56"/>
      <c r="M7" s="56"/>
      <c r="N7" s="56"/>
      <c r="O7" s="56"/>
      <c r="P7" s="56"/>
      <c r="Q7" s="56"/>
      <c r="R7" s="56"/>
      <c r="S7" s="56"/>
      <c r="T7" s="56"/>
      <c r="U7" s="56"/>
      <c r="V7" s="56"/>
      <c r="W7" s="56"/>
      <c r="X7" s="57"/>
    </row>
    <row r="8" spans="2:24" x14ac:dyDescent="0.3">
      <c r="B8" s="55"/>
      <c r="C8" s="56"/>
      <c r="D8" s="56"/>
      <c r="E8" s="56"/>
      <c r="F8" s="56"/>
      <c r="G8" s="56"/>
      <c r="H8" s="56"/>
      <c r="I8" s="56"/>
      <c r="J8" s="56"/>
      <c r="K8" s="56"/>
      <c r="L8" s="56"/>
      <c r="M8" s="56"/>
      <c r="N8" s="56"/>
      <c r="O8" s="56"/>
      <c r="P8" s="56"/>
      <c r="Q8" s="56"/>
      <c r="R8" s="56"/>
      <c r="S8" s="56"/>
      <c r="T8" s="56"/>
      <c r="U8" s="56"/>
      <c r="V8" s="56"/>
      <c r="W8" s="56"/>
      <c r="X8" s="57"/>
    </row>
    <row r="9" spans="2:24" x14ac:dyDescent="0.3">
      <c r="B9" s="55"/>
      <c r="C9" s="56"/>
      <c r="D9" s="56"/>
      <c r="E9" s="56"/>
      <c r="F9" s="56"/>
      <c r="G9" s="56"/>
      <c r="H9" s="56"/>
      <c r="I9" s="56"/>
      <c r="J9" s="56"/>
      <c r="K9" s="56"/>
      <c r="L9" s="56"/>
      <c r="M9" s="56"/>
      <c r="N9" s="56"/>
      <c r="O9" s="56"/>
      <c r="P9" s="56"/>
      <c r="Q9" s="56"/>
      <c r="R9" s="56"/>
      <c r="S9" s="56"/>
      <c r="T9" s="56"/>
      <c r="U9" s="56"/>
      <c r="V9" s="56"/>
      <c r="W9" s="56"/>
      <c r="X9" s="57"/>
    </row>
    <row r="10" spans="2:24" x14ac:dyDescent="0.3">
      <c r="B10" s="55"/>
      <c r="C10" s="56"/>
      <c r="D10" s="56"/>
      <c r="E10" s="56"/>
      <c r="F10" s="56"/>
      <c r="G10" s="56"/>
      <c r="H10" s="56"/>
      <c r="I10" s="56"/>
      <c r="J10" s="56"/>
      <c r="K10" s="56"/>
      <c r="L10" s="56"/>
      <c r="M10" s="56"/>
      <c r="N10" s="56"/>
      <c r="O10" s="56"/>
      <c r="P10" s="56"/>
      <c r="Q10" s="56"/>
      <c r="R10" s="56"/>
      <c r="S10" s="56"/>
      <c r="T10" s="56"/>
      <c r="U10" s="56"/>
      <c r="V10" s="56"/>
      <c r="W10" s="56"/>
      <c r="X10" s="57"/>
    </row>
    <row r="11" spans="2:24" x14ac:dyDescent="0.3">
      <c r="B11" s="55"/>
      <c r="C11" s="56"/>
      <c r="D11" s="56"/>
      <c r="E11" s="56"/>
      <c r="F11" s="56"/>
      <c r="G11" s="56"/>
      <c r="H11" s="56"/>
      <c r="I11" s="56"/>
      <c r="J11" s="56"/>
      <c r="K11" s="56"/>
      <c r="L11" s="56"/>
      <c r="M11" s="56"/>
      <c r="N11" s="56"/>
      <c r="O11" s="56"/>
      <c r="P11" s="56"/>
      <c r="Q11" s="56"/>
      <c r="R11" s="56"/>
      <c r="S11" s="56"/>
      <c r="T11" s="56"/>
      <c r="U11" s="56"/>
      <c r="V11" s="56"/>
      <c r="W11" s="56"/>
      <c r="X11" s="57"/>
    </row>
    <row r="12" spans="2:24" x14ac:dyDescent="0.3">
      <c r="B12" s="55"/>
      <c r="C12" s="56"/>
      <c r="D12" s="56"/>
      <c r="E12" s="56"/>
      <c r="F12" s="56"/>
      <c r="G12" s="56"/>
      <c r="H12" s="56"/>
      <c r="I12" s="56"/>
      <c r="J12" s="56"/>
      <c r="K12" s="56"/>
      <c r="L12" s="56"/>
      <c r="M12" s="56"/>
      <c r="N12" s="56"/>
      <c r="O12" s="56"/>
      <c r="P12" s="56"/>
      <c r="Q12" s="56"/>
      <c r="R12" s="56"/>
      <c r="S12" s="56"/>
      <c r="T12" s="56"/>
      <c r="U12" s="56"/>
      <c r="V12" s="56"/>
      <c r="W12" s="56"/>
      <c r="X12" s="57"/>
    </row>
    <row r="13" spans="2:24" x14ac:dyDescent="0.3">
      <c r="B13" s="55"/>
      <c r="C13" s="56"/>
      <c r="D13" s="56"/>
      <c r="E13" s="56"/>
      <c r="F13" s="56"/>
      <c r="G13" s="56"/>
      <c r="H13" s="56"/>
      <c r="I13" s="56"/>
      <c r="J13" s="56"/>
      <c r="K13" s="56"/>
      <c r="L13" s="56"/>
      <c r="M13" s="56"/>
      <c r="N13" s="56"/>
      <c r="O13" s="56"/>
      <c r="P13" s="56"/>
      <c r="Q13" s="56"/>
      <c r="R13" s="56"/>
      <c r="S13" s="56"/>
      <c r="T13" s="56"/>
      <c r="U13" s="56"/>
      <c r="V13" s="56"/>
      <c r="W13" s="56"/>
      <c r="X13" s="57"/>
    </row>
    <row r="14" spans="2:24" x14ac:dyDescent="0.3">
      <c r="B14" s="55"/>
      <c r="C14" s="56"/>
      <c r="D14" s="56"/>
      <c r="E14" s="56"/>
      <c r="F14" s="56"/>
      <c r="G14" s="56"/>
      <c r="H14" s="56"/>
      <c r="I14" s="56"/>
      <c r="J14" s="56"/>
      <c r="K14" s="56"/>
      <c r="L14" s="56"/>
      <c r="M14" s="56"/>
      <c r="N14" s="56"/>
      <c r="O14" s="56"/>
      <c r="P14" s="56"/>
      <c r="Q14" s="56"/>
      <c r="R14" s="56"/>
      <c r="S14" s="56"/>
      <c r="T14" s="56"/>
      <c r="U14" s="56"/>
      <c r="V14" s="56"/>
      <c r="W14" s="56"/>
      <c r="X14" s="57"/>
    </row>
    <row r="15" spans="2:24" x14ac:dyDescent="0.3">
      <c r="B15" s="55"/>
      <c r="C15" s="56"/>
      <c r="D15" s="56"/>
      <c r="E15" s="56"/>
      <c r="F15" s="56"/>
      <c r="G15" s="56"/>
      <c r="H15" s="56"/>
      <c r="I15" s="56"/>
      <c r="J15" s="56"/>
      <c r="K15" s="56"/>
      <c r="L15" s="56"/>
      <c r="M15" s="56"/>
      <c r="N15" s="56"/>
      <c r="O15" s="56"/>
      <c r="P15" s="56"/>
      <c r="Q15" s="56"/>
      <c r="R15" s="56"/>
      <c r="S15" s="56"/>
      <c r="T15" s="56"/>
      <c r="U15" s="56"/>
      <c r="V15" s="56"/>
      <c r="W15" s="56"/>
      <c r="X15" s="57"/>
    </row>
    <row r="16" spans="2:24" x14ac:dyDescent="0.3">
      <c r="B16" s="55"/>
      <c r="C16" s="56"/>
      <c r="D16" s="56"/>
      <c r="E16" s="56"/>
      <c r="F16" s="56"/>
      <c r="G16" s="56"/>
      <c r="H16" s="56"/>
      <c r="I16" s="56"/>
      <c r="J16" s="56"/>
      <c r="K16" s="56"/>
      <c r="L16" s="56"/>
      <c r="M16" s="56"/>
      <c r="N16" s="56"/>
      <c r="O16" s="56"/>
      <c r="P16" s="56"/>
      <c r="Q16" s="56"/>
      <c r="R16" s="56"/>
      <c r="S16" s="56"/>
      <c r="T16" s="56"/>
      <c r="U16" s="56"/>
      <c r="V16" s="56"/>
      <c r="W16" s="56"/>
      <c r="X16" s="57"/>
    </row>
    <row r="17" spans="2:26" x14ac:dyDescent="0.3">
      <c r="B17" s="55"/>
      <c r="C17" s="56"/>
      <c r="D17" s="56"/>
      <c r="E17" s="56"/>
      <c r="F17" s="56"/>
      <c r="G17" s="56"/>
      <c r="H17" s="56"/>
      <c r="I17" s="56"/>
      <c r="J17" s="56"/>
      <c r="K17" s="56"/>
      <c r="L17" s="56"/>
      <c r="M17" s="56"/>
      <c r="N17" s="56"/>
      <c r="O17" s="56"/>
      <c r="P17" s="56"/>
      <c r="Q17" s="56"/>
      <c r="R17" s="56"/>
      <c r="S17" s="56"/>
      <c r="T17" s="56"/>
      <c r="U17" s="56"/>
      <c r="V17" s="56"/>
      <c r="W17" s="56"/>
      <c r="X17" s="57"/>
    </row>
    <row r="18" spans="2:26" x14ac:dyDescent="0.3">
      <c r="B18" s="55"/>
      <c r="C18" s="56"/>
      <c r="D18" s="56"/>
      <c r="E18" s="56"/>
      <c r="F18" s="56"/>
      <c r="G18" s="56"/>
      <c r="H18" s="56"/>
      <c r="I18" s="56"/>
      <c r="J18" s="56"/>
      <c r="K18" s="56"/>
      <c r="L18" s="56"/>
      <c r="M18" s="56"/>
      <c r="N18" s="56"/>
      <c r="O18" s="56"/>
      <c r="P18" s="56"/>
      <c r="Q18" s="56"/>
      <c r="R18" s="56"/>
      <c r="S18" s="56"/>
      <c r="T18" s="56"/>
      <c r="U18" s="56"/>
      <c r="V18" s="56"/>
      <c r="W18" s="56"/>
      <c r="X18" s="57"/>
      <c r="Y18" s="1"/>
      <c r="Z18" s="1"/>
    </row>
    <row r="19" spans="2:26" x14ac:dyDescent="0.3">
      <c r="B19" s="55"/>
      <c r="C19" s="56"/>
      <c r="D19" s="56"/>
      <c r="E19" s="56"/>
      <c r="F19" s="56"/>
      <c r="G19" s="56"/>
      <c r="H19" s="56"/>
      <c r="I19" s="56"/>
      <c r="J19" s="56"/>
      <c r="K19" s="56"/>
      <c r="L19" s="56"/>
      <c r="M19" s="56"/>
      <c r="N19" s="56"/>
      <c r="O19" s="56"/>
      <c r="P19" s="56"/>
      <c r="Q19" s="56"/>
      <c r="R19" s="56"/>
      <c r="S19" s="56"/>
      <c r="T19" s="56"/>
      <c r="U19" s="56"/>
      <c r="V19" s="56"/>
      <c r="W19" s="56"/>
      <c r="X19" s="57"/>
    </row>
    <row r="20" spans="2:26" x14ac:dyDescent="0.3">
      <c r="B20" s="55"/>
      <c r="C20" s="56"/>
      <c r="D20" s="56"/>
      <c r="E20" s="56"/>
      <c r="F20" s="56"/>
      <c r="G20" s="56"/>
      <c r="H20" s="56"/>
      <c r="I20" s="56"/>
      <c r="J20" s="56"/>
      <c r="K20" s="56"/>
      <c r="L20" s="56"/>
      <c r="M20" s="56"/>
      <c r="N20" s="56"/>
      <c r="O20" s="56"/>
      <c r="P20" s="56"/>
      <c r="Q20" s="56"/>
      <c r="R20" s="56"/>
      <c r="S20" s="56"/>
      <c r="T20" s="56"/>
      <c r="U20" s="56"/>
      <c r="V20" s="56"/>
      <c r="W20" s="56"/>
      <c r="X20" s="57"/>
    </row>
    <row r="21" spans="2:26" x14ac:dyDescent="0.3">
      <c r="B21" s="55"/>
      <c r="C21" s="56"/>
      <c r="D21" s="56"/>
      <c r="E21" s="56"/>
      <c r="F21" s="56"/>
      <c r="G21" s="56"/>
      <c r="H21" s="56"/>
      <c r="I21" s="56"/>
      <c r="J21" s="56"/>
      <c r="K21" s="56"/>
      <c r="L21" s="56"/>
      <c r="M21" s="56"/>
      <c r="N21" s="56"/>
      <c r="O21" s="56"/>
      <c r="P21" s="56"/>
      <c r="Q21" s="56"/>
      <c r="R21" s="56"/>
      <c r="S21" s="56"/>
      <c r="T21" s="56"/>
      <c r="U21" s="56"/>
      <c r="V21" s="56"/>
      <c r="W21" s="56"/>
      <c r="X21" s="57"/>
    </row>
    <row r="22" spans="2:26" x14ac:dyDescent="0.3">
      <c r="B22" s="55"/>
      <c r="C22" s="56"/>
      <c r="D22" s="56"/>
      <c r="E22" s="56"/>
      <c r="F22" s="56"/>
      <c r="G22" s="56"/>
      <c r="H22" s="56"/>
      <c r="I22" s="56"/>
      <c r="J22" s="56"/>
      <c r="K22" s="56"/>
      <c r="L22" s="56"/>
      <c r="M22" s="56"/>
      <c r="N22" s="56"/>
      <c r="O22" s="56"/>
      <c r="P22" s="56"/>
      <c r="Q22" s="56"/>
      <c r="R22" s="56"/>
      <c r="S22" s="56"/>
      <c r="T22" s="56"/>
      <c r="U22" s="56"/>
      <c r="V22" s="56"/>
      <c r="W22" s="56"/>
      <c r="X22" s="57"/>
    </row>
    <row r="23" spans="2:26" x14ac:dyDescent="0.3">
      <c r="B23" s="55"/>
      <c r="C23" s="56"/>
      <c r="D23" s="56"/>
      <c r="E23" s="56"/>
      <c r="F23" s="56"/>
      <c r="G23" s="56"/>
      <c r="H23" s="56"/>
      <c r="I23" s="56"/>
      <c r="J23" s="56"/>
      <c r="K23" s="56"/>
      <c r="L23" s="56"/>
      <c r="M23" s="56"/>
      <c r="N23" s="56"/>
      <c r="O23" s="56"/>
      <c r="P23" s="56"/>
      <c r="Q23" s="56"/>
      <c r="R23" s="56"/>
      <c r="S23" s="56"/>
      <c r="T23" s="56"/>
      <c r="U23" s="56"/>
      <c r="V23" s="56"/>
      <c r="W23" s="56"/>
      <c r="X23" s="57"/>
    </row>
    <row r="24" spans="2:26" x14ac:dyDescent="0.3">
      <c r="B24" s="55"/>
      <c r="C24" s="56"/>
      <c r="D24" s="56"/>
      <c r="E24" s="56"/>
      <c r="F24" s="56"/>
      <c r="G24" s="56"/>
      <c r="H24" s="56"/>
      <c r="I24" s="56"/>
      <c r="J24" s="56"/>
      <c r="K24" s="56"/>
      <c r="L24" s="56"/>
      <c r="M24" s="56"/>
      <c r="N24" s="56"/>
      <c r="O24" s="56"/>
      <c r="P24" s="56"/>
      <c r="Q24" s="56"/>
      <c r="R24" s="56"/>
      <c r="S24" s="56"/>
      <c r="T24" s="56"/>
      <c r="U24" s="56"/>
      <c r="V24" s="56"/>
      <c r="W24" s="56"/>
      <c r="X24" s="57"/>
    </row>
    <row r="25" spans="2:26" x14ac:dyDescent="0.3">
      <c r="B25" s="55"/>
      <c r="C25" s="58" t="s">
        <v>114</v>
      </c>
      <c r="D25" s="58" t="s">
        <v>77</v>
      </c>
      <c r="E25" s="56"/>
      <c r="F25" s="56"/>
      <c r="G25" s="56"/>
      <c r="H25" s="56"/>
      <c r="I25" s="56"/>
      <c r="J25" s="56"/>
      <c r="K25" s="56"/>
      <c r="L25" s="56"/>
      <c r="M25" s="56"/>
      <c r="N25" s="56"/>
      <c r="O25" s="56"/>
      <c r="P25" s="56"/>
      <c r="Q25" s="56"/>
      <c r="R25" s="56"/>
      <c r="S25" s="56"/>
      <c r="T25" s="56"/>
      <c r="U25" s="56"/>
      <c r="V25" s="56"/>
      <c r="W25" s="56"/>
      <c r="X25" s="57"/>
    </row>
    <row r="26" spans="2:26" x14ac:dyDescent="0.3">
      <c r="B26" s="55"/>
      <c r="C26" s="58" t="s">
        <v>73</v>
      </c>
      <c r="D26" s="59">
        <v>4830050</v>
      </c>
      <c r="E26" s="56"/>
      <c r="F26" s="56"/>
      <c r="G26" s="56"/>
      <c r="H26" s="56"/>
      <c r="I26" s="56"/>
      <c r="J26" s="56"/>
      <c r="K26" s="56"/>
      <c r="L26" s="56"/>
      <c r="M26" s="56"/>
      <c r="N26" s="56"/>
      <c r="O26" s="56"/>
      <c r="P26" s="56"/>
      <c r="Q26" s="56"/>
      <c r="R26" s="56"/>
      <c r="S26" s="56"/>
      <c r="T26" s="56"/>
      <c r="U26" s="56"/>
      <c r="V26" s="56"/>
      <c r="W26" s="56"/>
      <c r="X26" s="57"/>
    </row>
    <row r="27" spans="2:26" x14ac:dyDescent="0.3">
      <c r="B27" s="55"/>
      <c r="C27" s="58" t="s">
        <v>74</v>
      </c>
      <c r="D27" s="59">
        <v>4573800</v>
      </c>
      <c r="E27" s="56"/>
      <c r="F27" s="56"/>
      <c r="G27" s="56"/>
      <c r="H27" s="56"/>
      <c r="I27" s="56"/>
      <c r="J27" s="56"/>
      <c r="K27" s="56"/>
      <c r="L27" s="56"/>
      <c r="M27" s="56"/>
      <c r="N27" s="56"/>
      <c r="O27" s="56"/>
      <c r="P27" s="56"/>
      <c r="Q27" s="56"/>
      <c r="R27" s="56"/>
      <c r="S27" s="56"/>
      <c r="T27" s="56"/>
      <c r="U27" s="56"/>
      <c r="V27" s="56"/>
      <c r="W27" s="56"/>
      <c r="X27" s="57"/>
    </row>
    <row r="28" spans="2:26" x14ac:dyDescent="0.3">
      <c r="B28" s="55"/>
      <c r="C28" s="58" t="s">
        <v>75</v>
      </c>
      <c r="D28" s="59">
        <v>3825790</v>
      </c>
      <c r="E28" s="56"/>
      <c r="F28" s="56"/>
      <c r="G28" s="56"/>
      <c r="H28" s="56"/>
      <c r="I28" s="56"/>
      <c r="J28" s="56"/>
      <c r="K28" s="56"/>
      <c r="L28" s="56"/>
      <c r="M28" s="56"/>
      <c r="N28" s="56"/>
      <c r="O28" s="56"/>
      <c r="P28" s="56"/>
      <c r="Q28" s="56"/>
      <c r="R28" s="56"/>
      <c r="S28" s="56"/>
      <c r="T28" s="56"/>
      <c r="U28" s="56"/>
      <c r="V28" s="56"/>
      <c r="W28" s="56"/>
      <c r="X28" s="57"/>
    </row>
    <row r="29" spans="2:26" x14ac:dyDescent="0.3">
      <c r="B29" s="55"/>
      <c r="C29" s="58" t="s">
        <v>76</v>
      </c>
      <c r="D29" s="59">
        <v>4330180</v>
      </c>
      <c r="E29" s="56"/>
      <c r="F29" s="56"/>
      <c r="G29" s="56"/>
      <c r="H29" s="56"/>
      <c r="I29" s="56"/>
      <c r="J29" s="56"/>
      <c r="K29" s="56"/>
      <c r="L29" s="56"/>
      <c r="M29" s="56"/>
      <c r="N29" s="56"/>
      <c r="O29" s="56"/>
      <c r="P29" s="56"/>
      <c r="Q29" s="56"/>
      <c r="R29" s="56"/>
      <c r="S29" s="56"/>
      <c r="T29" s="56"/>
      <c r="U29" s="56"/>
      <c r="V29" s="56"/>
      <c r="W29" s="56"/>
      <c r="X29" s="57"/>
    </row>
    <row r="30" spans="2:26" x14ac:dyDescent="0.3">
      <c r="B30" s="55"/>
      <c r="C30" s="58" t="s">
        <v>72</v>
      </c>
      <c r="D30" s="59">
        <v>17559820</v>
      </c>
      <c r="E30" s="56"/>
      <c r="F30" s="56"/>
      <c r="G30" s="56"/>
      <c r="H30" s="56"/>
      <c r="I30" s="56"/>
      <c r="J30" s="56"/>
      <c r="K30" s="56"/>
      <c r="L30" s="56"/>
      <c r="M30" s="56"/>
      <c r="N30" s="56"/>
      <c r="O30" s="56"/>
      <c r="P30" s="56"/>
      <c r="Q30" s="56"/>
      <c r="R30" s="56"/>
      <c r="S30" s="56"/>
      <c r="T30" s="56"/>
      <c r="U30" s="56"/>
      <c r="V30" s="56"/>
      <c r="W30" s="56"/>
      <c r="X30" s="57"/>
    </row>
    <row r="31" spans="2:26" x14ac:dyDescent="0.3">
      <c r="B31" s="55"/>
      <c r="C31" s="56"/>
      <c r="D31" s="56"/>
      <c r="E31" s="56"/>
      <c r="F31" s="56"/>
      <c r="G31" s="56"/>
      <c r="H31" s="56"/>
      <c r="I31" s="56"/>
      <c r="J31" s="56"/>
      <c r="K31" s="56"/>
      <c r="L31" s="56"/>
      <c r="M31" s="56"/>
      <c r="N31" s="56"/>
      <c r="O31" s="56"/>
      <c r="P31" s="56"/>
      <c r="Q31" s="56"/>
      <c r="R31" s="56"/>
      <c r="S31" s="56"/>
      <c r="T31" s="56"/>
      <c r="U31" s="56"/>
      <c r="V31" s="56"/>
      <c r="W31" s="56"/>
      <c r="X31" s="57"/>
    </row>
    <row r="32" spans="2:26" x14ac:dyDescent="0.3">
      <c r="B32" s="55"/>
      <c r="C32" s="58" t="s">
        <v>115</v>
      </c>
      <c r="D32" s="58" t="s">
        <v>77</v>
      </c>
      <c r="E32" s="56"/>
      <c r="F32" s="56"/>
      <c r="G32" s="56"/>
      <c r="H32" s="56"/>
      <c r="I32" s="56"/>
      <c r="J32" s="56"/>
      <c r="K32" s="56"/>
      <c r="L32" s="56"/>
      <c r="M32" s="56"/>
      <c r="N32" s="56"/>
      <c r="O32" s="56"/>
      <c r="P32" s="56"/>
      <c r="Q32" s="56"/>
      <c r="R32" s="56"/>
      <c r="S32" s="56"/>
      <c r="T32" s="56"/>
      <c r="U32" s="56"/>
      <c r="V32" s="56"/>
      <c r="W32" s="56"/>
      <c r="X32" s="57"/>
    </row>
    <row r="33" spans="2:24" x14ac:dyDescent="0.3">
      <c r="B33" s="55"/>
      <c r="C33" s="59" t="s">
        <v>73</v>
      </c>
      <c r="D33" s="60">
        <v>-3354300</v>
      </c>
      <c r="E33" s="56"/>
      <c r="F33" s="56"/>
      <c r="G33" s="56"/>
      <c r="H33" s="56"/>
      <c r="I33" s="56"/>
      <c r="J33" s="56"/>
      <c r="K33" s="56"/>
      <c r="L33" s="56"/>
      <c r="M33" s="56"/>
      <c r="N33" s="56"/>
      <c r="O33" s="56"/>
      <c r="P33" s="56"/>
      <c r="Q33" s="56"/>
      <c r="R33" s="56"/>
      <c r="S33" s="56"/>
      <c r="T33" s="56"/>
      <c r="U33" s="56"/>
      <c r="V33" s="56"/>
      <c r="W33" s="56"/>
      <c r="X33" s="57"/>
    </row>
    <row r="34" spans="2:24" x14ac:dyDescent="0.3">
      <c r="B34" s="55"/>
      <c r="C34" s="59" t="s">
        <v>74</v>
      </c>
      <c r="D34" s="60">
        <v>-3420400</v>
      </c>
      <c r="E34" s="56"/>
      <c r="F34" s="56"/>
      <c r="G34" s="56"/>
      <c r="H34" s="56"/>
      <c r="I34" s="56"/>
      <c r="J34" s="56"/>
      <c r="K34" s="56"/>
      <c r="L34" s="56"/>
      <c r="M34" s="56"/>
      <c r="N34" s="56"/>
      <c r="O34" s="56"/>
      <c r="P34" s="56"/>
      <c r="Q34" s="56"/>
      <c r="R34" s="56"/>
      <c r="S34" s="56"/>
      <c r="T34" s="56"/>
      <c r="U34" s="56"/>
      <c r="V34" s="56"/>
      <c r="W34" s="56"/>
      <c r="X34" s="57"/>
    </row>
    <row r="35" spans="2:24" x14ac:dyDescent="0.3">
      <c r="B35" s="55"/>
      <c r="C35" s="59" t="s">
        <v>75</v>
      </c>
      <c r="D35" s="60">
        <v>-3176800</v>
      </c>
      <c r="E35" s="56"/>
      <c r="F35" s="56"/>
      <c r="G35" s="56"/>
      <c r="H35" s="56"/>
      <c r="I35" s="56"/>
      <c r="J35" s="56"/>
      <c r="K35" s="56"/>
      <c r="L35" s="56"/>
      <c r="M35" s="56"/>
      <c r="N35" s="56"/>
      <c r="O35" s="56"/>
      <c r="P35" s="56"/>
      <c r="Q35" s="56"/>
      <c r="R35" s="56"/>
      <c r="S35" s="56"/>
      <c r="T35" s="56"/>
      <c r="U35" s="56"/>
      <c r="V35" s="56"/>
      <c r="W35" s="56"/>
      <c r="X35" s="57"/>
    </row>
    <row r="36" spans="2:24" x14ac:dyDescent="0.3">
      <c r="B36" s="55"/>
      <c r="C36" s="59" t="s">
        <v>76</v>
      </c>
      <c r="D36" s="60">
        <v>-3294200</v>
      </c>
      <c r="E36" s="56"/>
      <c r="F36" s="56"/>
      <c r="G36" s="56"/>
      <c r="H36" s="56"/>
      <c r="I36" s="56"/>
      <c r="J36" s="56"/>
      <c r="K36" s="56"/>
      <c r="L36" s="56"/>
      <c r="M36" s="56"/>
      <c r="N36" s="56"/>
      <c r="O36" s="56"/>
      <c r="P36" s="56"/>
      <c r="Q36" s="56"/>
      <c r="R36" s="56"/>
      <c r="S36" s="56"/>
      <c r="T36" s="56"/>
      <c r="U36" s="56"/>
      <c r="V36" s="56"/>
      <c r="W36" s="56"/>
      <c r="X36" s="57"/>
    </row>
    <row r="37" spans="2:24" x14ac:dyDescent="0.3">
      <c r="B37" s="55"/>
      <c r="C37" s="58" t="s">
        <v>72</v>
      </c>
      <c r="D37" s="60">
        <v>-13245700</v>
      </c>
      <c r="E37" s="56"/>
      <c r="F37" s="56"/>
      <c r="G37" s="56"/>
      <c r="H37" s="56"/>
      <c r="I37" s="56"/>
      <c r="J37" s="56"/>
      <c r="K37" s="56"/>
      <c r="L37" s="56"/>
      <c r="M37" s="56"/>
      <c r="N37" s="56"/>
      <c r="O37" s="56"/>
      <c r="P37" s="56"/>
      <c r="Q37" s="56"/>
      <c r="R37" s="56"/>
      <c r="S37" s="56"/>
      <c r="T37" s="56"/>
      <c r="U37" s="56"/>
      <c r="V37" s="56"/>
      <c r="W37" s="56"/>
      <c r="X37" s="57"/>
    </row>
    <row r="38" spans="2:24" x14ac:dyDescent="0.3">
      <c r="B38" s="55"/>
      <c r="C38" s="56"/>
      <c r="D38" s="56"/>
      <c r="E38" s="56"/>
      <c r="F38" s="56"/>
      <c r="G38" s="56"/>
      <c r="H38" s="56"/>
      <c r="I38" s="56"/>
      <c r="J38" s="56"/>
      <c r="K38" s="56"/>
      <c r="L38" s="56"/>
      <c r="M38" s="56"/>
      <c r="N38" s="56"/>
      <c r="O38" s="56"/>
      <c r="P38" s="56"/>
      <c r="Q38" s="56"/>
      <c r="R38" s="56"/>
      <c r="S38" s="56"/>
      <c r="T38" s="56"/>
      <c r="U38" s="56"/>
      <c r="V38" s="56"/>
      <c r="W38" s="56"/>
      <c r="X38" s="57"/>
    </row>
    <row r="39" spans="2:24" x14ac:dyDescent="0.3">
      <c r="B39" s="55"/>
      <c r="C39" s="56"/>
      <c r="D39" s="56"/>
      <c r="E39" s="56"/>
      <c r="F39" s="56"/>
      <c r="G39" s="56"/>
      <c r="H39" s="56"/>
      <c r="I39" s="56"/>
      <c r="J39" s="56"/>
      <c r="K39" s="56"/>
      <c r="L39" s="56"/>
      <c r="M39" s="56"/>
      <c r="N39" s="56"/>
      <c r="O39" s="56"/>
      <c r="P39" s="56"/>
      <c r="Q39" s="56"/>
      <c r="R39" s="56"/>
      <c r="S39" s="56"/>
      <c r="T39" s="56"/>
      <c r="U39" s="56"/>
      <c r="V39" s="56"/>
      <c r="W39" s="56"/>
      <c r="X39" s="57"/>
    </row>
    <row r="40" spans="2:24" x14ac:dyDescent="0.3">
      <c r="B40" s="55"/>
      <c r="C40" s="56"/>
      <c r="D40" s="56"/>
      <c r="E40" s="56"/>
      <c r="F40" s="56"/>
      <c r="G40" s="56"/>
      <c r="H40" s="56"/>
      <c r="I40" s="56"/>
      <c r="J40" s="56"/>
      <c r="K40" s="56"/>
      <c r="L40" s="56"/>
      <c r="M40" s="56"/>
      <c r="N40" s="56"/>
      <c r="O40" s="56"/>
      <c r="P40" s="56"/>
      <c r="Q40" s="56"/>
      <c r="R40" s="56"/>
      <c r="S40" s="56"/>
      <c r="T40" s="56"/>
      <c r="U40" s="56"/>
      <c r="V40" s="56"/>
      <c r="W40" s="56"/>
      <c r="X40" s="57"/>
    </row>
    <row r="41" spans="2:24" x14ac:dyDescent="0.3">
      <c r="B41" s="55"/>
      <c r="C41" s="56"/>
      <c r="D41" s="56"/>
      <c r="E41" s="56"/>
      <c r="F41" s="56"/>
      <c r="G41" s="56"/>
      <c r="H41" s="56"/>
      <c r="I41" s="56"/>
      <c r="J41" s="56"/>
      <c r="K41" s="56"/>
      <c r="L41" s="56"/>
      <c r="M41" s="56"/>
      <c r="N41" s="56"/>
      <c r="O41" s="56"/>
      <c r="P41" s="56"/>
      <c r="Q41" s="56"/>
      <c r="R41" s="56"/>
      <c r="S41" s="56"/>
      <c r="T41" s="56"/>
      <c r="U41" s="56"/>
      <c r="V41" s="56"/>
      <c r="W41" s="56"/>
      <c r="X41" s="57"/>
    </row>
    <row r="42" spans="2:24" x14ac:dyDescent="0.3">
      <c r="B42" s="55"/>
      <c r="C42" s="56"/>
      <c r="D42" s="56"/>
      <c r="E42" s="56"/>
      <c r="F42" s="56"/>
      <c r="G42" s="56"/>
      <c r="H42" s="56"/>
      <c r="I42" s="56"/>
      <c r="J42" s="56"/>
      <c r="K42" s="56"/>
      <c r="L42" s="56"/>
      <c r="M42" s="56"/>
      <c r="N42" s="56"/>
      <c r="O42" s="56"/>
      <c r="P42" s="56"/>
      <c r="Q42" s="56"/>
      <c r="R42" s="56"/>
      <c r="S42" s="56"/>
      <c r="T42" s="56"/>
      <c r="U42" s="56"/>
      <c r="V42" s="56"/>
      <c r="W42" s="56"/>
      <c r="X42" s="57"/>
    </row>
    <row r="43" spans="2:24" x14ac:dyDescent="0.3">
      <c r="B43" s="55"/>
      <c r="C43" s="56"/>
      <c r="D43" s="56"/>
      <c r="E43" s="56"/>
      <c r="F43" s="56"/>
      <c r="G43" s="56"/>
      <c r="H43" s="56"/>
      <c r="I43" s="56"/>
      <c r="J43" s="56"/>
      <c r="K43" s="56"/>
      <c r="L43" s="56"/>
      <c r="M43" s="56"/>
      <c r="N43" s="56"/>
      <c r="O43" s="56"/>
      <c r="P43" s="56"/>
      <c r="Q43" s="56"/>
      <c r="R43" s="56"/>
      <c r="S43" s="56"/>
      <c r="T43" s="56"/>
      <c r="U43" s="56"/>
      <c r="V43" s="56"/>
      <c r="W43" s="56"/>
      <c r="X43" s="57"/>
    </row>
    <row r="44" spans="2:24" x14ac:dyDescent="0.3">
      <c r="B44" s="55"/>
      <c r="C44" s="56"/>
      <c r="D44" s="56"/>
      <c r="E44" s="56"/>
      <c r="F44" s="56"/>
      <c r="G44" s="56"/>
      <c r="H44" s="56"/>
      <c r="I44" s="56"/>
      <c r="J44" s="56"/>
      <c r="K44" s="56"/>
      <c r="L44" s="56"/>
      <c r="M44" s="56"/>
      <c r="N44" s="56"/>
      <c r="O44" s="56"/>
      <c r="P44" s="56"/>
      <c r="Q44" s="56"/>
      <c r="R44" s="56"/>
      <c r="S44" s="56"/>
      <c r="T44" s="56"/>
      <c r="U44" s="56"/>
      <c r="V44" s="56"/>
      <c r="W44" s="56"/>
      <c r="X44" s="57"/>
    </row>
    <row r="45" spans="2:24" x14ac:dyDescent="0.3">
      <c r="B45" s="55"/>
      <c r="C45" s="56"/>
      <c r="D45" s="56"/>
      <c r="E45" s="56"/>
      <c r="F45" s="56"/>
      <c r="G45" s="56"/>
      <c r="H45" s="56"/>
      <c r="I45" s="56"/>
      <c r="J45" s="56"/>
      <c r="K45" s="56"/>
      <c r="L45" s="56"/>
      <c r="M45" s="56"/>
      <c r="N45" s="56"/>
      <c r="O45" s="56"/>
      <c r="P45" s="56"/>
      <c r="Q45" s="56"/>
      <c r="R45" s="56"/>
      <c r="S45" s="56"/>
      <c r="T45" s="56"/>
      <c r="U45" s="56"/>
      <c r="V45" s="56"/>
      <c r="W45" s="56"/>
      <c r="X45" s="57"/>
    </row>
    <row r="46" spans="2:24" x14ac:dyDescent="0.3">
      <c r="B46" s="55"/>
      <c r="C46" s="56"/>
      <c r="D46" s="56"/>
      <c r="E46" s="56"/>
      <c r="F46" s="56"/>
      <c r="G46" s="56"/>
      <c r="H46" s="56"/>
      <c r="I46" s="56"/>
      <c r="J46" s="56"/>
      <c r="K46" s="56"/>
      <c r="L46" s="56"/>
      <c r="M46" s="56"/>
      <c r="N46" s="56"/>
      <c r="O46" s="56"/>
      <c r="P46" s="56"/>
      <c r="Q46" s="56"/>
      <c r="R46" s="56"/>
      <c r="S46" s="56"/>
      <c r="T46" s="56"/>
      <c r="U46" s="56"/>
      <c r="V46" s="56"/>
      <c r="W46" s="56"/>
      <c r="X46" s="57"/>
    </row>
    <row r="47" spans="2:24" x14ac:dyDescent="0.3">
      <c r="B47" s="55"/>
      <c r="C47" s="56"/>
      <c r="D47" s="56"/>
      <c r="E47" s="56"/>
      <c r="F47" s="56"/>
      <c r="G47" s="56"/>
      <c r="H47" s="56"/>
      <c r="I47" s="56"/>
      <c r="J47" s="56"/>
      <c r="K47" s="56"/>
      <c r="L47" s="56"/>
      <c r="M47" s="56"/>
      <c r="N47" s="56"/>
      <c r="O47" s="56"/>
      <c r="P47" s="56"/>
      <c r="Q47" s="56"/>
      <c r="R47" s="56"/>
      <c r="S47" s="56"/>
      <c r="T47" s="56"/>
      <c r="U47" s="56"/>
      <c r="V47" s="56"/>
      <c r="W47" s="56"/>
      <c r="X47" s="57"/>
    </row>
    <row r="48" spans="2:24" x14ac:dyDescent="0.3">
      <c r="B48" s="55"/>
      <c r="C48" s="56"/>
      <c r="D48" s="56"/>
      <c r="E48" s="56"/>
      <c r="F48" s="56"/>
      <c r="G48" s="56"/>
      <c r="H48" s="56"/>
      <c r="I48" s="56"/>
      <c r="J48" s="56"/>
      <c r="K48" s="56"/>
      <c r="L48" s="56"/>
      <c r="M48" s="56"/>
      <c r="N48" s="56"/>
      <c r="O48" s="56"/>
      <c r="P48" s="56"/>
      <c r="Q48" s="56"/>
      <c r="R48" s="56"/>
      <c r="S48" s="56"/>
      <c r="T48" s="56"/>
      <c r="U48" s="56"/>
      <c r="V48" s="56"/>
      <c r="W48" s="56"/>
      <c r="X48" s="57"/>
    </row>
    <row r="49" spans="2:24" x14ac:dyDescent="0.3">
      <c r="B49" s="55"/>
      <c r="C49" s="56"/>
      <c r="D49" s="56"/>
      <c r="E49" s="56"/>
      <c r="F49" s="56"/>
      <c r="G49" s="56"/>
      <c r="H49" s="56"/>
      <c r="I49" s="56"/>
      <c r="J49" s="56"/>
      <c r="K49" s="56"/>
      <c r="L49" s="56"/>
      <c r="M49" s="56"/>
      <c r="N49" s="56"/>
      <c r="O49" s="56"/>
      <c r="P49" s="56"/>
      <c r="Q49" s="56"/>
      <c r="R49" s="56"/>
      <c r="S49" s="56"/>
      <c r="T49" s="56"/>
      <c r="U49" s="56"/>
      <c r="V49" s="56"/>
      <c r="W49" s="56"/>
      <c r="X49" s="57"/>
    </row>
    <row r="50" spans="2:24" x14ac:dyDescent="0.3">
      <c r="B50" s="55"/>
      <c r="C50" s="56"/>
      <c r="D50" s="56"/>
      <c r="E50" s="56"/>
      <c r="F50" s="56"/>
      <c r="G50" s="56"/>
      <c r="H50" s="56"/>
      <c r="I50" s="56"/>
      <c r="J50" s="56"/>
      <c r="K50" s="56"/>
      <c r="L50" s="56"/>
      <c r="M50" s="56"/>
      <c r="N50" s="56"/>
      <c r="O50" s="56"/>
      <c r="P50" s="56"/>
      <c r="Q50" s="56"/>
      <c r="R50" s="56"/>
      <c r="S50" s="56"/>
      <c r="T50" s="56"/>
      <c r="U50" s="56"/>
      <c r="V50" s="56"/>
      <c r="W50" s="56"/>
      <c r="X50" s="57"/>
    </row>
    <row r="51" spans="2:24" x14ac:dyDescent="0.3">
      <c r="B51" s="55"/>
      <c r="C51" s="56"/>
      <c r="D51" s="56"/>
      <c r="E51" s="56"/>
      <c r="F51" s="56"/>
      <c r="G51" s="56"/>
      <c r="H51" s="56"/>
      <c r="I51" s="56"/>
      <c r="J51" s="56"/>
      <c r="K51" s="56"/>
      <c r="L51" s="56"/>
      <c r="M51" s="56"/>
      <c r="N51" s="56"/>
      <c r="O51" s="56"/>
      <c r="P51" s="56"/>
      <c r="Q51" s="56"/>
      <c r="R51" s="56"/>
      <c r="S51" s="56"/>
      <c r="T51" s="56"/>
      <c r="U51" s="56"/>
      <c r="V51" s="56"/>
      <c r="W51" s="56"/>
      <c r="X51" s="57"/>
    </row>
    <row r="52" spans="2:24" x14ac:dyDescent="0.3">
      <c r="B52" s="55"/>
      <c r="C52" s="56"/>
      <c r="D52" s="56"/>
      <c r="E52" s="56"/>
      <c r="F52" s="56"/>
      <c r="G52" s="56"/>
      <c r="H52" s="56"/>
      <c r="I52" s="56"/>
      <c r="J52" s="56"/>
      <c r="K52" s="56"/>
      <c r="L52" s="56"/>
      <c r="M52" s="56"/>
      <c r="N52" s="56"/>
      <c r="O52" s="56"/>
      <c r="P52" s="56"/>
      <c r="Q52" s="56"/>
      <c r="R52" s="56"/>
      <c r="S52" s="56"/>
      <c r="T52" s="56"/>
      <c r="U52" s="56"/>
      <c r="V52" s="56"/>
      <c r="W52" s="56"/>
      <c r="X52" s="57"/>
    </row>
    <row r="53" spans="2:24" x14ac:dyDescent="0.3">
      <c r="B53" s="55"/>
      <c r="C53" s="56"/>
      <c r="D53" s="56"/>
      <c r="E53" s="56"/>
      <c r="F53" s="56"/>
      <c r="G53" s="56"/>
      <c r="H53" s="56"/>
      <c r="I53" s="56"/>
      <c r="J53" s="56"/>
      <c r="K53" s="56"/>
      <c r="L53" s="56"/>
      <c r="M53" s="56"/>
      <c r="N53" s="56"/>
      <c r="O53" s="56"/>
      <c r="P53" s="56"/>
      <c r="Q53" s="56"/>
      <c r="R53" s="56"/>
      <c r="S53" s="56"/>
      <c r="T53" s="56"/>
      <c r="U53" s="56"/>
      <c r="V53" s="56"/>
      <c r="W53" s="56"/>
      <c r="X53" s="57"/>
    </row>
    <row r="54" spans="2:24" x14ac:dyDescent="0.3">
      <c r="B54" s="55"/>
      <c r="C54" s="56"/>
      <c r="D54" s="56"/>
      <c r="E54" s="56"/>
      <c r="F54" s="56"/>
      <c r="G54" s="56"/>
      <c r="H54" s="56"/>
      <c r="I54" s="56"/>
      <c r="J54" s="56"/>
      <c r="K54" s="56"/>
      <c r="L54" s="56"/>
      <c r="M54" s="56"/>
      <c r="N54" s="56"/>
      <c r="O54" s="56"/>
      <c r="P54" s="56"/>
      <c r="Q54" s="56"/>
      <c r="R54" s="56"/>
      <c r="S54" s="56"/>
      <c r="T54" s="56"/>
      <c r="U54" s="56"/>
      <c r="V54" s="56"/>
      <c r="W54" s="56"/>
      <c r="X54" s="57"/>
    </row>
    <row r="55" spans="2:24" x14ac:dyDescent="0.3">
      <c r="B55" s="55"/>
      <c r="C55" s="56"/>
      <c r="D55" s="56"/>
      <c r="E55" s="56"/>
      <c r="F55" s="56"/>
      <c r="G55" s="56"/>
      <c r="H55" s="56"/>
      <c r="I55" s="56"/>
      <c r="J55" s="56"/>
      <c r="K55" s="56"/>
      <c r="L55" s="56"/>
      <c r="M55" s="56"/>
      <c r="N55" s="56"/>
      <c r="O55" s="56"/>
      <c r="P55" s="56"/>
      <c r="Q55" s="56"/>
      <c r="R55" s="56"/>
      <c r="S55" s="56"/>
      <c r="T55" s="56"/>
      <c r="U55" s="56"/>
      <c r="V55" s="56"/>
      <c r="W55" s="56"/>
      <c r="X55" s="57"/>
    </row>
    <row r="56" spans="2:24" x14ac:dyDescent="0.3">
      <c r="B56" s="55"/>
      <c r="C56" s="56"/>
      <c r="D56" s="56"/>
      <c r="E56" s="56"/>
      <c r="F56" s="56"/>
      <c r="G56" s="56"/>
      <c r="H56" s="56"/>
      <c r="I56" s="56"/>
      <c r="J56" s="56"/>
      <c r="K56" s="56"/>
      <c r="L56" s="56"/>
      <c r="M56" s="56"/>
      <c r="N56" s="56"/>
      <c r="O56" s="56"/>
      <c r="P56" s="56"/>
      <c r="Q56" s="56"/>
      <c r="R56" s="56"/>
      <c r="S56" s="56"/>
      <c r="T56" s="56"/>
      <c r="U56" s="56"/>
      <c r="V56" s="56"/>
      <c r="W56" s="56"/>
      <c r="X56" s="57"/>
    </row>
    <row r="57" spans="2:24" x14ac:dyDescent="0.3">
      <c r="B57" s="55"/>
      <c r="C57" s="56"/>
      <c r="D57" s="56"/>
      <c r="E57" s="56"/>
      <c r="F57" s="56"/>
      <c r="G57" s="56"/>
      <c r="H57" s="56"/>
      <c r="I57" s="56"/>
      <c r="J57" s="56"/>
      <c r="K57" s="56"/>
      <c r="L57" s="56"/>
      <c r="M57" s="56"/>
      <c r="N57" s="56"/>
      <c r="O57" s="56"/>
      <c r="P57" s="56"/>
      <c r="Q57" s="56"/>
      <c r="R57" s="56"/>
      <c r="S57" s="56"/>
      <c r="T57" s="56"/>
      <c r="U57" s="56"/>
      <c r="V57" s="56"/>
      <c r="W57" s="56"/>
      <c r="X57" s="57"/>
    </row>
    <row r="58" spans="2:24" x14ac:dyDescent="0.3">
      <c r="B58" s="55"/>
      <c r="C58" s="56"/>
      <c r="D58" s="56"/>
      <c r="E58" s="56"/>
      <c r="F58" s="56"/>
      <c r="G58" s="56"/>
      <c r="H58" s="56"/>
      <c r="I58" s="56"/>
      <c r="J58" s="56"/>
      <c r="K58" s="56"/>
      <c r="L58" s="56"/>
      <c r="M58" s="56"/>
      <c r="N58" s="56"/>
      <c r="O58" s="56"/>
      <c r="P58" s="56"/>
      <c r="Q58" s="56"/>
      <c r="R58" s="56"/>
      <c r="S58" s="56"/>
      <c r="T58" s="56"/>
      <c r="U58" s="56"/>
      <c r="V58" s="56"/>
      <c r="W58" s="56"/>
      <c r="X58" s="57"/>
    </row>
    <row r="59" spans="2:24" x14ac:dyDescent="0.3">
      <c r="B59" s="55"/>
      <c r="C59" s="56"/>
      <c r="D59" s="56"/>
      <c r="E59" s="56"/>
      <c r="F59" s="56"/>
      <c r="G59" s="56"/>
      <c r="H59" s="56"/>
      <c r="I59" s="56"/>
      <c r="J59" s="56"/>
      <c r="K59" s="56"/>
      <c r="L59" s="56"/>
      <c r="M59" s="56"/>
      <c r="N59" s="56"/>
      <c r="O59" s="56"/>
      <c r="P59" s="56"/>
      <c r="Q59" s="56"/>
      <c r="R59" s="56"/>
      <c r="S59" s="56"/>
      <c r="T59" s="56"/>
      <c r="U59" s="56"/>
      <c r="V59" s="56"/>
      <c r="W59" s="56"/>
      <c r="X59" s="57"/>
    </row>
    <row r="60" spans="2:24" x14ac:dyDescent="0.3">
      <c r="B60" s="55"/>
      <c r="C60" s="56"/>
      <c r="D60" s="56"/>
      <c r="E60" s="56"/>
      <c r="F60" s="56"/>
      <c r="G60" s="56"/>
      <c r="H60" s="56"/>
      <c r="I60" s="56"/>
      <c r="J60" s="56"/>
      <c r="K60" s="56"/>
      <c r="L60" s="56"/>
      <c r="M60" s="56"/>
      <c r="N60" s="56"/>
      <c r="O60" s="56"/>
      <c r="P60" s="56"/>
      <c r="Q60" s="56"/>
      <c r="R60" s="56"/>
      <c r="S60" s="56"/>
      <c r="T60" s="56"/>
      <c r="U60" s="56"/>
      <c r="V60" s="56"/>
      <c r="W60" s="56"/>
      <c r="X60" s="57"/>
    </row>
    <row r="61" spans="2:24" x14ac:dyDescent="0.3">
      <c r="B61" s="55"/>
      <c r="C61" s="56"/>
      <c r="D61" s="56"/>
      <c r="E61" s="56"/>
      <c r="F61" s="56"/>
      <c r="G61" s="56"/>
      <c r="H61" s="56"/>
      <c r="I61" s="56"/>
      <c r="J61" s="56"/>
      <c r="K61" s="56"/>
      <c r="L61" s="56"/>
      <c r="M61" s="56"/>
      <c r="N61" s="56"/>
      <c r="O61" s="56"/>
      <c r="P61" s="56"/>
      <c r="Q61" s="56"/>
      <c r="R61" s="56"/>
      <c r="S61" s="56"/>
      <c r="T61" s="56"/>
      <c r="U61" s="56"/>
      <c r="V61" s="56"/>
      <c r="W61" s="56"/>
      <c r="X61" s="57"/>
    </row>
    <row r="62" spans="2:24" x14ac:dyDescent="0.3">
      <c r="B62" s="55"/>
      <c r="C62" s="56"/>
      <c r="D62" s="56"/>
      <c r="E62" s="56"/>
      <c r="F62" s="56"/>
      <c r="G62" s="56"/>
      <c r="H62" s="56"/>
      <c r="I62" s="56"/>
      <c r="J62" s="56"/>
      <c r="K62" s="56"/>
      <c r="L62" s="56"/>
      <c r="M62" s="56"/>
      <c r="N62" s="56"/>
      <c r="O62" s="56"/>
      <c r="P62" s="56"/>
      <c r="Q62" s="56"/>
      <c r="R62" s="56"/>
      <c r="S62" s="56"/>
      <c r="T62" s="56"/>
      <c r="U62" s="56"/>
      <c r="V62" s="56"/>
      <c r="W62" s="56"/>
      <c r="X62" s="57"/>
    </row>
    <row r="63" spans="2:24" x14ac:dyDescent="0.3">
      <c r="B63" s="55"/>
      <c r="C63" s="56"/>
      <c r="D63" s="56"/>
      <c r="E63" s="56"/>
      <c r="F63" s="56"/>
      <c r="G63" s="56"/>
      <c r="H63" s="56"/>
      <c r="I63" s="56"/>
      <c r="J63" s="56"/>
      <c r="K63" s="56"/>
      <c r="L63" s="56"/>
      <c r="M63" s="56"/>
      <c r="N63" s="56"/>
      <c r="O63" s="56"/>
      <c r="P63" s="56"/>
      <c r="Q63" s="56"/>
      <c r="R63" s="56"/>
      <c r="S63" s="56"/>
      <c r="T63" s="56"/>
      <c r="U63" s="56"/>
      <c r="V63" s="56"/>
      <c r="W63" s="56"/>
      <c r="X63" s="57"/>
    </row>
    <row r="64" spans="2:24" x14ac:dyDescent="0.3">
      <c r="B64" s="55"/>
      <c r="C64" s="56"/>
      <c r="D64" s="56"/>
      <c r="E64" s="56"/>
      <c r="F64" s="56"/>
      <c r="G64" s="56"/>
      <c r="H64" s="56"/>
      <c r="I64" s="56"/>
      <c r="J64" s="56"/>
      <c r="K64" s="56"/>
      <c r="L64" s="56"/>
      <c r="M64" s="56"/>
      <c r="N64" s="56"/>
      <c r="O64" s="56"/>
      <c r="P64" s="56"/>
      <c r="Q64" s="56"/>
      <c r="R64" s="56"/>
      <c r="S64" s="56"/>
      <c r="T64" s="56"/>
      <c r="U64" s="56"/>
      <c r="V64" s="56"/>
      <c r="W64" s="56"/>
      <c r="X64" s="57"/>
    </row>
    <row r="65" spans="2:24" x14ac:dyDescent="0.3">
      <c r="B65" s="55"/>
      <c r="C65" s="56"/>
      <c r="D65" s="56"/>
      <c r="E65" s="56"/>
      <c r="F65" s="56"/>
      <c r="G65" s="56"/>
      <c r="H65" s="56"/>
      <c r="I65" s="56"/>
      <c r="J65" s="56"/>
      <c r="K65" s="56"/>
      <c r="L65" s="56"/>
      <c r="M65" s="56"/>
      <c r="N65" s="56"/>
      <c r="O65" s="56"/>
      <c r="P65" s="56"/>
      <c r="Q65" s="56"/>
      <c r="R65" s="56"/>
      <c r="S65" s="56"/>
      <c r="T65" s="56"/>
      <c r="U65" s="56"/>
      <c r="V65" s="56"/>
      <c r="W65" s="56"/>
      <c r="X65" s="57"/>
    </row>
    <row r="66" spans="2:24" x14ac:dyDescent="0.3">
      <c r="B66" s="55"/>
      <c r="C66" s="56"/>
      <c r="D66" s="56"/>
      <c r="E66" s="56"/>
      <c r="F66" s="56"/>
      <c r="G66" s="56"/>
      <c r="H66" s="56"/>
      <c r="I66" s="56"/>
      <c r="J66" s="56"/>
      <c r="K66" s="56"/>
      <c r="L66" s="56"/>
      <c r="M66" s="56"/>
      <c r="N66" s="56"/>
      <c r="O66" s="56"/>
      <c r="P66" s="56"/>
      <c r="Q66" s="56"/>
      <c r="R66" s="56"/>
      <c r="S66" s="56"/>
      <c r="T66" s="56"/>
      <c r="U66" s="56"/>
      <c r="V66" s="56"/>
      <c r="W66" s="56"/>
      <c r="X66" s="57"/>
    </row>
    <row r="67" spans="2:24" x14ac:dyDescent="0.3">
      <c r="B67" s="55"/>
      <c r="C67" s="56"/>
      <c r="D67" s="56"/>
      <c r="E67" s="56"/>
      <c r="F67" s="56"/>
      <c r="G67" s="56"/>
      <c r="H67" s="56"/>
      <c r="I67" s="56"/>
      <c r="J67" s="56"/>
      <c r="K67" s="56"/>
      <c r="L67" s="56"/>
      <c r="M67" s="56"/>
      <c r="N67" s="56"/>
      <c r="O67" s="56"/>
      <c r="P67" s="56"/>
      <c r="Q67" s="56"/>
      <c r="R67" s="56"/>
      <c r="S67" s="56"/>
      <c r="T67" s="56"/>
      <c r="U67" s="56"/>
      <c r="V67" s="56"/>
      <c r="W67" s="56"/>
      <c r="X67" s="57"/>
    </row>
    <row r="68" spans="2:24" x14ac:dyDescent="0.3">
      <c r="B68" s="55"/>
      <c r="C68" s="56"/>
      <c r="D68" s="56"/>
      <c r="E68" s="56"/>
      <c r="F68" s="56"/>
      <c r="G68" s="56"/>
      <c r="H68" s="56"/>
      <c r="I68" s="56"/>
      <c r="J68" s="56"/>
      <c r="K68" s="56"/>
      <c r="L68" s="56"/>
      <c r="M68" s="56"/>
      <c r="N68" s="56"/>
      <c r="O68" s="56"/>
      <c r="P68" s="56"/>
      <c r="Q68" s="56"/>
      <c r="R68" s="56"/>
      <c r="S68" s="56"/>
      <c r="T68" s="56"/>
      <c r="U68" s="56"/>
      <c r="V68" s="56"/>
      <c r="W68" s="56"/>
      <c r="X68" s="57"/>
    </row>
    <row r="69" spans="2:24" x14ac:dyDescent="0.3">
      <c r="B69" s="55"/>
      <c r="C69" s="56"/>
      <c r="D69" s="56"/>
      <c r="E69" s="56"/>
      <c r="F69" s="56"/>
      <c r="G69" s="56"/>
      <c r="H69" s="56"/>
      <c r="I69" s="56"/>
      <c r="J69" s="56"/>
      <c r="K69" s="56"/>
      <c r="L69" s="56"/>
      <c r="M69" s="56"/>
      <c r="N69" s="56"/>
      <c r="O69" s="56"/>
      <c r="P69" s="56"/>
      <c r="Q69" s="56"/>
      <c r="R69" s="56"/>
      <c r="S69" s="56"/>
      <c r="T69" s="56"/>
      <c r="U69" s="56"/>
      <c r="V69" s="56"/>
      <c r="W69" s="56"/>
      <c r="X69" s="57"/>
    </row>
    <row r="70" spans="2:24" x14ac:dyDescent="0.3">
      <c r="B70" s="55"/>
      <c r="C70" s="56"/>
      <c r="D70" s="56"/>
      <c r="E70" s="56"/>
      <c r="F70" s="56"/>
      <c r="G70" s="56"/>
      <c r="H70" s="56"/>
      <c r="I70" s="56"/>
      <c r="J70" s="56"/>
      <c r="K70" s="56"/>
      <c r="L70" s="56"/>
      <c r="M70" s="56"/>
      <c r="N70" s="56"/>
      <c r="O70" s="56"/>
      <c r="P70" s="56"/>
      <c r="Q70" s="56"/>
      <c r="R70" s="56"/>
      <c r="S70" s="56"/>
      <c r="T70" s="56"/>
      <c r="U70" s="56"/>
      <c r="V70" s="56"/>
      <c r="W70" s="56"/>
      <c r="X70" s="57"/>
    </row>
    <row r="71" spans="2:24" x14ac:dyDescent="0.3">
      <c r="B71" s="55"/>
      <c r="C71" s="56"/>
      <c r="D71" s="56"/>
      <c r="E71" s="56"/>
      <c r="F71" s="56"/>
      <c r="G71" s="56"/>
      <c r="H71" s="56"/>
      <c r="I71" s="56"/>
      <c r="J71" s="56"/>
      <c r="K71" s="56"/>
      <c r="L71" s="56"/>
      <c r="M71" s="56"/>
      <c r="N71" s="56"/>
      <c r="O71" s="56"/>
      <c r="P71" s="56"/>
      <c r="Q71" s="56"/>
      <c r="R71" s="56"/>
      <c r="S71" s="56"/>
      <c r="T71" s="56"/>
      <c r="U71" s="56"/>
      <c r="V71" s="56"/>
      <c r="W71" s="56"/>
      <c r="X71" s="57"/>
    </row>
    <row r="72" spans="2:24" x14ac:dyDescent="0.3">
      <c r="B72" s="55"/>
      <c r="C72" s="56"/>
      <c r="D72" s="56"/>
      <c r="E72" s="56"/>
      <c r="F72" s="56"/>
      <c r="G72" s="56"/>
      <c r="H72" s="56"/>
      <c r="I72" s="56"/>
      <c r="J72" s="56"/>
      <c r="K72" s="56"/>
      <c r="L72" s="56"/>
      <c r="M72" s="56"/>
      <c r="N72" s="56"/>
      <c r="O72" s="56"/>
      <c r="P72" s="56"/>
      <c r="Q72" s="56"/>
      <c r="R72" s="56"/>
      <c r="S72" s="56"/>
      <c r="T72" s="56"/>
      <c r="U72" s="56"/>
      <c r="V72" s="56"/>
      <c r="W72" s="56"/>
      <c r="X72" s="57"/>
    </row>
    <row r="73" spans="2:24" x14ac:dyDescent="0.3">
      <c r="B73" s="55"/>
      <c r="C73" s="56"/>
      <c r="D73" s="56"/>
      <c r="E73" s="56"/>
      <c r="F73" s="56"/>
      <c r="G73" s="56"/>
      <c r="H73" s="56"/>
      <c r="I73" s="56"/>
      <c r="J73" s="56"/>
      <c r="K73" s="56"/>
      <c r="L73" s="56"/>
      <c r="M73" s="56"/>
      <c r="N73" s="56"/>
      <c r="O73" s="56"/>
      <c r="P73" s="56"/>
      <c r="Q73" s="56"/>
      <c r="R73" s="56"/>
      <c r="S73" s="56"/>
      <c r="T73" s="56"/>
      <c r="U73" s="56"/>
      <c r="V73" s="56"/>
      <c r="W73" s="56"/>
      <c r="X73" s="57"/>
    </row>
    <row r="74" spans="2:24" x14ac:dyDescent="0.3">
      <c r="B74" s="55"/>
      <c r="C74" s="56"/>
      <c r="D74" s="56"/>
      <c r="E74" s="56"/>
      <c r="F74" s="56"/>
      <c r="G74" s="56"/>
      <c r="H74" s="56"/>
      <c r="I74" s="56"/>
      <c r="J74" s="56"/>
      <c r="K74" s="56"/>
      <c r="L74" s="56"/>
      <c r="M74" s="56"/>
      <c r="N74" s="56"/>
      <c r="O74" s="56"/>
      <c r="P74" s="56"/>
      <c r="Q74" s="56"/>
      <c r="R74" s="56"/>
      <c r="S74" s="56"/>
      <c r="T74" s="56"/>
      <c r="U74" s="56"/>
      <c r="V74" s="56"/>
      <c r="W74" s="56"/>
      <c r="X74" s="57"/>
    </row>
    <row r="75" spans="2:24" x14ac:dyDescent="0.3">
      <c r="B75" s="55"/>
      <c r="C75" s="56"/>
      <c r="D75" s="56"/>
      <c r="E75" s="56"/>
      <c r="F75" s="56"/>
      <c r="G75" s="56"/>
      <c r="H75" s="56"/>
      <c r="I75" s="56"/>
      <c r="J75" s="56"/>
      <c r="K75" s="56"/>
      <c r="L75" s="56"/>
      <c r="M75" s="56"/>
      <c r="N75" s="56"/>
      <c r="O75" s="56"/>
      <c r="P75" s="56"/>
      <c r="Q75" s="56"/>
      <c r="R75" s="56"/>
      <c r="S75" s="56"/>
      <c r="T75" s="56"/>
      <c r="U75" s="56"/>
      <c r="V75" s="56"/>
      <c r="W75" s="56"/>
      <c r="X75" s="57"/>
    </row>
    <row r="76" spans="2:24" x14ac:dyDescent="0.3">
      <c r="B76" s="55"/>
      <c r="C76" s="56"/>
      <c r="D76" s="56"/>
      <c r="E76" s="56"/>
      <c r="F76" s="56"/>
      <c r="G76" s="56"/>
      <c r="H76" s="56"/>
      <c r="I76" s="56"/>
      <c r="J76" s="56"/>
      <c r="K76" s="56"/>
      <c r="L76" s="56"/>
      <c r="M76" s="56"/>
      <c r="N76" s="56"/>
      <c r="O76" s="56"/>
      <c r="P76" s="56"/>
      <c r="Q76" s="56"/>
      <c r="R76" s="56"/>
      <c r="S76" s="56"/>
      <c r="T76" s="56"/>
      <c r="U76" s="56"/>
      <c r="V76" s="56"/>
      <c r="W76" s="56"/>
      <c r="X76" s="57"/>
    </row>
    <row r="77" spans="2:24" x14ac:dyDescent="0.3">
      <c r="B77" s="55"/>
      <c r="C77" s="56"/>
      <c r="D77" s="56"/>
      <c r="E77" s="56"/>
      <c r="F77" s="56"/>
      <c r="G77" s="56"/>
      <c r="H77" s="56"/>
      <c r="I77" s="56"/>
      <c r="J77" s="56"/>
      <c r="K77" s="56"/>
      <c r="L77" s="56"/>
      <c r="M77" s="56"/>
      <c r="N77" s="56"/>
      <c r="O77" s="56"/>
      <c r="P77" s="56"/>
      <c r="Q77" s="56"/>
      <c r="R77" s="56"/>
      <c r="S77" s="56"/>
      <c r="T77" s="56"/>
      <c r="U77" s="56"/>
      <c r="V77" s="56"/>
      <c r="W77" s="56"/>
      <c r="X77" s="57"/>
    </row>
    <row r="78" spans="2:24" x14ac:dyDescent="0.3">
      <c r="B78" s="55"/>
      <c r="C78" s="56"/>
      <c r="D78" s="56"/>
      <c r="E78" s="56"/>
      <c r="F78" s="56"/>
      <c r="G78" s="56"/>
      <c r="H78" s="56"/>
      <c r="I78" s="56"/>
      <c r="J78" s="56"/>
      <c r="K78" s="56"/>
      <c r="L78" s="56"/>
      <c r="M78" s="56"/>
      <c r="N78" s="56"/>
      <c r="O78" s="56"/>
      <c r="P78" s="56"/>
      <c r="Q78" s="56"/>
      <c r="R78" s="56"/>
      <c r="S78" s="56"/>
      <c r="T78" s="56"/>
      <c r="U78" s="56"/>
      <c r="V78" s="56"/>
      <c r="W78" s="56"/>
      <c r="X78" s="57"/>
    </row>
    <row r="79" spans="2:24" x14ac:dyDescent="0.3">
      <c r="B79" s="55"/>
      <c r="C79" s="56"/>
      <c r="D79" s="56"/>
      <c r="E79" s="56"/>
      <c r="F79" s="56"/>
      <c r="G79" s="56"/>
      <c r="H79" s="56"/>
      <c r="I79" s="56"/>
      <c r="J79" s="56"/>
      <c r="K79" s="56"/>
      <c r="L79" s="56"/>
      <c r="M79" s="56"/>
      <c r="N79" s="56"/>
      <c r="O79" s="56"/>
      <c r="P79" s="56"/>
      <c r="Q79" s="56"/>
      <c r="R79" s="56"/>
      <c r="S79" s="56"/>
      <c r="T79" s="56"/>
      <c r="U79" s="56"/>
      <c r="V79" s="56"/>
      <c r="W79" s="56"/>
      <c r="X79" s="57"/>
    </row>
    <row r="80" spans="2:24" x14ac:dyDescent="0.3">
      <c r="B80" s="55"/>
      <c r="C80" s="56"/>
      <c r="D80" s="56"/>
      <c r="E80" s="56"/>
      <c r="F80" s="56"/>
      <c r="G80" s="56"/>
      <c r="H80" s="56"/>
      <c r="I80" s="56"/>
      <c r="J80" s="56"/>
      <c r="K80" s="56"/>
      <c r="L80" s="56"/>
      <c r="M80" s="56"/>
      <c r="N80" s="56"/>
      <c r="O80" s="56"/>
      <c r="P80" s="56"/>
      <c r="Q80" s="56"/>
      <c r="R80" s="56"/>
      <c r="S80" s="56"/>
      <c r="T80" s="56"/>
      <c r="U80" s="56"/>
      <c r="V80" s="56"/>
      <c r="W80" s="56"/>
      <c r="X80" s="57"/>
    </row>
    <row r="81" spans="2:24" x14ac:dyDescent="0.3">
      <c r="B81" s="55"/>
      <c r="C81" s="56"/>
      <c r="D81" s="56"/>
      <c r="E81" s="56"/>
      <c r="F81" s="56"/>
      <c r="G81" s="56"/>
      <c r="H81" s="56"/>
      <c r="I81" s="56"/>
      <c r="J81" s="56"/>
      <c r="K81" s="56"/>
      <c r="L81" s="56"/>
      <c r="M81" s="56"/>
      <c r="N81" s="56"/>
      <c r="O81" s="56"/>
      <c r="P81" s="56"/>
      <c r="Q81" s="56"/>
      <c r="R81" s="56"/>
      <c r="S81" s="56"/>
      <c r="T81" s="56"/>
      <c r="U81" s="56"/>
      <c r="V81" s="56"/>
      <c r="W81" s="56"/>
      <c r="X81" s="57"/>
    </row>
    <row r="82" spans="2:24" x14ac:dyDescent="0.3">
      <c r="B82" s="55"/>
      <c r="C82" s="56"/>
      <c r="D82" s="56"/>
      <c r="E82" s="56"/>
      <c r="F82" s="56"/>
      <c r="G82" s="56"/>
      <c r="H82" s="56"/>
      <c r="I82" s="56"/>
      <c r="J82" s="56"/>
      <c r="K82" s="56"/>
      <c r="L82" s="56"/>
      <c r="M82" s="56"/>
      <c r="N82" s="56"/>
      <c r="O82" s="56"/>
      <c r="P82" s="56"/>
      <c r="Q82" s="56"/>
      <c r="R82" s="56"/>
      <c r="S82" s="56"/>
      <c r="T82" s="56"/>
      <c r="U82" s="56"/>
      <c r="V82" s="56"/>
      <c r="W82" s="56"/>
      <c r="X82" s="57"/>
    </row>
    <row r="83" spans="2:24" x14ac:dyDescent="0.3">
      <c r="B83" s="55"/>
      <c r="C83" s="56"/>
      <c r="D83" s="56"/>
      <c r="E83" s="56"/>
      <c r="F83" s="56"/>
      <c r="G83" s="56"/>
      <c r="H83" s="56"/>
      <c r="I83" s="56"/>
      <c r="J83" s="56"/>
      <c r="K83" s="56"/>
      <c r="L83" s="56"/>
      <c r="M83" s="56"/>
      <c r="N83" s="56"/>
      <c r="O83" s="56"/>
      <c r="P83" s="56"/>
      <c r="Q83" s="56"/>
      <c r="R83" s="56"/>
      <c r="S83" s="56"/>
      <c r="T83" s="56"/>
      <c r="U83" s="56"/>
      <c r="V83" s="56"/>
      <c r="W83" s="56"/>
      <c r="X83" s="57"/>
    </row>
    <row r="84" spans="2:24" x14ac:dyDescent="0.3">
      <c r="B84" s="55"/>
      <c r="C84" s="56"/>
      <c r="D84" s="56"/>
      <c r="E84" s="56"/>
      <c r="F84" s="56"/>
      <c r="G84" s="56"/>
      <c r="H84" s="56"/>
      <c r="I84" s="56"/>
      <c r="J84" s="56"/>
      <c r="K84" s="56"/>
      <c r="L84" s="56"/>
      <c r="M84" s="56"/>
      <c r="N84" s="56"/>
      <c r="O84" s="56"/>
      <c r="P84" s="56"/>
      <c r="Q84" s="56"/>
      <c r="R84" s="56"/>
      <c r="S84" s="56"/>
      <c r="T84" s="56"/>
      <c r="U84" s="56"/>
      <c r="V84" s="56"/>
      <c r="W84" s="56"/>
      <c r="X84" s="57"/>
    </row>
    <row r="85" spans="2:24" x14ac:dyDescent="0.3">
      <c r="B85" s="55"/>
      <c r="C85" s="56"/>
      <c r="D85" s="56"/>
      <c r="E85" s="56"/>
      <c r="F85" s="56"/>
      <c r="G85" s="56"/>
      <c r="H85" s="56"/>
      <c r="I85" s="56"/>
      <c r="J85" s="56"/>
      <c r="K85" s="56"/>
      <c r="L85" s="56"/>
      <c r="M85" s="56"/>
      <c r="N85" s="56"/>
      <c r="O85" s="56"/>
      <c r="P85" s="56"/>
      <c r="Q85" s="56"/>
      <c r="R85" s="56"/>
      <c r="S85" s="56"/>
      <c r="T85" s="56"/>
      <c r="U85" s="56"/>
      <c r="V85" s="56"/>
      <c r="W85" s="56"/>
      <c r="X85" s="57"/>
    </row>
    <row r="86" spans="2:24" x14ac:dyDescent="0.3">
      <c r="B86" s="55"/>
      <c r="C86" s="56"/>
      <c r="D86" s="56"/>
      <c r="E86" s="56"/>
      <c r="F86" s="56"/>
      <c r="G86" s="56"/>
      <c r="H86" s="56"/>
      <c r="I86" s="56"/>
      <c r="J86" s="56"/>
      <c r="K86" s="56"/>
      <c r="L86" s="56"/>
      <c r="M86" s="56"/>
      <c r="N86" s="56"/>
      <c r="O86" s="56"/>
      <c r="P86" s="56"/>
      <c r="Q86" s="56"/>
      <c r="R86" s="56"/>
      <c r="S86" s="56"/>
      <c r="T86" s="56"/>
      <c r="U86" s="56"/>
      <c r="V86" s="56"/>
      <c r="W86" s="56"/>
      <c r="X86" s="57"/>
    </row>
    <row r="87" spans="2:24" x14ac:dyDescent="0.3">
      <c r="B87" s="55"/>
      <c r="C87" s="56"/>
      <c r="D87" s="56"/>
      <c r="E87" s="56"/>
      <c r="F87" s="56"/>
      <c r="G87" s="56"/>
      <c r="H87" s="56"/>
      <c r="I87" s="56"/>
      <c r="J87" s="56"/>
      <c r="K87" s="56"/>
      <c r="L87" s="56"/>
      <c r="M87" s="56"/>
      <c r="N87" s="56"/>
      <c r="O87" s="56"/>
      <c r="P87" s="56"/>
      <c r="Q87" s="56"/>
      <c r="R87" s="56"/>
      <c r="S87" s="56"/>
      <c r="T87" s="56"/>
      <c r="U87" s="56"/>
      <c r="V87" s="56"/>
      <c r="W87" s="56"/>
      <c r="X87" s="57"/>
    </row>
    <row r="88" spans="2:24" x14ac:dyDescent="0.3">
      <c r="B88" s="55"/>
      <c r="C88" s="56"/>
      <c r="D88" s="56"/>
      <c r="E88" s="56"/>
      <c r="F88" s="56"/>
      <c r="G88" s="56"/>
      <c r="H88" s="56"/>
      <c r="I88" s="56"/>
      <c r="J88" s="56"/>
      <c r="K88" s="56"/>
      <c r="L88" s="56"/>
      <c r="M88" s="56"/>
      <c r="N88" s="56"/>
      <c r="O88" s="56"/>
      <c r="P88" s="56"/>
      <c r="Q88" s="56"/>
      <c r="R88" s="56"/>
      <c r="S88" s="56"/>
      <c r="T88" s="56"/>
      <c r="U88" s="56"/>
      <c r="V88" s="56"/>
      <c r="W88" s="56"/>
      <c r="X88" s="57"/>
    </row>
    <row r="89" spans="2:24" x14ac:dyDescent="0.3">
      <c r="B89" s="55"/>
      <c r="C89" s="56"/>
      <c r="D89" s="56"/>
      <c r="E89" s="56"/>
      <c r="F89" s="56"/>
      <c r="G89" s="56"/>
      <c r="H89" s="56"/>
      <c r="I89" s="56"/>
      <c r="J89" s="56"/>
      <c r="K89" s="56"/>
      <c r="L89" s="56"/>
      <c r="M89" s="56"/>
      <c r="N89" s="56"/>
      <c r="O89" s="56"/>
      <c r="P89" s="56"/>
      <c r="Q89" s="56"/>
      <c r="R89" s="56"/>
      <c r="S89" s="56"/>
      <c r="T89" s="56"/>
      <c r="U89" s="56"/>
      <c r="V89" s="56"/>
      <c r="W89" s="56"/>
      <c r="X89" s="57"/>
    </row>
    <row r="90" spans="2:24" ht="5.4" customHeight="1" thickBot="1" x14ac:dyDescent="0.35">
      <c r="B90" s="61"/>
      <c r="C90" s="62"/>
      <c r="D90" s="62"/>
      <c r="E90" s="62"/>
      <c r="F90" s="62"/>
      <c r="G90" s="62"/>
      <c r="H90" s="62"/>
      <c r="I90" s="62"/>
      <c r="J90" s="62"/>
      <c r="K90" s="62"/>
      <c r="L90" s="62"/>
      <c r="M90" s="62"/>
      <c r="N90" s="62"/>
      <c r="O90" s="62"/>
      <c r="P90" s="62"/>
      <c r="Q90" s="62"/>
      <c r="R90" s="62"/>
      <c r="S90" s="62"/>
      <c r="T90" s="62"/>
      <c r="U90" s="62"/>
      <c r="V90" s="62"/>
      <c r="W90" s="62"/>
      <c r="X90" s="63"/>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1D2C6-45B3-4009-B0B2-4DFB18E7A66A}">
  <dimension ref="A1"/>
  <sheetViews>
    <sheetView showGridLines="0" view="pageBreakPreview" zoomScale="60" zoomScaleNormal="100" workbookViewId="0">
      <selection activeCell="H28" sqref="H28"/>
    </sheetView>
  </sheetViews>
  <sheetFormatPr defaultRowHeight="15.6" x14ac:dyDescent="0.3"/>
  <sheetData/>
  <pageMargins left="0.7" right="0.7" top="0.75" bottom="0.75" header="0.3" footer="0.3"/>
  <pageSetup paperSize="9" scale="93"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5</vt:i4>
      </vt:variant>
    </vt:vector>
  </HeadingPairs>
  <TitlesOfParts>
    <vt:vector size="28" baseType="lpstr">
      <vt:lpstr>Sheet_Reference</vt:lpstr>
      <vt:lpstr>Dataset</vt:lpstr>
      <vt:lpstr>Timeline</vt:lpstr>
      <vt:lpstr>Data Cleaning&amp;Extraction</vt:lpstr>
      <vt:lpstr>Total_Revenue_by_Month&amp;Day</vt:lpstr>
      <vt:lpstr>Quaterly_Revenue</vt:lpstr>
      <vt:lpstr>BusinessLine_Revenue</vt:lpstr>
      <vt:lpstr>Revenue_Type</vt:lpstr>
      <vt:lpstr>Filtered_Revenue</vt:lpstr>
      <vt:lpstr>Total_Expenses_by_Month</vt:lpstr>
      <vt:lpstr>Quaterly_Expenses</vt:lpstr>
      <vt:lpstr>BusinessLine_Expenses</vt:lpstr>
      <vt:lpstr>Expenses_Group</vt:lpstr>
      <vt:lpstr>Expenses_Subgroup</vt:lpstr>
      <vt:lpstr>Dictionary</vt:lpstr>
      <vt:lpstr>Net_Profit</vt:lpstr>
      <vt:lpstr>Gross_Profit</vt:lpstr>
      <vt:lpstr>EBIT</vt:lpstr>
      <vt:lpstr>Filtered_Expense</vt:lpstr>
      <vt:lpstr>Expenses_Revenue_Chart</vt:lpstr>
      <vt:lpstr>Expenses_Revenue_B.L_Chart</vt:lpstr>
      <vt:lpstr>Dashboard</vt:lpstr>
      <vt:lpstr>Recommendation</vt:lpstr>
      <vt:lpstr>Filtered_Expense!Criteria</vt:lpstr>
      <vt:lpstr>Filtered_Revenue!Criteria</vt:lpstr>
      <vt:lpstr>Filtered_Expense!Extract</vt:lpstr>
      <vt:lpstr>Filtered_Revenue!Extract</vt:lpstr>
      <vt:lpstr>Recommendation!Print_Area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Adekoyejo Dada</dc:creator>
  <cp:lastModifiedBy>Adekoyejo Dada</cp:lastModifiedBy>
  <dcterms:created xsi:type="dcterms:W3CDTF">2024-09-26T10:47:56Z</dcterms:created>
  <dcterms:modified xsi:type="dcterms:W3CDTF">2024-10-03T16:20:01Z</dcterms:modified>
</cp:coreProperties>
</file>