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600F8C31-ADBA-4C23-A9DE-2114204BD1EB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V772" i="10"/>
  <c r="J778" i="10"/>
  <c r="I791" i="10"/>
  <c r="J834" i="10"/>
  <c r="J840" i="10"/>
  <c r="J846" i="10"/>
  <c r="V863" i="10"/>
  <c r="V868" i="10"/>
  <c r="I875" i="10"/>
  <c r="V878" i="10"/>
  <c r="V883" i="10"/>
  <c r="J886" i="10"/>
  <c r="I891" i="10"/>
  <c r="V908" i="10"/>
  <c r="V917" i="10"/>
  <c r="I923" i="10"/>
  <c r="V924" i="10"/>
  <c r="I933" i="10"/>
  <c r="V947" i="10"/>
  <c r="J950" i="10"/>
  <c r="I963" i="10"/>
  <c r="I967" i="10"/>
  <c r="J967" i="10"/>
  <c r="V968" i="10"/>
  <c r="V973" i="10"/>
  <c r="V983" i="10"/>
  <c r="V984" i="10"/>
  <c r="V992" i="10"/>
  <c r="I997" i="10"/>
  <c r="C1" i="10"/>
  <c r="D1" i="10"/>
  <c r="A1" i="10"/>
  <c r="V944" i="10" l="1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431" i="10"/>
  <c r="B782" i="10"/>
  <c r="B138" i="10" l="1"/>
  <c r="R138" i="10" s="1"/>
  <c r="U138" i="10" s="1"/>
  <c r="B20" i="10"/>
  <c r="R782" i="10"/>
  <c r="U782" i="10" s="1"/>
  <c r="M782" i="10"/>
  <c r="P782" i="10" s="1"/>
  <c r="H782" i="10"/>
  <c r="K782" i="10" s="1"/>
  <c r="H20" i="10"/>
  <c r="K20" i="10" s="1"/>
  <c r="M20" i="10"/>
  <c r="P20" i="10" s="1"/>
  <c r="R20" i="10"/>
  <c r="U20" i="10" s="1"/>
  <c r="H431" i="10"/>
  <c r="K431" i="10" s="1"/>
  <c r="M431" i="10"/>
  <c r="P431" i="10" s="1"/>
  <c r="R431" i="10"/>
  <c r="U431" i="10" s="1"/>
  <c r="B551" i="10"/>
  <c r="H138" i="10" l="1"/>
  <c r="K138" i="10" s="1"/>
  <c r="M138" i="10"/>
  <c r="P138" i="10" s="1"/>
  <c r="R551" i="10"/>
  <c r="U551" i="10" s="1"/>
  <c r="M551" i="10"/>
  <c r="P551" i="10" s="1"/>
  <c r="H551" i="10"/>
  <c r="K551" i="10" s="1"/>
  <c r="B158" i="10" l="1"/>
  <c r="M158" i="10" l="1"/>
  <c r="P158" i="10" s="1"/>
  <c r="H158" i="10"/>
  <c r="K158" i="10" s="1"/>
  <c r="R158" i="10"/>
  <c r="U158" i="10" s="1"/>
  <c r="B292" i="10" l="1"/>
  <c r="B302" i="10"/>
  <c r="B634" i="10"/>
  <c r="B172" i="10"/>
  <c r="B693" i="10"/>
  <c r="E347" i="10"/>
  <c r="F347" i="10" s="1"/>
  <c r="E972" i="10"/>
  <c r="F972" i="10" s="1"/>
  <c r="E342" i="10"/>
  <c r="F342" i="10" s="1"/>
  <c r="E919" i="10"/>
  <c r="F919" i="10" s="1"/>
  <c r="B662" i="10"/>
  <c r="B407" i="10"/>
  <c r="E826" i="10"/>
  <c r="F826" i="10" s="1"/>
  <c r="E824" i="10"/>
  <c r="F824" i="10" s="1"/>
  <c r="E331" i="10"/>
  <c r="F331" i="10" s="1"/>
  <c r="E131" i="10"/>
  <c r="F131" i="10" s="1"/>
  <c r="B712" i="10"/>
  <c r="B775" i="10"/>
  <c r="E527" i="10"/>
  <c r="F527" i="10" s="1"/>
  <c r="E772" i="10"/>
  <c r="F772" i="10" s="1"/>
  <c r="E708" i="10"/>
  <c r="F708" i="10" s="1"/>
  <c r="E645" i="10"/>
  <c r="F645" i="10" s="1"/>
  <c r="B771" i="10"/>
  <c r="E630" i="10"/>
  <c r="F630" i="10" s="1"/>
  <c r="E620" i="10"/>
  <c r="F620" i="10" s="1"/>
  <c r="E667" i="10"/>
  <c r="F667" i="10" s="1"/>
  <c r="E684" i="10"/>
  <c r="F684" i="10" s="1"/>
  <c r="E742" i="10"/>
  <c r="F742" i="10" s="1"/>
  <c r="E545" i="10"/>
  <c r="F545" i="10" s="1"/>
  <c r="E625" i="10"/>
  <c r="F625" i="10" s="1"/>
  <c r="B667" i="10"/>
  <c r="B709" i="10"/>
  <c r="E635" i="10"/>
  <c r="F635" i="10" s="1"/>
  <c r="E738" i="10"/>
  <c r="F738" i="10" s="1"/>
  <c r="E697" i="10"/>
  <c r="F697" i="10" s="1"/>
  <c r="E565" i="10"/>
  <c r="F565" i="10" s="1"/>
  <c r="E542" i="10"/>
  <c r="F542" i="10" s="1"/>
  <c r="E644" i="10"/>
  <c r="F644" i="10" s="1"/>
  <c r="B570" i="10"/>
  <c r="E558" i="10"/>
  <c r="F558" i="10" s="1"/>
  <c r="E600" i="10"/>
  <c r="F600" i="10" s="1"/>
  <c r="E265" i="10"/>
  <c r="F265" i="10" s="1"/>
  <c r="B297" i="10"/>
  <c r="E379" i="10"/>
  <c r="F379" i="10" s="1"/>
  <c r="B591" i="10"/>
  <c r="E563" i="10"/>
  <c r="F563" i="10" s="1"/>
  <c r="B446" i="10"/>
  <c r="E572" i="10"/>
  <c r="F572" i="10" s="1"/>
  <c r="E385" i="10"/>
  <c r="F385" i="10" s="1"/>
  <c r="B568" i="10"/>
  <c r="B314" i="10"/>
  <c r="B321" i="10"/>
  <c r="B79" i="10"/>
  <c r="E38" i="10"/>
  <c r="F38" i="10" s="1"/>
  <c r="E74" i="10"/>
  <c r="F74" i="10" s="1"/>
  <c r="E461" i="10"/>
  <c r="F461" i="10" s="1"/>
  <c r="E210" i="10"/>
  <c r="F210" i="10" s="1"/>
  <c r="E504" i="10"/>
  <c r="F504" i="10" s="1"/>
  <c r="E429" i="10"/>
  <c r="F429" i="10" s="1"/>
  <c r="E344" i="10"/>
  <c r="F344" i="10" s="1"/>
  <c r="E271" i="10"/>
  <c r="F271" i="10" s="1"/>
  <c r="E425" i="10"/>
  <c r="F425" i="10" s="1"/>
  <c r="E411" i="10"/>
  <c r="F411" i="10" s="1"/>
  <c r="E217" i="10"/>
  <c r="F217" i="10" s="1"/>
  <c r="E129" i="10"/>
  <c r="F129" i="10" s="1"/>
  <c r="E183" i="10"/>
  <c r="F183" i="10" s="1"/>
  <c r="E117" i="10"/>
  <c r="F117" i="10" s="1"/>
  <c r="E185" i="10"/>
  <c r="F185" i="10" s="1"/>
  <c r="E70" i="10"/>
  <c r="F70" i="10" s="1"/>
  <c r="E82" i="10"/>
  <c r="F82" i="10" s="1"/>
  <c r="E191" i="10"/>
  <c r="F191" i="10" s="1"/>
  <c r="E144" i="10"/>
  <c r="F144" i="10" s="1"/>
  <c r="E235" i="10"/>
  <c r="F235" i="10" s="1"/>
  <c r="E551" i="10"/>
  <c r="F551" i="10" s="1"/>
  <c r="B134" i="10"/>
  <c r="B576" i="10"/>
  <c r="B467" i="10"/>
  <c r="B75" i="10"/>
  <c r="B718" i="10"/>
  <c r="B727" i="10"/>
  <c r="B702" i="10"/>
  <c r="B175" i="10"/>
  <c r="B252" i="10"/>
  <c r="B32" i="10"/>
  <c r="B699" i="10"/>
  <c r="B711" i="10"/>
  <c r="B677" i="10"/>
  <c r="B706" i="10"/>
  <c r="B501" i="10"/>
  <c r="B603" i="10"/>
  <c r="B732" i="10"/>
  <c r="B106" i="10"/>
  <c r="B254" i="10"/>
  <c r="B151" i="10"/>
  <c r="B307" i="10"/>
  <c r="B318" i="10"/>
  <c r="B472" i="10"/>
  <c r="B94" i="10"/>
  <c r="B226" i="10"/>
  <c r="B84" i="10"/>
  <c r="B173" i="10"/>
  <c r="B505" i="10"/>
  <c r="B31" i="10"/>
  <c r="B129" i="10"/>
  <c r="B304" i="10"/>
  <c r="B436" i="10"/>
  <c r="E969" i="10"/>
  <c r="F969" i="10" s="1"/>
  <c r="E364" i="10"/>
  <c r="F364" i="10" s="1"/>
  <c r="E979" i="10"/>
  <c r="F979" i="10" s="1"/>
  <c r="E868" i="10"/>
  <c r="F868" i="10" s="1"/>
  <c r="E949" i="10"/>
  <c r="F949" i="10" s="1"/>
  <c r="E997" i="10"/>
  <c r="F997" i="10" s="1"/>
  <c r="E877" i="10"/>
  <c r="F877" i="10" s="1"/>
  <c r="E885" i="10"/>
  <c r="F885" i="10" s="1"/>
  <c r="B485" i="10"/>
  <c r="E882" i="10"/>
  <c r="F882" i="10" s="1"/>
  <c r="E348" i="10"/>
  <c r="F348" i="10" s="1"/>
  <c r="E831" i="10"/>
  <c r="F831" i="10" s="1"/>
  <c r="E825" i="10"/>
  <c r="F825" i="10" s="1"/>
  <c r="E807" i="10"/>
  <c r="F807" i="10" s="1"/>
  <c r="B12" i="10"/>
  <c r="E823" i="10"/>
  <c r="F823" i="10" s="1"/>
  <c r="B347" i="10"/>
  <c r="E658" i="10"/>
  <c r="F658" i="10" s="1"/>
  <c r="E439" i="10"/>
  <c r="F439" i="10" s="1"/>
  <c r="E646" i="10"/>
  <c r="F646" i="10" s="1"/>
  <c r="E756" i="10"/>
  <c r="F756" i="10" s="1"/>
  <c r="E773" i="10"/>
  <c r="F773" i="10" s="1"/>
  <c r="E596" i="10"/>
  <c r="F596" i="10" s="1"/>
  <c r="E751" i="10"/>
  <c r="F751" i="10" s="1"/>
  <c r="B495" i="10"/>
  <c r="E732" i="10"/>
  <c r="F732" i="10" s="1"/>
  <c r="B722" i="10"/>
  <c r="B618" i="10"/>
  <c r="E647" i="10"/>
  <c r="F647" i="10" s="1"/>
  <c r="E546" i="10"/>
  <c r="F546" i="10" s="1"/>
  <c r="E632" i="10"/>
  <c r="F632" i="10" s="1"/>
  <c r="E678" i="10"/>
  <c r="F678" i="10" s="1"/>
  <c r="E616" i="10"/>
  <c r="F616" i="10" s="1"/>
  <c r="E735" i="10"/>
  <c r="F735" i="10" s="1"/>
  <c r="E539" i="10"/>
  <c r="F539" i="10" s="1"/>
  <c r="E703" i="10"/>
  <c r="F703" i="10" s="1"/>
  <c r="E720" i="10"/>
  <c r="F720" i="10" s="1"/>
  <c r="B659" i="10"/>
  <c r="E524" i="10"/>
  <c r="F524" i="10" s="1"/>
  <c r="E672" i="10"/>
  <c r="F672" i="10" s="1"/>
  <c r="E549" i="10"/>
  <c r="F549" i="10" s="1"/>
  <c r="E590" i="10"/>
  <c r="F590" i="10" s="1"/>
  <c r="E309" i="10"/>
  <c r="F309" i="10" s="1"/>
  <c r="E585" i="10"/>
  <c r="F585" i="10" s="1"/>
  <c r="E578" i="10"/>
  <c r="F578" i="10" s="1"/>
  <c r="E261" i="10"/>
  <c r="F261" i="10" s="1"/>
  <c r="E284" i="10"/>
  <c r="F284" i="10" s="1"/>
  <c r="E387" i="10"/>
  <c r="F387" i="10" s="1"/>
  <c r="E459" i="10"/>
  <c r="F459" i="10" s="1"/>
  <c r="E420" i="10"/>
  <c r="F420" i="10" s="1"/>
  <c r="E372" i="10"/>
  <c r="F372" i="10" s="1"/>
  <c r="E326" i="10"/>
  <c r="F326" i="10" s="1"/>
  <c r="E427" i="10"/>
  <c r="F427" i="10" s="1"/>
  <c r="E230" i="10"/>
  <c r="F230" i="10" s="1"/>
  <c r="E197" i="10"/>
  <c r="F197" i="10" s="1"/>
  <c r="E192" i="10"/>
  <c r="F192" i="10" s="1"/>
  <c r="E399" i="10"/>
  <c r="F399" i="10" s="1"/>
  <c r="E105" i="10"/>
  <c r="F105" i="10" s="1"/>
  <c r="E164" i="10"/>
  <c r="F164" i="10" s="1"/>
  <c r="E160" i="10"/>
  <c r="F160" i="10" s="1"/>
  <c r="E270" i="10"/>
  <c r="F270" i="10" s="1"/>
  <c r="E272" i="10"/>
  <c r="F272" i="10" s="1"/>
  <c r="E247" i="10"/>
  <c r="F247" i="10" s="1"/>
  <c r="E204" i="10"/>
  <c r="F204" i="10" s="1"/>
  <c r="E118" i="10"/>
  <c r="F118" i="10" s="1"/>
  <c r="E78" i="10"/>
  <c r="F78" i="10" s="1"/>
  <c r="E171" i="10"/>
  <c r="F171" i="10" s="1"/>
  <c r="E136" i="10"/>
  <c r="F136" i="10" s="1"/>
  <c r="E72" i="10"/>
  <c r="F72" i="10" s="1"/>
  <c r="E43" i="10"/>
  <c r="F43" i="10" s="1"/>
  <c r="E64" i="10"/>
  <c r="F64" i="10" s="1"/>
  <c r="E835" i="10"/>
  <c r="F835" i="10" s="1"/>
  <c r="B222" i="10"/>
  <c r="B452" i="10"/>
  <c r="B82" i="10"/>
  <c r="B322" i="10"/>
  <c r="B237" i="10"/>
  <c r="B295" i="10"/>
  <c r="B559" i="10"/>
  <c r="B738" i="10"/>
  <c r="B748" i="10"/>
  <c r="B112" i="10"/>
  <c r="B225" i="10"/>
  <c r="B395" i="10"/>
  <c r="B362" i="10"/>
  <c r="B338" i="10"/>
  <c r="B41" i="10"/>
  <c r="B631" i="10"/>
  <c r="B180" i="10"/>
  <c r="B68" i="10"/>
  <c r="B22" i="10"/>
  <c r="B258" i="10"/>
  <c r="B649" i="10"/>
  <c r="B594" i="10"/>
  <c r="B690" i="10"/>
  <c r="B768" i="10"/>
  <c r="B622" i="10"/>
  <c r="B716" i="10"/>
  <c r="B196" i="10"/>
  <c r="B109" i="10"/>
  <c r="B183" i="10"/>
  <c r="B491" i="10"/>
  <c r="B153" i="10"/>
  <c r="B245" i="10"/>
  <c r="B291" i="10"/>
  <c r="B460" i="10"/>
  <c r="B259" i="10"/>
  <c r="B329" i="10"/>
  <c r="B564" i="10"/>
  <c r="B40" i="10"/>
  <c r="B116" i="10"/>
  <c r="B212" i="10"/>
  <c r="B197" i="10"/>
  <c r="E846" i="10"/>
  <c r="F846" i="10" s="1"/>
  <c r="B401" i="10"/>
  <c r="E939" i="10"/>
  <c r="F939" i="10" s="1"/>
  <c r="E928" i="10"/>
  <c r="F928" i="10" s="1"/>
  <c r="B663" i="10"/>
  <c r="E929" i="10"/>
  <c r="F929" i="10" s="1"/>
  <c r="E815" i="10"/>
  <c r="F815" i="10" s="1"/>
  <c r="E863" i="10"/>
  <c r="F863" i="10" s="1"/>
  <c r="E906" i="10"/>
  <c r="F906" i="10" s="1"/>
  <c r="E830" i="10"/>
  <c r="F830" i="10" s="1"/>
  <c r="E322" i="10"/>
  <c r="F322" i="10" s="1"/>
  <c r="B342" i="10"/>
  <c r="E682" i="10"/>
  <c r="F682" i="10" s="1"/>
  <c r="E840" i="10"/>
  <c r="F840" i="10" s="1"/>
  <c r="E909" i="10"/>
  <c r="F909" i="10" s="1"/>
  <c r="E332" i="10"/>
  <c r="F332" i="10" s="1"/>
  <c r="B398" i="10"/>
  <c r="E754" i="10"/>
  <c r="F754" i="10" s="1"/>
  <c r="B463" i="10"/>
  <c r="E499" i="10"/>
  <c r="F499" i="10" s="1"/>
  <c r="E788" i="10"/>
  <c r="F788" i="10" s="1"/>
  <c r="E477" i="10"/>
  <c r="F477" i="10" s="1"/>
  <c r="E666" i="10"/>
  <c r="F666" i="10" s="1"/>
  <c r="E761" i="10"/>
  <c r="F761" i="10" s="1"/>
  <c r="E569" i="10"/>
  <c r="F569" i="10" s="1"/>
  <c r="E683" i="10"/>
  <c r="F683" i="10" s="1"/>
  <c r="E700" i="10"/>
  <c r="F700" i="10" s="1"/>
  <c r="E660" i="10"/>
  <c r="F660" i="10" s="1"/>
  <c r="E612" i="10"/>
  <c r="F612" i="10" s="1"/>
  <c r="B715" i="10"/>
  <c r="E641" i="10"/>
  <c r="F641" i="10" s="1"/>
  <c r="B683" i="10"/>
  <c r="E626" i="10"/>
  <c r="F626" i="10" s="1"/>
  <c r="E657" i="10"/>
  <c r="F657" i="10" s="1"/>
  <c r="B611" i="10"/>
  <c r="E575" i="10"/>
  <c r="F575" i="10" s="1"/>
  <c r="B198" i="10"/>
  <c r="B156" i="10"/>
  <c r="B607" i="10"/>
  <c r="E571" i="10"/>
  <c r="F571" i="10" s="1"/>
  <c r="B296" i="10"/>
  <c r="E234" i="10"/>
  <c r="F234" i="10" s="1"/>
  <c r="E588" i="10"/>
  <c r="F588" i="10" s="1"/>
  <c r="E581" i="10"/>
  <c r="F581" i="10" s="1"/>
  <c r="E457" i="10"/>
  <c r="F457" i="10" s="1"/>
  <c r="E205" i="10"/>
  <c r="F205" i="10" s="1"/>
  <c r="E206" i="10"/>
  <c r="F206" i="10" s="1"/>
  <c r="E127" i="10"/>
  <c r="F127" i="10" s="1"/>
  <c r="B206" i="10"/>
  <c r="B261" i="10"/>
  <c r="B457" i="10"/>
  <c r="E226" i="10"/>
  <c r="F226" i="10" s="1"/>
  <c r="E362" i="10"/>
  <c r="F362" i="10" s="1"/>
  <c r="E412" i="10"/>
  <c r="F412" i="10" s="1"/>
  <c r="E281" i="10"/>
  <c r="F281" i="10" s="1"/>
  <c r="E467" i="10"/>
  <c r="F467" i="10" s="1"/>
  <c r="B269" i="10"/>
  <c r="B435" i="10"/>
  <c r="B393" i="10"/>
  <c r="B10" i="10"/>
  <c r="E202" i="10"/>
  <c r="F202" i="10" s="1"/>
  <c r="E366" i="10"/>
  <c r="F366" i="10" s="1"/>
  <c r="E430" i="10"/>
  <c r="F430" i="10" s="1"/>
  <c r="B69" i="10"/>
  <c r="E140" i="10"/>
  <c r="F140" i="10" s="1"/>
  <c r="B368" i="10"/>
  <c r="B64" i="10"/>
  <c r="B48" i="10"/>
  <c r="E116" i="10"/>
  <c r="F116" i="10" s="1"/>
  <c r="B70" i="10"/>
  <c r="B50" i="10"/>
  <c r="B104" i="10"/>
  <c r="E263" i="10"/>
  <c r="F263" i="10" s="1"/>
  <c r="E33" i="10"/>
  <c r="F33" i="10" s="1"/>
  <c r="B249" i="10"/>
  <c r="E110" i="10"/>
  <c r="F110" i="10" s="1"/>
  <c r="B88" i="10"/>
  <c r="B216" i="10"/>
  <c r="B161" i="10"/>
  <c r="E3" i="10"/>
  <c r="F3" i="10" s="1"/>
  <c r="B150" i="10"/>
  <c r="E97" i="10"/>
  <c r="F97" i="10" s="1"/>
  <c r="E50" i="10"/>
  <c r="F50" i="10" s="1"/>
  <c r="E28" i="10"/>
  <c r="F28" i="10" s="1"/>
  <c r="B417" i="10"/>
  <c r="B743" i="10"/>
  <c r="B425" i="10"/>
  <c r="B45" i="10"/>
  <c r="B166" i="10"/>
  <c r="B569" i="10"/>
  <c r="B509" i="10"/>
  <c r="B137" i="10"/>
  <c r="B317" i="10"/>
  <c r="B265" i="10"/>
  <c r="B403" i="10"/>
  <c r="B301" i="10"/>
  <c r="B397" i="10"/>
  <c r="B720" i="10"/>
  <c r="B313" i="10"/>
  <c r="B684" i="10"/>
  <c r="B208" i="10"/>
  <c r="B489" i="10"/>
  <c r="B281" i="10"/>
  <c r="B394" i="10"/>
  <c r="B189" i="10"/>
  <c r="B408" i="10"/>
  <c r="B133" i="10"/>
  <c r="B453" i="10"/>
  <c r="B67" i="10"/>
  <c r="B163" i="10"/>
  <c r="B35" i="10"/>
  <c r="B128" i="10"/>
  <c r="B456" i="10"/>
  <c r="B496" i="10"/>
  <c r="B299" i="10"/>
  <c r="E945" i="10"/>
  <c r="F945" i="10" s="1"/>
  <c r="E950" i="10"/>
  <c r="F950" i="10" s="1"/>
  <c r="E987" i="10"/>
  <c r="F987" i="10" s="1"/>
  <c r="E935" i="10"/>
  <c r="F935" i="10" s="1"/>
  <c r="E986" i="10"/>
  <c r="F986" i="10" s="1"/>
  <c r="E932" i="10"/>
  <c r="F932" i="10" s="1"/>
  <c r="E975" i="10"/>
  <c r="F975" i="10" s="1"/>
  <c r="B483" i="10"/>
  <c r="E918" i="10"/>
  <c r="F918" i="10" s="1"/>
  <c r="E883" i="10"/>
  <c r="F883" i="10" s="1"/>
  <c r="E862" i="10"/>
  <c r="F862" i="10" s="1"/>
  <c r="E844" i="10"/>
  <c r="F844" i="10" s="1"/>
  <c r="B470" i="10"/>
  <c r="B405" i="10"/>
  <c r="B642" i="10"/>
  <c r="E905" i="10"/>
  <c r="F905" i="10" s="1"/>
  <c r="B424" i="10"/>
  <c r="E716" i="10"/>
  <c r="F716" i="10" s="1"/>
  <c r="E414" i="10"/>
  <c r="F414" i="10" s="1"/>
  <c r="B439" i="10"/>
  <c r="B670" i="10"/>
  <c r="E911" i="10"/>
  <c r="F911" i="10" s="1"/>
  <c r="E888" i="10"/>
  <c r="F888" i="10" s="1"/>
  <c r="B482" i="10"/>
  <c r="E638" i="10"/>
  <c r="F638" i="10" s="1"/>
  <c r="E821" i="10"/>
  <c r="F821" i="10" s="1"/>
  <c r="B608" i="10"/>
  <c r="B348" i="10"/>
  <c r="E908" i="10"/>
  <c r="F908" i="10" s="1"/>
  <c r="E804" i="10"/>
  <c r="F804" i="10" s="1"/>
  <c r="E484" i="10"/>
  <c r="F484" i="10" s="1"/>
  <c r="E701" i="10"/>
  <c r="F701" i="10" s="1"/>
  <c r="E847" i="10"/>
  <c r="F847" i="10" s="1"/>
  <c r="B697" i="10"/>
  <c r="E789" i="10"/>
  <c r="F789" i="10" s="1"/>
  <c r="E544" i="10"/>
  <c r="F544" i="10" s="1"/>
  <c r="E677" i="10"/>
  <c r="F677" i="10" s="1"/>
  <c r="E513" i="10"/>
  <c r="F513" i="10" s="1"/>
  <c r="B655" i="10"/>
  <c r="B680" i="10"/>
  <c r="B619" i="10"/>
  <c r="E661" i="10"/>
  <c r="F661" i="10" s="1"/>
  <c r="E648" i="10"/>
  <c r="F648" i="10" s="1"/>
  <c r="E694" i="10"/>
  <c r="F694" i="10" s="1"/>
  <c r="E654" i="10"/>
  <c r="F654" i="10" s="1"/>
  <c r="E540" i="10"/>
  <c r="F540" i="10" s="1"/>
  <c r="E688" i="10"/>
  <c r="F688" i="10" s="1"/>
  <c r="E664" i="10"/>
  <c r="F664" i="10" s="1"/>
  <c r="B734" i="10"/>
  <c r="B640" i="10"/>
  <c r="B311" i="10"/>
  <c r="E257" i="10"/>
  <c r="F257" i="10" s="1"/>
  <c r="B596" i="10"/>
  <c r="E559" i="10"/>
  <c r="F559" i="10" s="1"/>
  <c r="E594" i="10"/>
  <c r="F594" i="10" s="1"/>
  <c r="E562" i="10"/>
  <c r="F562" i="10" s="1"/>
  <c r="E315" i="10"/>
  <c r="F315" i="10" s="1"/>
  <c r="B449" i="10"/>
  <c r="E508" i="10"/>
  <c r="F508" i="10" s="1"/>
  <c r="E434" i="10"/>
  <c r="F434" i="10" s="1"/>
  <c r="E397" i="10"/>
  <c r="F397" i="10" s="1"/>
  <c r="E228" i="10"/>
  <c r="F228" i="10" s="1"/>
  <c r="E345" i="10"/>
  <c r="F345" i="10" s="1"/>
  <c r="E393" i="10"/>
  <c r="F393" i="10" s="1"/>
  <c r="E375" i="10"/>
  <c r="F375" i="10" s="1"/>
  <c r="B504" i="10"/>
  <c r="E381" i="10"/>
  <c r="F381" i="10" s="1"/>
  <c r="E163" i="10"/>
  <c r="F163" i="10" s="1"/>
  <c r="B284" i="10"/>
  <c r="B481" i="10"/>
  <c r="E460" i="10"/>
  <c r="F460" i="10" s="1"/>
  <c r="B276" i="10"/>
  <c r="B273" i="10"/>
  <c r="B400" i="10"/>
  <c r="B343" i="10"/>
  <c r="E79" i="10"/>
  <c r="F79" i="10" s="1"/>
  <c r="B502" i="10"/>
  <c r="B58" i="10"/>
  <c r="B474" i="10"/>
  <c r="E195" i="10"/>
  <c r="F195" i="10" s="1"/>
  <c r="E426" i="10"/>
  <c r="F426" i="10" s="1"/>
  <c r="B462" i="10"/>
  <c r="E452" i="10"/>
  <c r="F452" i="10" s="1"/>
  <c r="B286" i="10"/>
  <c r="B285" i="10"/>
  <c r="E361" i="10"/>
  <c r="F361" i="10" s="1"/>
  <c r="E248" i="10"/>
  <c r="F248" i="10" s="1"/>
  <c r="B430" i="10"/>
  <c r="E51" i="10"/>
  <c r="F51" i="10" s="1"/>
  <c r="E282" i="10"/>
  <c r="F282" i="10" s="1"/>
  <c r="B272" i="10"/>
  <c r="E189" i="10"/>
  <c r="F189" i="10" s="1"/>
  <c r="B361" i="10"/>
  <c r="B83" i="10"/>
  <c r="E119" i="10"/>
  <c r="F119" i="10" s="1"/>
  <c r="E507" i="10"/>
  <c r="F507" i="10" s="1"/>
  <c r="E71" i="10"/>
  <c r="F71" i="10" s="1"/>
  <c r="E428" i="10"/>
  <c r="F428" i="10" s="1"/>
  <c r="B103" i="10"/>
  <c r="B194" i="10"/>
  <c r="E141" i="10"/>
  <c r="F141" i="10" s="1"/>
  <c r="E256" i="10"/>
  <c r="F256" i="10" s="1"/>
  <c r="B140" i="10"/>
  <c r="B56" i="10"/>
  <c r="E259" i="10"/>
  <c r="F259" i="10" s="1"/>
  <c r="E19" i="10"/>
  <c r="F19" i="10" s="1"/>
  <c r="E211" i="10"/>
  <c r="F211" i="10" s="1"/>
  <c r="B73" i="10"/>
  <c r="E66" i="10"/>
  <c r="F66" i="10" s="1"/>
  <c r="B66" i="10"/>
  <c r="B402" i="10"/>
  <c r="E99" i="10"/>
  <c r="F99" i="10" s="1"/>
  <c r="B240" i="10"/>
  <c r="B52" i="10"/>
  <c r="E81" i="10"/>
  <c r="F81" i="10" s="1"/>
  <c r="E124" i="10"/>
  <c r="F124" i="10" s="1"/>
  <c r="E8" i="10"/>
  <c r="F8" i="10" s="1"/>
  <c r="B615" i="10"/>
  <c r="B99" i="10"/>
  <c r="E2" i="10"/>
  <c r="F2" i="10" s="1"/>
  <c r="B219" i="10"/>
  <c r="B586" i="10"/>
  <c r="B155" i="10"/>
  <c r="B585" i="10"/>
  <c r="B704" i="10"/>
  <c r="B609" i="10"/>
  <c r="B668" i="10"/>
  <c r="B192" i="10"/>
  <c r="B125" i="10"/>
  <c r="B90" i="10"/>
  <c r="B274" i="10"/>
  <c r="B223" i="10"/>
  <c r="B57" i="10"/>
  <c r="B218" i="10"/>
  <c r="B152" i="10"/>
  <c r="B230" i="10"/>
  <c r="B179" i="10"/>
  <c r="B215" i="10"/>
  <c r="B132" i="10"/>
  <c r="B171" i="10"/>
  <c r="B204" i="10"/>
  <c r="B178" i="10"/>
  <c r="E936" i="10"/>
  <c r="F936" i="10" s="1"/>
  <c r="E927" i="10"/>
  <c r="F927" i="10" s="1"/>
  <c r="E973" i="10"/>
  <c r="F973" i="10" s="1"/>
  <c r="E956" i="10"/>
  <c r="F956" i="10" s="1"/>
  <c r="E938" i="10"/>
  <c r="F938" i="10" s="1"/>
  <c r="E983" i="10"/>
  <c r="F983" i="10" s="1"/>
  <c r="E836" i="10"/>
  <c r="F836" i="10" s="1"/>
  <c r="E404" i="10"/>
  <c r="F404" i="10" s="1"/>
  <c r="B358" i="10"/>
  <c r="B705" i="10"/>
  <c r="E903" i="10"/>
  <c r="F903" i="10" s="1"/>
  <c r="E902" i="10"/>
  <c r="F902" i="10" s="1"/>
  <c r="E659" i="10"/>
  <c r="F659" i="10" s="1"/>
  <c r="E910" i="10"/>
  <c r="F910" i="10" s="1"/>
  <c r="E901" i="10"/>
  <c r="F901" i="10" s="1"/>
  <c r="E424" i="10"/>
  <c r="F424" i="10" s="1"/>
  <c r="E886" i="10"/>
  <c r="F886" i="10" s="1"/>
  <c r="E762" i="10"/>
  <c r="F762" i="10" s="1"/>
  <c r="B751" i="10"/>
  <c r="E690" i="10"/>
  <c r="F690" i="10" s="1"/>
  <c r="E771" i="10"/>
  <c r="F771" i="10" s="1"/>
  <c r="B641" i="10"/>
  <c r="E413" i="10"/>
  <c r="F413" i="10" s="1"/>
  <c r="B752" i="10"/>
  <c r="E750" i="10"/>
  <c r="F750" i="10" s="1"/>
  <c r="B714" i="10"/>
  <c r="E767" i="10"/>
  <c r="F767" i="10" s="1"/>
  <c r="B749" i="10"/>
  <c r="E776" i="10"/>
  <c r="F776" i="10" s="1"/>
  <c r="E651" i="10"/>
  <c r="F651" i="10" s="1"/>
  <c r="E777" i="10"/>
  <c r="F777" i="10" s="1"/>
  <c r="E699" i="10"/>
  <c r="F699" i="10" s="1"/>
  <c r="B617" i="10"/>
  <c r="B643" i="10"/>
  <c r="B628" i="10"/>
  <c r="E608" i="10"/>
  <c r="F608" i="10" s="1"/>
  <c r="B674" i="10"/>
  <c r="B731" i="10"/>
  <c r="E642" i="10"/>
  <c r="F642" i="10" s="1"/>
  <c r="B578" i="10"/>
  <c r="E566" i="10"/>
  <c r="F566" i="10" s="1"/>
  <c r="E591" i="10"/>
  <c r="F591" i="10" s="1"/>
  <c r="B306" i="10"/>
  <c r="B581" i="10"/>
  <c r="E314" i="10"/>
  <c r="F314" i="10" s="1"/>
  <c r="B574" i="10"/>
  <c r="E308" i="10"/>
  <c r="F308" i="10" s="1"/>
  <c r="E587" i="10"/>
  <c r="F587" i="10" s="1"/>
  <c r="B476" i="10"/>
  <c r="E209" i="10"/>
  <c r="F209" i="10" s="1"/>
  <c r="E564" i="10"/>
  <c r="F564" i="10" s="1"/>
  <c r="E597" i="10"/>
  <c r="F597" i="10" s="1"/>
  <c r="E300" i="10"/>
  <c r="F300" i="10" s="1"/>
  <c r="B89" i="10"/>
  <c r="E383" i="10"/>
  <c r="F383" i="10" s="1"/>
  <c r="E475" i="10"/>
  <c r="F475" i="10" s="1"/>
  <c r="B275" i="10"/>
  <c r="E279" i="10"/>
  <c r="F279" i="10" s="1"/>
  <c r="E419" i="10"/>
  <c r="F419" i="10" s="1"/>
  <c r="B450" i="10"/>
  <c r="E292" i="10"/>
  <c r="F292" i="10" s="1"/>
  <c r="E327" i="10"/>
  <c r="F327" i="10" s="1"/>
  <c r="B277" i="10"/>
  <c r="B283" i="10"/>
  <c r="B492" i="10"/>
  <c r="E317" i="10"/>
  <c r="F317" i="10" s="1"/>
  <c r="B241" i="10"/>
  <c r="B119" i="10"/>
  <c r="E113" i="10"/>
  <c r="F113" i="10" s="1"/>
  <c r="B270" i="10"/>
  <c r="E84" i="10"/>
  <c r="F84" i="10" s="1"/>
  <c r="E285" i="10"/>
  <c r="F285" i="10" s="1"/>
  <c r="E16" i="10"/>
  <c r="F16" i="10" s="1"/>
  <c r="B118" i="10"/>
  <c r="B488" i="10"/>
  <c r="E221" i="10"/>
  <c r="F221" i="10" s="1"/>
  <c r="B260" i="10"/>
  <c r="E199" i="10"/>
  <c r="F199" i="10" s="1"/>
  <c r="E159" i="10"/>
  <c r="F159" i="10" s="1"/>
  <c r="E238" i="10"/>
  <c r="F238" i="10" s="1"/>
  <c r="E240" i="10"/>
  <c r="F240" i="10" s="1"/>
  <c r="E14" i="10"/>
  <c r="F14" i="10" s="1"/>
  <c r="E161" i="10"/>
  <c r="F161" i="10" s="1"/>
  <c r="E165" i="10"/>
  <c r="F165" i="10" s="1"/>
  <c r="E22" i="10"/>
  <c r="F22" i="10" s="1"/>
  <c r="B248" i="10"/>
  <c r="B113" i="10"/>
  <c r="B55" i="10"/>
  <c r="B78" i="10"/>
  <c r="E147" i="10"/>
  <c r="F147" i="10" s="1"/>
  <c r="E24" i="10"/>
  <c r="F24" i="10" s="1"/>
  <c r="E96" i="10"/>
  <c r="F96" i="10" s="1"/>
  <c r="E138" i="10"/>
  <c r="F138" i="10" s="1"/>
  <c r="B566" i="10"/>
  <c r="B86" i="10"/>
  <c r="B214" i="10"/>
  <c r="B466" i="10"/>
  <c r="B480" i="10"/>
  <c r="B100" i="10"/>
  <c r="B725" i="10"/>
  <c r="B780" i="10"/>
  <c r="B46" i="10"/>
  <c r="B97" i="10"/>
  <c r="B210" i="10"/>
  <c r="B177" i="10"/>
  <c r="B461" i="10"/>
  <c r="B257" i="10"/>
  <c r="B122" i="10"/>
  <c r="B310" i="10"/>
  <c r="B666" i="10"/>
  <c r="B639" i="10"/>
  <c r="B708" i="10"/>
  <c r="B580" i="10"/>
  <c r="B146" i="10"/>
  <c r="B247" i="10"/>
  <c r="B404" i="10"/>
  <c r="B201" i="10"/>
  <c r="B61" i="10"/>
  <c r="B42" i="10"/>
  <c r="B428" i="10"/>
  <c r="B193" i="10"/>
  <c r="B415" i="10"/>
  <c r="B111" i="10"/>
  <c r="B37" i="10"/>
  <c r="B186" i="10"/>
  <c r="B231" i="10"/>
  <c r="B229" i="10"/>
  <c r="B298" i="10"/>
  <c r="B92" i="10"/>
  <c r="B325" i="10"/>
  <c r="B366" i="10"/>
  <c r="E947" i="10"/>
  <c r="F947" i="10" s="1"/>
  <c r="E921" i="10"/>
  <c r="F921" i="10" s="1"/>
  <c r="E917" i="10"/>
  <c r="F917" i="10" s="1"/>
  <c r="E940" i="10"/>
  <c r="F940" i="10" s="1"/>
  <c r="E898" i="10"/>
  <c r="F898" i="10" s="1"/>
  <c r="E755" i="10"/>
  <c r="F755" i="10" s="1"/>
  <c r="E993" i="10"/>
  <c r="F993" i="10" s="1"/>
  <c r="E955" i="10"/>
  <c r="F955" i="10" s="1"/>
  <c r="E803" i="10"/>
  <c r="F803" i="10" s="1"/>
  <c r="E896" i="10"/>
  <c r="F896" i="10" s="1"/>
  <c r="E859" i="10"/>
  <c r="F859" i="10" s="1"/>
  <c r="B440" i="10"/>
  <c r="E866" i="10"/>
  <c r="F866" i="10" s="1"/>
  <c r="E881" i="10"/>
  <c r="F881" i="10" s="1"/>
  <c r="E842" i="10"/>
  <c r="F842" i="10" s="1"/>
  <c r="B340" i="10"/>
  <c r="E438" i="10"/>
  <c r="F438" i="10" s="1"/>
  <c r="E478" i="10"/>
  <c r="F478" i="10" s="1"/>
  <c r="E357" i="10"/>
  <c r="F357" i="10" s="1"/>
  <c r="E806" i="10"/>
  <c r="F806" i="10" s="1"/>
  <c r="E864" i="10"/>
  <c r="F864" i="10" s="1"/>
  <c r="E805" i="10"/>
  <c r="F805" i="10" s="1"/>
  <c r="E887" i="10"/>
  <c r="F887" i="10" s="1"/>
  <c r="E741" i="10"/>
  <c r="F741" i="10" s="1"/>
  <c r="E637" i="10"/>
  <c r="F637" i="10" s="1"/>
  <c r="E693" i="10"/>
  <c r="F693" i="10" s="1"/>
  <c r="B493" i="10"/>
  <c r="B681" i="10"/>
  <c r="B744" i="10"/>
  <c r="B757" i="10"/>
  <c r="E698" i="10"/>
  <c r="F698" i="10" s="1"/>
  <c r="B679" i="10"/>
  <c r="B696" i="10"/>
  <c r="E614" i="10"/>
  <c r="F614" i="10" s="1"/>
  <c r="E717" i="10"/>
  <c r="F717" i="10" s="1"/>
  <c r="B656" i="10"/>
  <c r="E521" i="10"/>
  <c r="F521" i="10" s="1"/>
  <c r="E655" i="10"/>
  <c r="F655" i="10" s="1"/>
  <c r="E704" i="10"/>
  <c r="F704" i="10" s="1"/>
  <c r="B647" i="10"/>
  <c r="E673" i="10"/>
  <c r="F673" i="10" s="1"/>
  <c r="E714" i="10"/>
  <c r="F714" i="10" s="1"/>
  <c r="B653" i="10"/>
  <c r="E518" i="10"/>
  <c r="F518" i="10" s="1"/>
  <c r="E574" i="10"/>
  <c r="F574" i="10" s="1"/>
  <c r="B571" i="10"/>
  <c r="B320" i="10"/>
  <c r="E576" i="10"/>
  <c r="F576" i="10" s="1"/>
  <c r="E377" i="10"/>
  <c r="F377" i="10" s="1"/>
  <c r="E610" i="10"/>
  <c r="F610" i="10" s="1"/>
  <c r="B149" i="10"/>
  <c r="B584" i="10"/>
  <c r="B255" i="10"/>
  <c r="B577" i="10"/>
  <c r="B346" i="10"/>
  <c r="B339" i="10"/>
  <c r="B458" i="10"/>
  <c r="E233" i="10"/>
  <c r="F233" i="10" s="1"/>
  <c r="E440" i="10"/>
  <c r="F440" i="10" s="1"/>
  <c r="E112" i="10"/>
  <c r="F112" i="10" s="1"/>
  <c r="E443" i="10"/>
  <c r="F443" i="10" s="1"/>
  <c r="E389" i="10"/>
  <c r="F389" i="10" s="1"/>
  <c r="B319" i="10"/>
  <c r="E480" i="10"/>
  <c r="F480" i="10" s="1"/>
  <c r="B429" i="10"/>
  <c r="B432" i="10"/>
  <c r="E500" i="10"/>
  <c r="F500" i="10" s="1"/>
  <c r="B490" i="10"/>
  <c r="B344" i="10"/>
  <c r="E479" i="10"/>
  <c r="F479" i="10" s="1"/>
  <c r="B262" i="10"/>
  <c r="B508" i="10"/>
  <c r="E476" i="10"/>
  <c r="F476" i="10" s="1"/>
  <c r="B406" i="10"/>
  <c r="E339" i="10"/>
  <c r="F339" i="10" s="1"/>
  <c r="E472" i="10"/>
  <c r="F472" i="10" s="1"/>
  <c r="E223" i="10"/>
  <c r="F223" i="10" s="1"/>
  <c r="E87" i="10"/>
  <c r="F87" i="10" s="1"/>
  <c r="B16" i="10"/>
  <c r="E83" i="10"/>
  <c r="F83" i="10" s="1"/>
  <c r="B200" i="10"/>
  <c r="E368" i="10"/>
  <c r="F368" i="10" s="1"/>
  <c r="B87" i="10"/>
  <c r="E241" i="10"/>
  <c r="F241" i="10" s="1"/>
  <c r="B213" i="10"/>
  <c r="E246" i="10"/>
  <c r="F246" i="10" s="1"/>
  <c r="B23" i="10"/>
  <c r="E180" i="10"/>
  <c r="F180" i="10" s="1"/>
  <c r="B165" i="10"/>
  <c r="E253" i="10"/>
  <c r="F253" i="10" s="1"/>
  <c r="B47" i="10"/>
  <c r="B4" i="10"/>
  <c r="E18" i="10"/>
  <c r="F18" i="10" s="1"/>
  <c r="B184" i="10"/>
  <c r="B167" i="10"/>
  <c r="E150" i="10"/>
  <c r="F150" i="10" s="1"/>
  <c r="E45" i="10"/>
  <c r="F45" i="10" s="1"/>
  <c r="E30" i="10"/>
  <c r="F30" i="10" s="1"/>
  <c r="E200" i="10"/>
  <c r="F200" i="10" s="1"/>
  <c r="E65" i="10"/>
  <c r="F65" i="10" s="1"/>
  <c r="B117" i="10"/>
  <c r="B72" i="10"/>
  <c r="E100" i="10"/>
  <c r="F100" i="10" s="1"/>
  <c r="E88" i="10"/>
  <c r="F88" i="10" s="1"/>
  <c r="E554" i="10"/>
  <c r="F554" i="10" s="1"/>
  <c r="B433" i="10"/>
  <c r="B365" i="10"/>
  <c r="B471" i="10"/>
  <c r="B399" i="10"/>
  <c r="B644" i="10"/>
  <c r="B498" i="10"/>
  <c r="B567" i="10"/>
  <c r="B7" i="10"/>
  <c r="B503" i="10"/>
  <c r="B80" i="10"/>
  <c r="B115" i="10"/>
  <c r="B337" i="10"/>
  <c r="B280" i="10"/>
  <c r="B33" i="10"/>
  <c r="B242" i="10"/>
  <c r="B143" i="10"/>
  <c r="B238" i="10"/>
  <c r="B421" i="10"/>
  <c r="B479" i="10"/>
  <c r="B500" i="10"/>
  <c r="B39" i="10"/>
  <c r="B60" i="10"/>
  <c r="B98" i="10"/>
  <c r="B486" i="10"/>
  <c r="E333" i="10"/>
  <c r="F333" i="10" s="1"/>
  <c r="E965" i="10"/>
  <c r="F965" i="10" s="1"/>
  <c r="E984" i="10"/>
  <c r="F984" i="10" s="1"/>
  <c r="E832" i="10"/>
  <c r="F832" i="10" s="1"/>
  <c r="E895" i="10"/>
  <c r="F895" i="10" s="1"/>
  <c r="E858" i="10"/>
  <c r="F858" i="10" s="1"/>
  <c r="B267" i="10"/>
  <c r="E470" i="10"/>
  <c r="F470" i="10" s="1"/>
  <c r="E423" i="10"/>
  <c r="F423" i="10" s="1"/>
  <c r="E485" i="10"/>
  <c r="F485" i="10" s="1"/>
  <c r="E857" i="10"/>
  <c r="F857" i="10" s="1"/>
  <c r="E356" i="10"/>
  <c r="F356" i="10" s="1"/>
  <c r="B494" i="10"/>
  <c r="E818" i="10"/>
  <c r="F818" i="10" s="1"/>
  <c r="E879" i="10"/>
  <c r="F879" i="10" s="1"/>
  <c r="E923" i="10"/>
  <c r="F923" i="10" s="1"/>
  <c r="E236" i="10"/>
  <c r="F236" i="10" s="1"/>
  <c r="B678" i="10"/>
  <c r="E495" i="10"/>
  <c r="F495" i="10" s="1"/>
  <c r="E787" i="10"/>
  <c r="F787" i="10" s="1"/>
  <c r="E739" i="10"/>
  <c r="F739" i="10" s="1"/>
  <c r="E783" i="10"/>
  <c r="F783" i="10" s="1"/>
  <c r="E669" i="10"/>
  <c r="F669" i="10" s="1"/>
  <c r="E792" i="10"/>
  <c r="F792" i="10" s="1"/>
  <c r="E465" i="10"/>
  <c r="F465" i="10" s="1"/>
  <c r="E793" i="10"/>
  <c r="F793" i="10" s="1"/>
  <c r="E519" i="10"/>
  <c r="F519" i="10" s="1"/>
  <c r="B736" i="10"/>
  <c r="E623" i="10"/>
  <c r="F623" i="10" s="1"/>
  <c r="B592" i="10"/>
  <c r="B657" i="10"/>
  <c r="E522" i="10"/>
  <c r="F522" i="10" s="1"/>
  <c r="E447" i="10"/>
  <c r="F447" i="10" s="1"/>
  <c r="E711" i="10"/>
  <c r="F711" i="10" s="1"/>
  <c r="E515" i="10"/>
  <c r="F515" i="10" s="1"/>
  <c r="E679" i="10"/>
  <c r="F679" i="10" s="1"/>
  <c r="E617" i="10"/>
  <c r="F617" i="10" s="1"/>
  <c r="E721" i="10"/>
  <c r="F721" i="10" s="1"/>
  <c r="B660" i="10"/>
  <c r="E525" i="10"/>
  <c r="F525" i="10" s="1"/>
  <c r="E607" i="10"/>
  <c r="F607" i="10" s="1"/>
  <c r="B278" i="10"/>
  <c r="B590" i="10"/>
  <c r="E298" i="10"/>
  <c r="F298" i="10" s="1"/>
  <c r="E603" i="10"/>
  <c r="F603" i="10" s="1"/>
  <c r="E310" i="10"/>
  <c r="F310" i="10" s="1"/>
  <c r="B309" i="10"/>
  <c r="E613" i="10"/>
  <c r="F613" i="10" s="1"/>
  <c r="E509" i="10"/>
  <c r="F509" i="10" s="1"/>
  <c r="E382" i="10"/>
  <c r="F382" i="10" s="1"/>
  <c r="E454" i="10"/>
  <c r="F454" i="10" s="1"/>
  <c r="E458" i="10"/>
  <c r="F458" i="10" s="1"/>
  <c r="E275" i="10"/>
  <c r="F275" i="10" s="1"/>
  <c r="E449" i="10"/>
  <c r="F449" i="10" s="1"/>
  <c r="B279" i="10"/>
  <c r="E350" i="10"/>
  <c r="F350" i="10" s="1"/>
  <c r="E473" i="10"/>
  <c r="F473" i="10" s="1"/>
  <c r="B351" i="10"/>
  <c r="E85" i="10"/>
  <c r="F85" i="10" s="1"/>
  <c r="B324" i="10"/>
  <c r="B288" i="10"/>
  <c r="B246" i="10"/>
  <c r="B263" i="10"/>
  <c r="B203" i="10"/>
  <c r="B507" i="10"/>
  <c r="E69" i="10"/>
  <c r="F69" i="10" s="1"/>
  <c r="B199" i="10"/>
  <c r="B185" i="10"/>
  <c r="E184" i="10"/>
  <c r="F184" i="10" s="1"/>
  <c r="B316" i="10"/>
  <c r="E471" i="10"/>
  <c r="F471" i="10" s="1"/>
  <c r="B422" i="10"/>
  <c r="E486" i="10"/>
  <c r="F486" i="10" s="1"/>
  <c r="E176" i="10"/>
  <c r="F176" i="10" s="1"/>
  <c r="B160" i="10"/>
  <c r="E181" i="10"/>
  <c r="F181" i="10" s="1"/>
  <c r="E143" i="10"/>
  <c r="F143" i="10" s="1"/>
  <c r="B114" i="10"/>
  <c r="B487" i="10"/>
  <c r="B27" i="10"/>
  <c r="E21" i="10"/>
  <c r="F21" i="10" s="1"/>
  <c r="E557" i="10"/>
  <c r="F557" i="10" s="1"/>
  <c r="E212" i="10"/>
  <c r="F212" i="10" s="1"/>
  <c r="B162" i="10"/>
  <c r="E174" i="10"/>
  <c r="F174" i="10" s="1"/>
  <c r="B107" i="10"/>
  <c r="E128" i="10"/>
  <c r="F128" i="10" s="1"/>
  <c r="E49" i="10"/>
  <c r="F49" i="10" s="1"/>
  <c r="B282" i="10"/>
  <c r="B742" i="10"/>
  <c r="B484" i="10"/>
  <c r="B101" i="10"/>
  <c r="B232" i="10"/>
  <c r="B781" i="10"/>
  <c r="B207" i="10"/>
  <c r="B110" i="10"/>
  <c r="B81" i="10"/>
  <c r="B416" i="10"/>
  <c r="B136" i="10"/>
  <c r="B96" i="10"/>
  <c r="B335" i="10"/>
  <c r="B105" i="10"/>
  <c r="B367" i="10"/>
  <c r="B234" i="10"/>
  <c r="B25" i="10"/>
  <c r="B327" i="10"/>
  <c r="B51" i="10"/>
  <c r="B126" i="10"/>
  <c r="B454" i="10"/>
  <c r="B14" i="10"/>
  <c r="E988" i="10"/>
  <c r="F988" i="10" s="1"/>
  <c r="E989" i="10"/>
  <c r="F989" i="10" s="1"/>
  <c r="B330" i="10"/>
  <c r="E897" i="10"/>
  <c r="F897" i="10" s="1"/>
  <c r="E894" i="10"/>
  <c r="F894" i="10" s="1"/>
  <c r="B268" i="10"/>
  <c r="E880" i="10"/>
  <c r="F880" i="10" s="1"/>
  <c r="B478" i="10"/>
  <c r="E904" i="10"/>
  <c r="F904" i="10" s="1"/>
  <c r="E266" i="10"/>
  <c r="F266" i="10" s="1"/>
  <c r="E878" i="10"/>
  <c r="F878" i="10" s="1"/>
  <c r="E358" i="10"/>
  <c r="F358" i="10" s="1"/>
  <c r="E922" i="10"/>
  <c r="F922" i="10" s="1"/>
  <c r="B747" i="10"/>
  <c r="B767" i="10"/>
  <c r="B745" i="10"/>
  <c r="B438" i="10"/>
  <c r="E764" i="10"/>
  <c r="F764" i="10" s="1"/>
  <c r="E740" i="10"/>
  <c r="F740" i="10" s="1"/>
  <c r="E303" i="10"/>
  <c r="F303" i="10" s="1"/>
  <c r="E747" i="10"/>
  <c r="F747" i="10" s="1"/>
  <c r="E745" i="10"/>
  <c r="F745" i="10" s="1"/>
  <c r="E724" i="10"/>
  <c r="F724" i="10" s="1"/>
  <c r="B612" i="10"/>
  <c r="B763" i="10"/>
  <c r="B772" i="10"/>
  <c r="B773" i="10"/>
  <c r="B686" i="10"/>
  <c r="B695" i="10"/>
  <c r="E676" i="10"/>
  <c r="F676" i="10" s="1"/>
  <c r="E390" i="10"/>
  <c r="F390" i="10" s="1"/>
  <c r="E733" i="10"/>
  <c r="F733" i="10" s="1"/>
  <c r="E537" i="10"/>
  <c r="F537" i="10" s="1"/>
  <c r="E615" i="10"/>
  <c r="F615" i="10" s="1"/>
  <c r="E598" i="10"/>
  <c r="F598" i="10" s="1"/>
  <c r="B561" i="10"/>
  <c r="B638" i="10"/>
  <c r="E627" i="10"/>
  <c r="F627" i="10" s="1"/>
  <c r="B602" i="10"/>
  <c r="E224" i="10"/>
  <c r="F224" i="10" s="1"/>
  <c r="E689" i="10"/>
  <c r="F689" i="10" s="1"/>
  <c r="E730" i="10"/>
  <c r="F730" i="10" s="1"/>
  <c r="E534" i="10"/>
  <c r="F534" i="10" s="1"/>
  <c r="E636" i="10"/>
  <c r="F636" i="10" s="1"/>
  <c r="B562" i="10"/>
  <c r="B587" i="10"/>
  <c r="E296" i="10"/>
  <c r="F296" i="10" s="1"/>
  <c r="E391" i="10"/>
  <c r="F391" i="10" s="1"/>
  <c r="E369" i="10"/>
  <c r="F369" i="10" s="1"/>
  <c r="E592" i="10"/>
  <c r="F592" i="10" s="1"/>
  <c r="E295" i="10"/>
  <c r="F295" i="10" s="1"/>
  <c r="B300" i="10"/>
  <c r="B583" i="10"/>
  <c r="B560" i="10"/>
  <c r="B593" i="10"/>
  <c r="B345" i="10"/>
  <c r="B326" i="10"/>
  <c r="E182" i="10"/>
  <c r="F182" i="10" s="1"/>
  <c r="E468" i="10"/>
  <c r="F468" i="10" s="1"/>
  <c r="E318" i="10"/>
  <c r="F318" i="10" s="1"/>
  <c r="E269" i="10"/>
  <c r="F269" i="10" s="1"/>
  <c r="B130" i="10"/>
  <c r="E503" i="10"/>
  <c r="F503" i="10" s="1"/>
  <c r="B271" i="10"/>
  <c r="E395" i="10"/>
  <c r="F395" i="10" s="1"/>
  <c r="B409" i="10"/>
  <c r="E57" i="10"/>
  <c r="F57" i="10" s="1"/>
  <c r="E349" i="10"/>
  <c r="F349" i="10" s="1"/>
  <c r="E341" i="10"/>
  <c r="F341" i="10" s="1"/>
  <c r="E437" i="10"/>
  <c r="F437" i="10" s="1"/>
  <c r="E220" i="10"/>
  <c r="F220" i="10" s="1"/>
  <c r="E213" i="10"/>
  <c r="F213" i="10" s="1"/>
  <c r="B221" i="10"/>
  <c r="E177" i="10"/>
  <c r="F177" i="10" s="1"/>
  <c r="E260" i="10"/>
  <c r="F260" i="10" s="1"/>
  <c r="B169" i="10"/>
  <c r="E288" i="10"/>
  <c r="F288" i="10" s="1"/>
  <c r="B355" i="10"/>
  <c r="E46" i="10"/>
  <c r="F46" i="10" s="1"/>
  <c r="E249" i="10"/>
  <c r="F249" i="10" s="1"/>
  <c r="E218" i="10"/>
  <c r="F218" i="10" s="1"/>
  <c r="E158" i="10"/>
  <c r="F158" i="10" s="1"/>
  <c r="E23" i="10"/>
  <c r="F23" i="10" s="1"/>
  <c r="E98" i="10"/>
  <c r="F98" i="10" s="1"/>
  <c r="E134" i="10"/>
  <c r="F134" i="10" s="1"/>
  <c r="E496" i="10"/>
  <c r="F496" i="10" s="1"/>
  <c r="E251" i="10"/>
  <c r="F251" i="10" s="1"/>
  <c r="E123" i="10"/>
  <c r="F123" i="10" s="1"/>
  <c r="B124" i="10"/>
  <c r="E926" i="10"/>
  <c r="F926" i="10" s="1"/>
  <c r="B356" i="10"/>
  <c r="E981" i="10"/>
  <c r="F981" i="10" s="1"/>
  <c r="E931" i="10"/>
  <c r="F931" i="10" s="1"/>
  <c r="E999" i="10"/>
  <c r="F999" i="10" s="1"/>
  <c r="E960" i="10"/>
  <c r="F960" i="10" s="1"/>
  <c r="E961" i="10"/>
  <c r="F961" i="10" s="1"/>
  <c r="E869" i="10"/>
  <c r="F869" i="10" s="1"/>
  <c r="E850" i="10"/>
  <c r="F850" i="10" s="1"/>
  <c r="E916" i="10"/>
  <c r="F916" i="10" s="1"/>
  <c r="E876" i="10"/>
  <c r="F876" i="10" s="1"/>
  <c r="E528" i="10"/>
  <c r="F528" i="10" s="1"/>
  <c r="E352" i="10"/>
  <c r="F352" i="10" s="1"/>
  <c r="E861" i="10"/>
  <c r="F861" i="10" s="1"/>
  <c r="E843" i="10"/>
  <c r="F843" i="10" s="1"/>
  <c r="E293" i="10"/>
  <c r="F293" i="10" s="1"/>
  <c r="E801" i="10"/>
  <c r="F801" i="10" s="1"/>
  <c r="E841" i="10"/>
  <c r="F841" i="10" s="1"/>
  <c r="E890" i="10"/>
  <c r="F890" i="10" s="1"/>
  <c r="E870" i="10"/>
  <c r="F870" i="10" s="1"/>
  <c r="E822" i="10"/>
  <c r="F822" i="10" s="1"/>
  <c r="E482" i="10"/>
  <c r="F482" i="10" s="1"/>
  <c r="E674" i="10"/>
  <c r="F674" i="10" s="1"/>
  <c r="B506" i="10"/>
  <c r="E765" i="10"/>
  <c r="F765" i="10" s="1"/>
  <c r="E757" i="10"/>
  <c r="F757" i="10" s="1"/>
  <c r="E799" i="10"/>
  <c r="F799" i="10" s="1"/>
  <c r="E752" i="10"/>
  <c r="F752" i="10" s="1"/>
  <c r="B713" i="10"/>
  <c r="E639" i="10"/>
  <c r="F639" i="10" s="1"/>
  <c r="E538" i="10"/>
  <c r="F538" i="10" s="1"/>
  <c r="E624" i="10"/>
  <c r="F624" i="10" s="1"/>
  <c r="E670" i="10"/>
  <c r="F670" i="10" s="1"/>
  <c r="E727" i="10"/>
  <c r="F727" i="10" s="1"/>
  <c r="E531" i="10"/>
  <c r="F531" i="10" s="1"/>
  <c r="E736" i="10"/>
  <c r="F736" i="10" s="1"/>
  <c r="E695" i="10"/>
  <c r="F695" i="10" s="1"/>
  <c r="E156" i="10"/>
  <c r="F156" i="10" s="1"/>
  <c r="E712" i="10"/>
  <c r="F712" i="10" s="1"/>
  <c r="B651" i="10"/>
  <c r="E516" i="10"/>
  <c r="F516" i="10" s="1"/>
  <c r="B700" i="10"/>
  <c r="E541" i="10"/>
  <c r="F541" i="10" s="1"/>
  <c r="B669" i="10"/>
  <c r="B710" i="10"/>
  <c r="E568" i="10"/>
  <c r="F568" i="10" s="1"/>
  <c r="E370" i="10"/>
  <c r="F370" i="10" s="1"/>
  <c r="E577" i="10"/>
  <c r="F577" i="10" s="1"/>
  <c r="E231" i="10"/>
  <c r="F231" i="10" s="1"/>
  <c r="E258" i="10"/>
  <c r="F258" i="10" s="1"/>
  <c r="E374" i="10"/>
  <c r="F374" i="10" s="1"/>
  <c r="E456" i="10"/>
  <c r="F456" i="10" s="1"/>
  <c r="E244" i="10"/>
  <c r="F244" i="10" s="1"/>
  <c r="E106" i="10"/>
  <c r="F106" i="10" s="1"/>
  <c r="E190" i="10"/>
  <c r="F190" i="10" s="1"/>
  <c r="E469" i="10"/>
  <c r="F469" i="10" s="1"/>
  <c r="E433" i="10"/>
  <c r="F433" i="10" s="1"/>
  <c r="E41" i="10"/>
  <c r="F41" i="10" s="1"/>
  <c r="E73" i="10"/>
  <c r="F73" i="10" s="1"/>
  <c r="E488" i="10"/>
  <c r="F488" i="10" s="1"/>
  <c r="E77" i="10"/>
  <c r="F77" i="10" s="1"/>
  <c r="E175" i="10"/>
  <c r="F175" i="10" s="1"/>
  <c r="E325" i="10"/>
  <c r="F325" i="10" s="1"/>
  <c r="E229" i="10"/>
  <c r="F229" i="10" s="1"/>
  <c r="E501" i="10"/>
  <c r="F501" i="10" s="1"/>
  <c r="E139" i="10"/>
  <c r="F139" i="10" s="1"/>
  <c r="E39" i="10"/>
  <c r="F39" i="10" s="1"/>
  <c r="E555" i="10"/>
  <c r="F555" i="10" s="1"/>
  <c r="E208" i="10"/>
  <c r="F208" i="10" s="1"/>
  <c r="E25" i="10"/>
  <c r="F25" i="10" s="1"/>
  <c r="E186" i="10"/>
  <c r="F186" i="10" s="1"/>
  <c r="E222" i="10"/>
  <c r="F222" i="10" s="1"/>
  <c r="E42" i="10"/>
  <c r="F42" i="10" s="1"/>
  <c r="E67" i="10"/>
  <c r="F67" i="10" s="1"/>
  <c r="E132" i="10"/>
  <c r="F132" i="10" s="1"/>
  <c r="B723" i="10"/>
  <c r="B475" i="10"/>
  <c r="B778" i="10"/>
  <c r="B563" i="10"/>
  <c r="B604" i="10"/>
  <c r="B426" i="10"/>
  <c r="B737" i="10"/>
  <c r="B412" i="10"/>
  <c r="B558" i="10"/>
  <c r="B451" i="10"/>
  <c r="B419" i="10"/>
  <c r="B233" i="10"/>
  <c r="B102" i="10"/>
  <c r="B253" i="10"/>
  <c r="B354" i="10"/>
  <c r="B211" i="10"/>
  <c r="B191" i="10"/>
  <c r="B63" i="10"/>
  <c r="B350" i="10"/>
  <c r="B157" i="10"/>
  <c r="B411" i="10"/>
  <c r="B168" i="10"/>
  <c r="B579" i="10"/>
  <c r="B441" i="10"/>
  <c r="B65" i="10"/>
  <c r="E749" i="10"/>
  <c r="F749" i="10" s="1"/>
  <c r="E943" i="10"/>
  <c r="F943" i="10" s="1"/>
  <c r="E925" i="10"/>
  <c r="F925" i="10" s="1"/>
  <c r="B266" i="10"/>
  <c r="E930" i="10"/>
  <c r="F930" i="10" s="1"/>
  <c r="E998" i="10"/>
  <c r="F998" i="10" s="1"/>
  <c r="E959" i="10"/>
  <c r="F959" i="10" s="1"/>
  <c r="E849" i="10"/>
  <c r="F849" i="10" s="1"/>
  <c r="E786" i="10"/>
  <c r="F786" i="10" s="1"/>
  <c r="E867" i="10"/>
  <c r="F867" i="10" s="1"/>
  <c r="E860" i="10"/>
  <c r="F860" i="10" s="1"/>
  <c r="E353" i="10"/>
  <c r="F353" i="10" s="1"/>
  <c r="E913" i="10"/>
  <c r="F913" i="10" s="1"/>
  <c r="E873" i="10"/>
  <c r="F873" i="10" s="1"/>
  <c r="B364" i="10"/>
  <c r="E889" i="10"/>
  <c r="F889" i="10" s="1"/>
  <c r="E820" i="10"/>
  <c r="F820" i="10" s="1"/>
  <c r="E494" i="10"/>
  <c r="F494" i="10" s="1"/>
  <c r="E267" i="10"/>
  <c r="F267" i="10" s="1"/>
  <c r="E920" i="10"/>
  <c r="F920" i="10" s="1"/>
  <c r="E817" i="10"/>
  <c r="F817" i="10" s="1"/>
  <c r="E340" i="10"/>
  <c r="F340" i="10" s="1"/>
  <c r="E12" i="10"/>
  <c r="F12" i="10" s="1"/>
  <c r="E780" i="10"/>
  <c r="F780" i="10" s="1"/>
  <c r="E734" i="10"/>
  <c r="F734" i="10" s="1"/>
  <c r="E743" i="10"/>
  <c r="F743" i="10" s="1"/>
  <c r="E535" i="10"/>
  <c r="F535" i="10" s="1"/>
  <c r="E514" i="10"/>
  <c r="F514" i="10" s="1"/>
  <c r="B616" i="10"/>
  <c r="B779" i="10"/>
  <c r="B735" i="10"/>
  <c r="B625" i="10"/>
  <c r="B477" i="10"/>
  <c r="B750" i="10"/>
  <c r="E753" i="10"/>
  <c r="F753" i="10" s="1"/>
  <c r="E675" i="10"/>
  <c r="F675" i="10" s="1"/>
  <c r="E692" i="10"/>
  <c r="F692" i="10" s="1"/>
  <c r="E652" i="10"/>
  <c r="F652" i="10" s="1"/>
  <c r="B707" i="10"/>
  <c r="E633" i="10"/>
  <c r="F633" i="10" s="1"/>
  <c r="B613" i="10"/>
  <c r="E445" i="10"/>
  <c r="F445" i="10" s="1"/>
  <c r="B675" i="10"/>
  <c r="E618" i="10"/>
  <c r="F618" i="10" s="1"/>
  <c r="E561" i="10"/>
  <c r="F561" i="10" s="1"/>
  <c r="B717" i="10"/>
  <c r="E643" i="10"/>
  <c r="F643" i="10" s="1"/>
  <c r="E705" i="10"/>
  <c r="F705" i="10" s="1"/>
  <c r="E273" i="10"/>
  <c r="F273" i="10" s="1"/>
  <c r="E550" i="10"/>
  <c r="F550" i="10" s="1"/>
  <c r="E580" i="10"/>
  <c r="F580" i="10" s="1"/>
  <c r="E573" i="10"/>
  <c r="F573" i="10" s="1"/>
  <c r="E505" i="10"/>
  <c r="F505" i="10" s="1"/>
  <c r="E453" i="10"/>
  <c r="F453" i="10" s="1"/>
  <c r="E380" i="10"/>
  <c r="F380" i="10" s="1"/>
  <c r="E277" i="10"/>
  <c r="F277" i="10" s="1"/>
  <c r="E492" i="10"/>
  <c r="F492" i="10" s="1"/>
  <c r="E502" i="10"/>
  <c r="F502" i="10" s="1"/>
  <c r="E462" i="10"/>
  <c r="F462" i="10" s="1"/>
  <c r="E416" i="10"/>
  <c r="F416" i="10" s="1"/>
  <c r="E363" i="10"/>
  <c r="F363" i="10" s="1"/>
  <c r="E149" i="10"/>
  <c r="F149" i="10" s="1"/>
  <c r="E417" i="10"/>
  <c r="F417" i="10" s="1"/>
  <c r="E283" i="10"/>
  <c r="F283" i="10" s="1"/>
  <c r="E355" i="10"/>
  <c r="F355" i="10" s="1"/>
  <c r="E76" i="10"/>
  <c r="F76" i="10" s="1"/>
  <c r="E489" i="10"/>
  <c r="F489" i="10" s="1"/>
  <c r="E188" i="10"/>
  <c r="F188" i="10" s="1"/>
  <c r="E252" i="10"/>
  <c r="F252" i="10" s="1"/>
  <c r="E193" i="10"/>
  <c r="F193" i="10" s="1"/>
  <c r="E68" i="10"/>
  <c r="F68" i="10" s="1"/>
  <c r="E48" i="10"/>
  <c r="F48" i="10" s="1"/>
  <c r="E178" i="10"/>
  <c r="F178" i="10" s="1"/>
  <c r="E92" i="10"/>
  <c r="F92" i="10" s="1"/>
  <c r="E203" i="10"/>
  <c r="F203" i="10" s="1"/>
  <c r="E17" i="10"/>
  <c r="F17" i="10" s="1"/>
  <c r="E167" i="10"/>
  <c r="F167" i="10" s="1"/>
  <c r="E36" i="10"/>
  <c r="F36" i="10" s="1"/>
  <c r="B728" i="10"/>
  <c r="B694" i="10"/>
  <c r="B769" i="10"/>
  <c r="B703" i="10"/>
  <c r="B701" i="10"/>
  <c r="B220" i="10"/>
  <c r="B442" i="10"/>
  <c r="B36" i="10"/>
  <c r="B159" i="10"/>
  <c r="B251" i="10"/>
  <c r="B147" i="10"/>
  <c r="B202" i="10"/>
  <c r="B205" i="10"/>
  <c r="B49" i="10"/>
  <c r="B108" i="10"/>
  <c r="B95" i="10"/>
  <c r="B468" i="10"/>
  <c r="B497" i="10"/>
  <c r="B3" i="10"/>
  <c r="B443" i="10"/>
  <c r="B53" i="10"/>
  <c r="B650" i="10"/>
  <c r="B588" i="10"/>
  <c r="B601" i="10"/>
  <c r="B721" i="10"/>
  <c r="B589" i="10"/>
  <c r="B6" i="10"/>
  <c r="B396" i="10"/>
  <c r="B565" i="10"/>
  <c r="B76" i="10"/>
  <c r="B34" i="10"/>
  <c r="B11" i="10"/>
  <c r="B9" i="10"/>
  <c r="B187" i="10"/>
  <c r="B303" i="10"/>
  <c r="B445" i="10"/>
  <c r="B71" i="10"/>
  <c r="B336" i="10"/>
  <c r="B43" i="10"/>
  <c r="B224" i="10"/>
  <c r="B632" i="10"/>
  <c r="B360" i="10"/>
  <c r="B2" i="10"/>
  <c r="E948" i="10"/>
  <c r="F948" i="10" s="1"/>
  <c r="E990" i="10"/>
  <c r="F990" i="10" s="1"/>
  <c r="E334" i="10"/>
  <c r="F334" i="10" s="1"/>
  <c r="E924" i="10"/>
  <c r="F924" i="10" s="1"/>
  <c r="E914" i="10"/>
  <c r="F914" i="10" s="1"/>
  <c r="E977" i="10"/>
  <c r="F977" i="10" s="1"/>
  <c r="E946" i="10"/>
  <c r="F946" i="10" s="1"/>
  <c r="E464" i="10"/>
  <c r="F464" i="10" s="1"/>
  <c r="E833" i="10"/>
  <c r="F833" i="10" s="1"/>
  <c r="B323" i="10"/>
  <c r="E848" i="10"/>
  <c r="F848" i="10" s="1"/>
  <c r="E834" i="10"/>
  <c r="F834" i="10" s="1"/>
  <c r="E287" i="10"/>
  <c r="F287" i="10" s="1"/>
  <c r="E798" i="10"/>
  <c r="F798" i="10" s="1"/>
  <c r="B334" i="10"/>
  <c r="E839" i="10"/>
  <c r="F839" i="10" s="1"/>
  <c r="B352" i="10"/>
  <c r="E837" i="10"/>
  <c r="F837" i="10" s="1"/>
  <c r="E900" i="10"/>
  <c r="F900" i="10" s="1"/>
  <c r="E781" i="10"/>
  <c r="F781" i="10" s="1"/>
  <c r="E621" i="10"/>
  <c r="F621" i="10" s="1"/>
  <c r="E520" i="10"/>
  <c r="F520" i="10" s="1"/>
  <c r="E760" i="10"/>
  <c r="F760" i="10" s="1"/>
  <c r="E726" i="10"/>
  <c r="F726" i="10" s="1"/>
  <c r="E609" i="10"/>
  <c r="F609" i="10" s="1"/>
  <c r="B294" i="10"/>
  <c r="B672" i="10"/>
  <c r="E604" i="10"/>
  <c r="F604" i="10" s="1"/>
  <c r="B729" i="10"/>
  <c r="E653" i="10"/>
  <c r="F653" i="10" s="1"/>
  <c r="E640" i="10"/>
  <c r="F640" i="10" s="1"/>
  <c r="E686" i="10"/>
  <c r="F686" i="10" s="1"/>
  <c r="E547" i="10"/>
  <c r="F547" i="10" s="1"/>
  <c r="E728" i="10"/>
  <c r="F728" i="10" s="1"/>
  <c r="E532" i="10"/>
  <c r="F532" i="10" s="1"/>
  <c r="E680" i="10"/>
  <c r="F680" i="10" s="1"/>
  <c r="E656" i="10"/>
  <c r="F656" i="10" s="1"/>
  <c r="B623" i="10"/>
  <c r="B685" i="10"/>
  <c r="B726" i="10"/>
  <c r="E376" i="10"/>
  <c r="F376" i="10" s="1"/>
  <c r="E301" i="10"/>
  <c r="F301" i="10" s="1"/>
  <c r="E593" i="10"/>
  <c r="F593" i="10" s="1"/>
  <c r="E586" i="10"/>
  <c r="F586" i="10" s="1"/>
  <c r="E306" i="10"/>
  <c r="F306" i="10" s="1"/>
  <c r="E455" i="10"/>
  <c r="F455" i="10" s="1"/>
  <c r="E432" i="10"/>
  <c r="F432" i="10" s="1"/>
  <c r="E384" i="10"/>
  <c r="F384" i="10" s="1"/>
  <c r="E255" i="10"/>
  <c r="F255" i="10" s="1"/>
  <c r="E378" i="10"/>
  <c r="F378" i="10" s="1"/>
  <c r="E436" i="10"/>
  <c r="F436" i="10" s="1"/>
  <c r="E408" i="10"/>
  <c r="F408" i="10" s="1"/>
  <c r="E394" i="10"/>
  <c r="F394" i="10" s="1"/>
  <c r="E91" i="10"/>
  <c r="F91" i="10" s="1"/>
  <c r="E225" i="10"/>
  <c r="F225" i="10" s="1"/>
  <c r="E59" i="10"/>
  <c r="F59" i="10" s="1"/>
  <c r="E316" i="10"/>
  <c r="F316" i="10" s="1"/>
  <c r="E61" i="10"/>
  <c r="F61" i="10" s="1"/>
  <c r="E219" i="10"/>
  <c r="F219" i="10" s="1"/>
  <c r="E421" i="10"/>
  <c r="F421" i="10" s="1"/>
  <c r="E58" i="10"/>
  <c r="F58" i="10" s="1"/>
  <c r="E114" i="10"/>
  <c r="F114" i="10" s="1"/>
  <c r="E201" i="10"/>
  <c r="F201" i="10" s="1"/>
  <c r="E239" i="10"/>
  <c r="F239" i="10" s="1"/>
  <c r="E4" i="10"/>
  <c r="F4" i="10" s="1"/>
  <c r="E31" i="10"/>
  <c r="F31" i="10" s="1"/>
  <c r="E107" i="10"/>
  <c r="F107" i="10" s="1"/>
  <c r="E47" i="10"/>
  <c r="F47" i="10" s="1"/>
  <c r="E29" i="10"/>
  <c r="F29" i="10" s="1"/>
  <c r="E137" i="10"/>
  <c r="F137" i="10" s="1"/>
  <c r="E15" i="10"/>
  <c r="F15" i="10" s="1"/>
  <c r="B427" i="10"/>
  <c r="B606" i="10"/>
  <c r="B620" i="10"/>
  <c r="B755" i="10"/>
  <c r="B689" i="10"/>
  <c r="B599" i="10"/>
  <c r="B174" i="10"/>
  <c r="B437" i="10"/>
  <c r="B627" i="10"/>
  <c r="B142" i="10"/>
  <c r="B74" i="10"/>
  <c r="B59" i="10"/>
  <c r="B575" i="10"/>
  <c r="B85" i="10"/>
  <c r="B145" i="10"/>
  <c r="B256" i="10"/>
  <c r="B164" i="10"/>
  <c r="B289" i="10"/>
  <c r="B305" i="10"/>
  <c r="B154" i="10"/>
  <c r="B465" i="10"/>
  <c r="B18" i="10"/>
  <c r="E966" i="10"/>
  <c r="F966" i="10" s="1"/>
  <c r="E884" i="10"/>
  <c r="F884" i="10" s="1"/>
  <c r="E942" i="10"/>
  <c r="F942" i="10" s="1"/>
  <c r="E978" i="10"/>
  <c r="F978" i="10" s="1"/>
  <c r="E976" i="10"/>
  <c r="F976" i="10" s="1"/>
  <c r="E951" i="10"/>
  <c r="F951" i="10" s="1"/>
  <c r="E996" i="10"/>
  <c r="F996" i="10" s="1"/>
  <c r="E964" i="10"/>
  <c r="F964" i="10" s="1"/>
  <c r="E982" i="10"/>
  <c r="F982" i="10" s="1"/>
  <c r="E963" i="10"/>
  <c r="F963" i="10" s="1"/>
  <c r="E365" i="10"/>
  <c r="F365" i="10" s="1"/>
  <c r="B243" i="10"/>
  <c r="E170" i="10"/>
  <c r="F170" i="10" s="1"/>
  <c r="E892" i="10"/>
  <c r="F892" i="10" s="1"/>
  <c r="B333" i="10"/>
  <c r="B770" i="10"/>
  <c r="E856" i="10"/>
  <c r="F856" i="10" s="1"/>
  <c r="B774" i="10"/>
  <c r="E855" i="10"/>
  <c r="F855" i="10" s="1"/>
  <c r="E819" i="10"/>
  <c r="F819" i="10" s="1"/>
  <c r="E899" i="10"/>
  <c r="F899" i="10" s="1"/>
  <c r="E838" i="10"/>
  <c r="F838" i="10" s="1"/>
  <c r="E268" i="10"/>
  <c r="F268" i="10" s="1"/>
  <c r="E763" i="10"/>
  <c r="F763" i="10" s="1"/>
  <c r="E483" i="10"/>
  <c r="F483" i="10" s="1"/>
  <c r="E796" i="10"/>
  <c r="F796" i="10" s="1"/>
  <c r="B761" i="10"/>
  <c r="B730" i="10"/>
  <c r="B753" i="10"/>
  <c r="E758" i="10"/>
  <c r="F758" i="10" s="1"/>
  <c r="E768" i="10"/>
  <c r="F768" i="10" s="1"/>
  <c r="E748" i="10"/>
  <c r="F748" i="10" s="1"/>
  <c r="B719" i="10"/>
  <c r="E769" i="10"/>
  <c r="F769" i="10" s="1"/>
  <c r="E392" i="10"/>
  <c r="F392" i="10" s="1"/>
  <c r="E691" i="10"/>
  <c r="F691" i="10" s="1"/>
  <c r="B635" i="10"/>
  <c r="E606" i="10"/>
  <c r="F606" i="10" s="1"/>
  <c r="E649" i="10"/>
  <c r="F649" i="10" s="1"/>
  <c r="B691" i="10"/>
  <c r="E634" i="10"/>
  <c r="F634" i="10" s="1"/>
  <c r="B733" i="10"/>
  <c r="E665" i="10"/>
  <c r="F665" i="10" s="1"/>
  <c r="E441" i="10"/>
  <c r="F441" i="10" s="1"/>
  <c r="E583" i="10"/>
  <c r="F583" i="10" s="1"/>
  <c r="E567" i="10"/>
  <c r="F567" i="10" s="1"/>
  <c r="E373" i="10"/>
  <c r="F373" i="10" s="1"/>
  <c r="E579" i="10"/>
  <c r="F579" i="10" s="1"/>
  <c r="E305" i="10"/>
  <c r="F305" i="10" s="1"/>
  <c r="E589" i="10"/>
  <c r="F589" i="10" s="1"/>
  <c r="E214" i="10"/>
  <c r="F214" i="10" s="1"/>
  <c r="E121" i="10"/>
  <c r="F121" i="10" s="1"/>
  <c r="E406" i="10"/>
  <c r="F406" i="10" s="1"/>
  <c r="E155" i="10"/>
  <c r="F155" i="10" s="1"/>
  <c r="E435" i="10"/>
  <c r="F435" i="10" s="1"/>
  <c r="E286" i="10"/>
  <c r="F286" i="10" s="1"/>
  <c r="E289" i="10"/>
  <c r="F289" i="10" s="1"/>
  <c r="E179" i="10"/>
  <c r="F179" i="10" s="1"/>
  <c r="E264" i="10"/>
  <c r="F264" i="10" s="1"/>
  <c r="E280" i="10"/>
  <c r="F280" i="10" s="1"/>
  <c r="E168" i="10"/>
  <c r="F168" i="10" s="1"/>
  <c r="E207" i="10"/>
  <c r="F207" i="10" s="1"/>
  <c r="E402" i="10"/>
  <c r="F402" i="10" s="1"/>
  <c r="E487" i="10"/>
  <c r="F487" i="10" s="1"/>
  <c r="E194" i="10"/>
  <c r="F194" i="10" s="1"/>
  <c r="E75" i="10"/>
  <c r="F75" i="10" s="1"/>
  <c r="E157" i="10"/>
  <c r="F157" i="10" s="1"/>
  <c r="E166" i="10"/>
  <c r="F166" i="10" s="1"/>
  <c r="E34" i="10"/>
  <c r="F34" i="10" s="1"/>
  <c r="E553" i="10"/>
  <c r="F553" i="10" s="1"/>
  <c r="E151" i="10"/>
  <c r="F151" i="10" s="1"/>
  <c r="E101" i="10"/>
  <c r="F101" i="10" s="1"/>
  <c r="E90" i="10"/>
  <c r="F90" i="10" s="1"/>
  <c r="E227" i="10"/>
  <c r="F227" i="10" s="1"/>
  <c r="E556" i="10"/>
  <c r="F556" i="10" s="1"/>
  <c r="B469" i="10"/>
  <c r="B357" i="10"/>
  <c r="B499" i="10"/>
  <c r="E941" i="10"/>
  <c r="F941" i="10" s="1"/>
  <c r="E985" i="10"/>
  <c r="F985" i="10" s="1"/>
  <c r="E845" i="10"/>
  <c r="F845" i="10" s="1"/>
  <c r="E995" i="10"/>
  <c r="F995" i="10" s="1"/>
  <c r="E937" i="10"/>
  <c r="F937" i="10" s="1"/>
  <c r="E962" i="10"/>
  <c r="F962" i="10" s="1"/>
  <c r="E915" i="10"/>
  <c r="F915" i="10" s="1"/>
  <c r="E410" i="10"/>
  <c r="F410" i="10" s="1"/>
  <c r="E802" i="10"/>
  <c r="F802" i="10" s="1"/>
  <c r="E814" i="10"/>
  <c r="F814" i="10" s="1"/>
  <c r="E813" i="10"/>
  <c r="F813" i="10" s="1"/>
  <c r="B759" i="10"/>
  <c r="B131" i="10"/>
  <c r="E893" i="10"/>
  <c r="F893" i="10" s="1"/>
  <c r="E405" i="10"/>
  <c r="F405" i="10" s="1"/>
  <c r="E770" i="10"/>
  <c r="F770" i="10" s="1"/>
  <c r="E865" i="10"/>
  <c r="F865" i="10" s="1"/>
  <c r="E401" i="10"/>
  <c r="F401" i="10" s="1"/>
  <c r="E891" i="10"/>
  <c r="F891" i="10" s="1"/>
  <c r="E871" i="10"/>
  <c r="F871" i="10" s="1"/>
  <c r="E854" i="10"/>
  <c r="F854" i="10" s="1"/>
  <c r="B287" i="10"/>
  <c r="E407" i="10"/>
  <c r="F407" i="10" s="1"/>
  <c r="E778" i="10"/>
  <c r="F778" i="10" s="1"/>
  <c r="B353" i="10"/>
  <c r="E731" i="10"/>
  <c r="F731" i="10" s="1"/>
  <c r="B776" i="10"/>
  <c r="E797" i="10"/>
  <c r="F797" i="10" s="1"/>
  <c r="E723" i="10"/>
  <c r="F723" i="10" s="1"/>
  <c r="E543" i="10"/>
  <c r="F543" i="10" s="1"/>
  <c r="B610" i="10"/>
  <c r="E746" i="10"/>
  <c r="F746" i="10" s="1"/>
  <c r="B633" i="10"/>
  <c r="B671" i="10"/>
  <c r="B195" i="10"/>
  <c r="B688" i="10"/>
  <c r="B746" i="10"/>
  <c r="E709" i="10"/>
  <c r="F709" i="10" s="1"/>
  <c r="E702" i="10"/>
  <c r="F702" i="10" s="1"/>
  <c r="B740" i="10"/>
  <c r="E662" i="10"/>
  <c r="F662" i="10" s="1"/>
  <c r="B629" i="10"/>
  <c r="B605" i="10"/>
  <c r="E548" i="10"/>
  <c r="F548" i="10" s="1"/>
  <c r="E696" i="10"/>
  <c r="F696" i="10" s="1"/>
  <c r="B614" i="10"/>
  <c r="B308" i="10"/>
  <c r="E706" i="10"/>
  <c r="F706" i="10" s="1"/>
  <c r="E343" i="10"/>
  <c r="F343" i="10" s="1"/>
  <c r="E313" i="10"/>
  <c r="F313" i="10" s="1"/>
  <c r="E602" i="10"/>
  <c r="F602" i="10" s="1"/>
  <c r="E570" i="10"/>
  <c r="F570" i="10" s="1"/>
  <c r="E386" i="10"/>
  <c r="F386" i="10" s="1"/>
  <c r="E278" i="10"/>
  <c r="F278" i="10" s="1"/>
  <c r="E291" i="10"/>
  <c r="F291" i="10" s="1"/>
  <c r="E403" i="10"/>
  <c r="F403" i="10" s="1"/>
  <c r="E448" i="10"/>
  <c r="F448" i="10" s="1"/>
  <c r="E346" i="10"/>
  <c r="F346" i="10" s="1"/>
  <c r="E321" i="10"/>
  <c r="F321" i="10" s="1"/>
  <c r="E148" i="10"/>
  <c r="F148" i="10" s="1"/>
  <c r="E312" i="10"/>
  <c r="F312" i="10" s="1"/>
  <c r="E474" i="10"/>
  <c r="F474" i="10" s="1"/>
  <c r="E409" i="10"/>
  <c r="F409" i="10" s="1"/>
  <c r="E324" i="10"/>
  <c r="F324" i="10" s="1"/>
  <c r="E319" i="10"/>
  <c r="F319" i="10" s="1"/>
  <c r="E274" i="10"/>
  <c r="F274" i="10" s="1"/>
  <c r="E337" i="10"/>
  <c r="F337" i="10" s="1"/>
  <c r="E359" i="10"/>
  <c r="F359" i="10" s="1"/>
  <c r="E415" i="10"/>
  <c r="F415" i="10" s="1"/>
  <c r="E146" i="10"/>
  <c r="F146" i="10" s="1"/>
  <c r="E133" i="10"/>
  <c r="F133" i="10" s="1"/>
  <c r="E354" i="10"/>
  <c r="F354" i="10" s="1"/>
  <c r="E290" i="10"/>
  <c r="F290" i="10" s="1"/>
  <c r="E11" i="10"/>
  <c r="F11" i="10" s="1"/>
  <c r="E196" i="10"/>
  <c r="F196" i="10" s="1"/>
  <c r="E37" i="10"/>
  <c r="F37" i="10" s="1"/>
  <c r="E109" i="10"/>
  <c r="F109" i="10" s="1"/>
  <c r="E173" i="10"/>
  <c r="F173" i="10" s="1"/>
  <c r="E5" i="10"/>
  <c r="F5" i="10" s="1"/>
  <c r="E9" i="10"/>
  <c r="F9" i="10" s="1"/>
  <c r="E52" i="10"/>
  <c r="F52" i="10" s="1"/>
  <c r="E154" i="10"/>
  <c r="F154" i="10" s="1"/>
  <c r="E54" i="10"/>
  <c r="F54" i="10" s="1"/>
  <c r="E55" i="10"/>
  <c r="F55" i="10" s="1"/>
  <c r="E86" i="10"/>
  <c r="F86" i="10" s="1"/>
  <c r="B762" i="10"/>
  <c r="B664" i="10"/>
  <c r="B123" i="10"/>
  <c r="B648" i="10"/>
  <c r="B646" i="10"/>
  <c r="B250" i="10"/>
  <c r="B91" i="10"/>
  <c r="B190" i="10"/>
  <c r="B328" i="10"/>
  <c r="B349" i="10"/>
  <c r="B363" i="10"/>
  <c r="B19" i="10"/>
  <c r="B572" i="10"/>
  <c r="B290" i="10"/>
  <c r="B21" i="10"/>
  <c r="B637" i="10"/>
  <c r="B227" i="10"/>
  <c r="B93" i="10"/>
  <c r="B181" i="10"/>
  <c r="B139" i="10"/>
  <c r="B595" i="10"/>
  <c r="B341" i="10"/>
  <c r="E968" i="10"/>
  <c r="F968" i="10" s="1"/>
  <c r="E980" i="10"/>
  <c r="F980" i="10" s="1"/>
  <c r="B414" i="10"/>
  <c r="E994" i="10"/>
  <c r="F994" i="10" s="1"/>
  <c r="E958" i="10"/>
  <c r="F958" i="10" s="1"/>
  <c r="E954" i="10"/>
  <c r="F954" i="10" s="1"/>
  <c r="E992" i="10"/>
  <c r="F992" i="10" s="1"/>
  <c r="E237" i="10"/>
  <c r="F237" i="10" s="1"/>
  <c r="B331" i="10"/>
  <c r="E794" i="10"/>
  <c r="F794" i="10" s="1"/>
  <c r="E812" i="10"/>
  <c r="F812" i="10" s="1"/>
  <c r="E912" i="10"/>
  <c r="F912" i="10" s="1"/>
  <c r="E872" i="10"/>
  <c r="F872" i="10" s="1"/>
  <c r="E810" i="10"/>
  <c r="F810" i="10" s="1"/>
  <c r="B236" i="10"/>
  <c r="E853" i="10"/>
  <c r="F853" i="10" s="1"/>
  <c r="E779" i="10"/>
  <c r="F779" i="10" s="1"/>
  <c r="E715" i="10"/>
  <c r="F715" i="10" s="1"/>
  <c r="E536" i="10"/>
  <c r="F536" i="10" s="1"/>
  <c r="B760" i="10"/>
  <c r="B777" i="10"/>
  <c r="B673" i="10"/>
  <c r="E707" i="10"/>
  <c r="F707" i="10" s="1"/>
  <c r="E775" i="10"/>
  <c r="F775" i="10" s="1"/>
  <c r="E759" i="10"/>
  <c r="F759" i="10" s="1"/>
  <c r="E784" i="10"/>
  <c r="F784" i="10" s="1"/>
  <c r="B756" i="10"/>
  <c r="E582" i="10"/>
  <c r="F582" i="10" s="1"/>
  <c r="E493" i="10"/>
  <c r="F493" i="10" s="1"/>
  <c r="E785" i="10"/>
  <c r="F785" i="10" s="1"/>
  <c r="E744" i="10"/>
  <c r="F744" i="10" s="1"/>
  <c r="E629" i="10"/>
  <c r="F629" i="10" s="1"/>
  <c r="E299" i="10"/>
  <c r="F299" i="10" s="1"/>
  <c r="E601" i="10"/>
  <c r="F601" i="10" s="1"/>
  <c r="E710" i="10"/>
  <c r="F710" i="10" s="1"/>
  <c r="E26" i="10"/>
  <c r="F26" i="10" s="1"/>
  <c r="B636" i="10"/>
  <c r="B682" i="10"/>
  <c r="B600" i="10"/>
  <c r="E671" i="10"/>
  <c r="F671" i="10" s="1"/>
  <c r="B724" i="10"/>
  <c r="E737" i="10"/>
  <c r="F737" i="10" s="1"/>
  <c r="B676" i="10"/>
  <c r="E713" i="10"/>
  <c r="F713" i="10" s="1"/>
  <c r="B652" i="10"/>
  <c r="E517" i="10"/>
  <c r="F517" i="10" s="1"/>
  <c r="B459" i="10"/>
  <c r="B312" i="10"/>
  <c r="E599" i="10"/>
  <c r="F599" i="10" s="1"/>
  <c r="B315" i="10"/>
  <c r="E304" i="10"/>
  <c r="F304" i="10" s="1"/>
  <c r="B582" i="10"/>
  <c r="E294" i="10"/>
  <c r="F294" i="10" s="1"/>
  <c r="E595" i="10"/>
  <c r="F595" i="10" s="1"/>
  <c r="E302" i="10"/>
  <c r="F302" i="10" s="1"/>
  <c r="B448" i="10"/>
  <c r="E605" i="10"/>
  <c r="F605" i="10" s="1"/>
  <c r="E297" i="10"/>
  <c r="F297" i="10" s="1"/>
  <c r="E388" i="10"/>
  <c r="F388" i="10" s="1"/>
  <c r="E442" i="10"/>
  <c r="F442" i="10" s="1"/>
  <c r="B444" i="10"/>
  <c r="E232" i="10"/>
  <c r="F232" i="10" s="1"/>
  <c r="B447" i="10"/>
  <c r="E329" i="10"/>
  <c r="F329" i="10" s="1"/>
  <c r="B434" i="10"/>
  <c r="E396" i="10"/>
  <c r="F396" i="10" s="1"/>
  <c r="E490" i="10"/>
  <c r="F490" i="10" s="1"/>
  <c r="E422" i="10"/>
  <c r="F422" i="10" s="1"/>
  <c r="E242" i="10"/>
  <c r="F242" i="10" s="1"/>
  <c r="E245" i="10"/>
  <c r="F245" i="10" s="1"/>
  <c r="E120" i="10"/>
  <c r="F120" i="10" s="1"/>
  <c r="E94" i="10"/>
  <c r="F94" i="10" s="1"/>
  <c r="E215" i="10"/>
  <c r="F215" i="10" s="1"/>
  <c r="E216" i="10"/>
  <c r="F216" i="10" s="1"/>
  <c r="E122" i="10"/>
  <c r="F122" i="10" s="1"/>
  <c r="E169" i="10"/>
  <c r="F169" i="10" s="1"/>
  <c r="E20" i="10"/>
  <c r="F20" i="10" s="1"/>
  <c r="E44" i="10"/>
  <c r="F44" i="10" s="1"/>
  <c r="E13" i="10"/>
  <c r="F13" i="10" s="1"/>
  <c r="E62" i="10"/>
  <c r="F62" i="10" s="1"/>
  <c r="B62" i="10"/>
  <c r="B28" i="10"/>
  <c r="E944" i="10"/>
  <c r="F944" i="10" s="1"/>
  <c r="E934" i="10"/>
  <c r="F934" i="10" s="1"/>
  <c r="E970" i="10"/>
  <c r="F970" i="10" s="1"/>
  <c r="E933" i="10"/>
  <c r="F933" i="10" s="1"/>
  <c r="E967" i="10"/>
  <c r="F967" i="10" s="1"/>
  <c r="E974" i="10"/>
  <c r="F974" i="10" s="1"/>
  <c r="E957" i="10"/>
  <c r="F957" i="10" s="1"/>
  <c r="E816" i="10"/>
  <c r="F816" i="10" s="1"/>
  <c r="E953" i="10"/>
  <c r="F953" i="10" s="1"/>
  <c r="E971" i="10"/>
  <c r="F971" i="10" s="1"/>
  <c r="E782" i="10"/>
  <c r="F782" i="10" s="1"/>
  <c r="E907" i="10"/>
  <c r="F907" i="10" s="1"/>
  <c r="E811" i="10"/>
  <c r="F811" i="10" s="1"/>
  <c r="E875" i="10"/>
  <c r="F875" i="10" s="1"/>
  <c r="B332" i="10"/>
  <c r="E808" i="10"/>
  <c r="F808" i="10" s="1"/>
  <c r="E330" i="10"/>
  <c r="F330" i="10" s="1"/>
  <c r="E774" i="10"/>
  <c r="F774" i="10" s="1"/>
  <c r="E243" i="10"/>
  <c r="F243" i="10" s="1"/>
  <c r="B170" i="10"/>
  <c r="B758" i="10"/>
  <c r="B464" i="10"/>
  <c r="E718" i="10"/>
  <c r="F718" i="10" s="1"/>
  <c r="E766" i="10"/>
  <c r="F766" i="10" s="1"/>
  <c r="B626" i="10"/>
  <c r="B754" i="10"/>
  <c r="E463" i="10"/>
  <c r="F463" i="10" s="1"/>
  <c r="B764" i="10"/>
  <c r="B765" i="10"/>
  <c r="B654" i="10"/>
  <c r="B687" i="10"/>
  <c r="E668" i="10"/>
  <c r="F668" i="10" s="1"/>
  <c r="E725" i="10"/>
  <c r="F725" i="10" s="1"/>
  <c r="E529" i="10"/>
  <c r="F529" i="10" s="1"/>
  <c r="B645" i="10"/>
  <c r="B741" i="10"/>
  <c r="E663" i="10"/>
  <c r="F663" i="10" s="1"/>
  <c r="B630" i="10"/>
  <c r="E681" i="10"/>
  <c r="F681" i="10" s="1"/>
  <c r="E619" i="10"/>
  <c r="F619" i="10" s="1"/>
  <c r="E722" i="10"/>
  <c r="F722" i="10" s="1"/>
  <c r="B661" i="10"/>
  <c r="E526" i="10"/>
  <c r="F526" i="10" s="1"/>
  <c r="E628" i="10"/>
  <c r="F628" i="10" s="1"/>
  <c r="E307" i="10"/>
  <c r="F307" i="10" s="1"/>
  <c r="E450" i="10"/>
  <c r="F450" i="10" s="1"/>
  <c r="E584" i="10"/>
  <c r="F584" i="10" s="1"/>
  <c r="E491" i="10"/>
  <c r="F491" i="10" s="1"/>
  <c r="E451" i="10"/>
  <c r="F451" i="10" s="1"/>
  <c r="E89" i="10"/>
  <c r="F89" i="10" s="1"/>
  <c r="E198" i="10"/>
  <c r="F198" i="10" s="1"/>
  <c r="E371" i="10"/>
  <c r="F371" i="10" s="1"/>
  <c r="E498" i="10"/>
  <c r="F498" i="10" s="1"/>
  <c r="E351" i="10"/>
  <c r="F351" i="10" s="1"/>
  <c r="E328" i="10"/>
  <c r="F328" i="10" s="1"/>
  <c r="E338" i="10"/>
  <c r="F338" i="10" s="1"/>
  <c r="E276" i="10"/>
  <c r="F276" i="10" s="1"/>
  <c r="E130" i="10"/>
  <c r="F130" i="10" s="1"/>
  <c r="E320" i="10"/>
  <c r="F320" i="10" s="1"/>
  <c r="E400" i="10"/>
  <c r="F400" i="10" s="1"/>
  <c r="E262" i="10"/>
  <c r="F262" i="10" s="1"/>
  <c r="E53" i="10"/>
  <c r="F53" i="10" s="1"/>
  <c r="E335" i="10"/>
  <c r="F335" i="10" s="1"/>
  <c r="E418" i="10"/>
  <c r="F418" i="10" s="1"/>
  <c r="E6" i="10"/>
  <c r="F6" i="10" s="1"/>
  <c r="E152" i="10"/>
  <c r="F152" i="10" s="1"/>
  <c r="E466" i="10"/>
  <c r="F466" i="10" s="1"/>
  <c r="E93" i="10"/>
  <c r="F93" i="10" s="1"/>
  <c r="E360" i="10"/>
  <c r="F360" i="10" s="1"/>
  <c r="E27" i="10"/>
  <c r="F27" i="10" s="1"/>
  <c r="E125" i="10"/>
  <c r="F125" i="10" s="1"/>
  <c r="E104" i="10"/>
  <c r="F104" i="10" s="1"/>
  <c r="E56" i="10"/>
  <c r="F56" i="10" s="1"/>
  <c r="E162" i="10"/>
  <c r="F162" i="10" s="1"/>
  <c r="E254" i="10"/>
  <c r="F254" i="10" s="1"/>
  <c r="E32" i="10"/>
  <c r="F32" i="10" s="1"/>
  <c r="E250" i="10"/>
  <c r="F250" i="10" s="1"/>
  <c r="E7" i="10"/>
  <c r="F7" i="10" s="1"/>
  <c r="E60" i="10"/>
  <c r="F60" i="10" s="1"/>
  <c r="E108" i="10"/>
  <c r="F108" i="10" s="1"/>
  <c r="E115" i="10"/>
  <c r="F115" i="10" s="1"/>
  <c r="E63" i="10"/>
  <c r="F63" i="10" s="1"/>
  <c r="E512" i="10"/>
  <c r="F512" i="10" s="1"/>
  <c r="B235" i="10"/>
  <c r="B621" i="10"/>
  <c r="B598" i="10"/>
  <c r="B473" i="10"/>
  <c r="B420" i="10"/>
  <c r="B188" i="10"/>
  <c r="B573" i="10"/>
  <c r="B144" i="10"/>
  <c r="B120" i="10"/>
  <c r="B29" i="10"/>
  <c r="B418" i="10"/>
  <c r="B239" i="10"/>
  <c r="B264" i="10"/>
  <c r="B217" i="10"/>
  <c r="B135" i="10"/>
  <c r="B455" i="10"/>
  <c r="B624" i="10"/>
  <c r="B141" i="10"/>
  <c r="E991" i="10"/>
  <c r="F991" i="10" s="1"/>
  <c r="B293" i="10"/>
  <c r="B766" i="10"/>
  <c r="E952" i="10"/>
  <c r="F952" i="10" s="1"/>
  <c r="B423" i="10"/>
  <c r="E790" i="10"/>
  <c r="F790" i="10" s="1"/>
  <c r="E828" i="10"/>
  <c r="F828" i="10" s="1"/>
  <c r="E874" i="10"/>
  <c r="F874" i="10" s="1"/>
  <c r="E829" i="10"/>
  <c r="F829" i="10" s="1"/>
  <c r="E398" i="10"/>
  <c r="F398" i="10" s="1"/>
  <c r="E827" i="10"/>
  <c r="F827" i="10" s="1"/>
  <c r="E323" i="10"/>
  <c r="F323" i="10" s="1"/>
  <c r="E809" i="10"/>
  <c r="F809" i="10" s="1"/>
  <c r="E852" i="10"/>
  <c r="F852" i="10" s="1"/>
  <c r="B410" i="10"/>
  <c r="B413" i="10"/>
  <c r="E851" i="10"/>
  <c r="F851" i="10" s="1"/>
  <c r="E795" i="10"/>
  <c r="F795" i="10" s="1"/>
  <c r="E685" i="10"/>
  <c r="F685" i="10" s="1"/>
  <c r="E622" i="10"/>
  <c r="F622" i="10" s="1"/>
  <c r="E791" i="10"/>
  <c r="F791" i="10" s="1"/>
  <c r="E800" i="10"/>
  <c r="F800" i="10" s="1"/>
  <c r="E506" i="10"/>
  <c r="F506" i="10" s="1"/>
  <c r="E650" i="10"/>
  <c r="F650" i="10" s="1"/>
  <c r="E631" i="10"/>
  <c r="F631" i="10" s="1"/>
  <c r="B665" i="10"/>
  <c r="E530" i="10"/>
  <c r="F530" i="10" s="1"/>
  <c r="B739" i="10"/>
  <c r="B698" i="10"/>
  <c r="E719" i="10"/>
  <c r="F719" i="10" s="1"/>
  <c r="B658" i="10"/>
  <c r="E523" i="10"/>
  <c r="F523" i="10" s="1"/>
  <c r="E687" i="10"/>
  <c r="F687" i="10" s="1"/>
  <c r="B597" i="10"/>
  <c r="B692" i="10"/>
  <c r="E729" i="10"/>
  <c r="F729" i="10" s="1"/>
  <c r="E533" i="10"/>
  <c r="F533" i="10" s="1"/>
  <c r="E560" i="10"/>
  <c r="F560" i="10" s="1"/>
  <c r="E611" i="10"/>
  <c r="F611" i="10" s="1"/>
  <c r="E311" i="10"/>
  <c r="F311" i="10" s="1"/>
  <c r="E145" i="10"/>
  <c r="F145" i="10" s="1"/>
  <c r="E172" i="10"/>
  <c r="F172" i="10" s="1"/>
  <c r="E444" i="10"/>
  <c r="F444" i="10" s="1"/>
  <c r="E446" i="10"/>
  <c r="F446" i="10" s="1"/>
  <c r="E481" i="10"/>
  <c r="F481" i="10" s="1"/>
  <c r="E497" i="10"/>
  <c r="F497" i="10" s="1"/>
  <c r="E367" i="10"/>
  <c r="F367" i="10" s="1"/>
  <c r="E10" i="10"/>
  <c r="F10" i="10" s="1"/>
  <c r="E336" i="10"/>
  <c r="F336" i="10" s="1"/>
  <c r="E103" i="10"/>
  <c r="F103" i="10" s="1"/>
  <c r="E80" i="10"/>
  <c r="F80" i="10" s="1"/>
  <c r="E95" i="10"/>
  <c r="F95" i="10" s="1"/>
  <c r="E153" i="10"/>
  <c r="F153" i="10" s="1"/>
  <c r="E187" i="10"/>
  <c r="F187" i="10" s="1"/>
  <c r="E135" i="10"/>
  <c r="F135" i="10" s="1"/>
  <c r="E35" i="10"/>
  <c r="F35" i="10" s="1"/>
  <c r="E126" i="10"/>
  <c r="F126" i="10" s="1"/>
  <c r="E111" i="10"/>
  <c r="F111" i="10" s="1"/>
  <c r="E40" i="10"/>
  <c r="F40" i="10" s="1"/>
  <c r="E431" i="10"/>
  <c r="F431" i="10" s="1"/>
  <c r="E102" i="10"/>
  <c r="F102" i="10" s="1"/>
  <c r="E142" i="10"/>
  <c r="F142" i="10" s="1"/>
  <c r="E552" i="10"/>
  <c r="F552" i="10" s="1"/>
  <c r="E511" i="10"/>
  <c r="F511" i="10" s="1"/>
  <c r="B521" i="10" l="1"/>
  <c r="B537" i="10"/>
  <c r="B359" i="10"/>
  <c r="R413" i="10"/>
  <c r="U413" i="10" s="1"/>
  <c r="M413" i="10"/>
  <c r="P413" i="10" s="1"/>
  <c r="H413" i="10"/>
  <c r="K413" i="10" s="1"/>
  <c r="M141" i="10"/>
  <c r="P141" i="10" s="1"/>
  <c r="R141" i="10"/>
  <c r="U141" i="10" s="1"/>
  <c r="H141" i="10"/>
  <c r="K141" i="10" s="1"/>
  <c r="H29" i="10"/>
  <c r="K29" i="10" s="1"/>
  <c r="M29" i="10"/>
  <c r="P29" i="10" s="1"/>
  <c r="R29" i="10"/>
  <c r="U29" i="10" s="1"/>
  <c r="R621" i="10"/>
  <c r="U621" i="10" s="1"/>
  <c r="H621" i="10"/>
  <c r="K621" i="10" s="1"/>
  <c r="M621" i="10"/>
  <c r="P621" i="10" s="1"/>
  <c r="R765" i="10"/>
  <c r="U765" i="10" s="1"/>
  <c r="M765" i="10"/>
  <c r="P765" i="10" s="1"/>
  <c r="H765" i="10"/>
  <c r="K765" i="10" s="1"/>
  <c r="M758" i="10"/>
  <c r="P758" i="10" s="1"/>
  <c r="H758" i="10"/>
  <c r="K758" i="10" s="1"/>
  <c r="R758" i="10"/>
  <c r="U758" i="10" s="1"/>
  <c r="M447" i="10"/>
  <c r="P447" i="10" s="1"/>
  <c r="R447" i="10"/>
  <c r="U447" i="10" s="1"/>
  <c r="H447" i="10"/>
  <c r="K447" i="10" s="1"/>
  <c r="M459" i="10"/>
  <c r="P459" i="10" s="1"/>
  <c r="R459" i="10"/>
  <c r="U459" i="10" s="1"/>
  <c r="H459" i="10"/>
  <c r="K459" i="10" s="1"/>
  <c r="R600" i="10"/>
  <c r="U600" i="10" s="1"/>
  <c r="M600" i="10"/>
  <c r="P600" i="10" s="1"/>
  <c r="H600" i="10"/>
  <c r="K600" i="10" s="1"/>
  <c r="R236" i="10"/>
  <c r="U236" i="10" s="1"/>
  <c r="M236" i="10"/>
  <c r="P236" i="10" s="1"/>
  <c r="H236" i="10"/>
  <c r="K236" i="10" s="1"/>
  <c r="H595" i="10"/>
  <c r="K595" i="10" s="1"/>
  <c r="R595" i="10"/>
  <c r="U595" i="10" s="1"/>
  <c r="M595" i="10"/>
  <c r="P595" i="10" s="1"/>
  <c r="M572" i="10"/>
  <c r="P572" i="10" s="1"/>
  <c r="H572" i="10"/>
  <c r="K572" i="10" s="1"/>
  <c r="R572" i="10"/>
  <c r="U572" i="10" s="1"/>
  <c r="R646" i="10"/>
  <c r="U646" i="10" s="1"/>
  <c r="H646" i="10"/>
  <c r="K646" i="10" s="1"/>
  <c r="M646" i="10"/>
  <c r="P646" i="10" s="1"/>
  <c r="H629" i="10"/>
  <c r="K629" i="10" s="1"/>
  <c r="R629" i="10"/>
  <c r="U629" i="10" s="1"/>
  <c r="M629" i="10"/>
  <c r="P629" i="10" s="1"/>
  <c r="M671" i="10"/>
  <c r="P671" i="10" s="1"/>
  <c r="H671" i="10"/>
  <c r="K671" i="10" s="1"/>
  <c r="R671" i="10"/>
  <c r="U671" i="10" s="1"/>
  <c r="R691" i="10"/>
  <c r="U691" i="10" s="1"/>
  <c r="M691" i="10"/>
  <c r="P691" i="10" s="1"/>
  <c r="H691" i="10"/>
  <c r="K691" i="10" s="1"/>
  <c r="R770" i="10"/>
  <c r="U770" i="10" s="1"/>
  <c r="H770" i="10"/>
  <c r="K770" i="10" s="1"/>
  <c r="M770" i="10"/>
  <c r="P770" i="10" s="1"/>
  <c r="M18" i="10"/>
  <c r="P18" i="10" s="1"/>
  <c r="R18" i="10"/>
  <c r="U18" i="10" s="1"/>
  <c r="H18" i="10"/>
  <c r="K18" i="10" s="1"/>
  <c r="R85" i="10"/>
  <c r="U85" i="10" s="1"/>
  <c r="H85" i="10"/>
  <c r="K85" i="10" s="1"/>
  <c r="M85" i="10"/>
  <c r="P85" i="10" s="1"/>
  <c r="M599" i="10"/>
  <c r="P599" i="10" s="1"/>
  <c r="H599" i="10"/>
  <c r="K599" i="10" s="1"/>
  <c r="R599" i="10"/>
  <c r="U599" i="10" s="1"/>
  <c r="R729" i="10"/>
  <c r="U729" i="10" s="1"/>
  <c r="H729" i="10"/>
  <c r="K729" i="10" s="1"/>
  <c r="M729" i="10"/>
  <c r="P729" i="10" s="1"/>
  <c r="R224" i="10"/>
  <c r="U224" i="10" s="1"/>
  <c r="H224" i="10"/>
  <c r="K224" i="10" s="1"/>
  <c r="M224" i="10"/>
  <c r="P224" i="10" s="1"/>
  <c r="M11" i="10"/>
  <c r="P11" i="10" s="1"/>
  <c r="R11" i="10"/>
  <c r="U11" i="10" s="1"/>
  <c r="H11" i="10"/>
  <c r="K11" i="10" s="1"/>
  <c r="H601" i="10"/>
  <c r="K601" i="10" s="1"/>
  <c r="R601" i="10"/>
  <c r="U601" i="10" s="1"/>
  <c r="M601" i="10"/>
  <c r="P601" i="10" s="1"/>
  <c r="M95" i="10"/>
  <c r="P95" i="10" s="1"/>
  <c r="H95" i="10"/>
  <c r="K95" i="10" s="1"/>
  <c r="R95" i="10"/>
  <c r="U95" i="10" s="1"/>
  <c r="M36" i="10"/>
  <c r="P36" i="10" s="1"/>
  <c r="R36" i="10"/>
  <c r="U36" i="10" s="1"/>
  <c r="H36" i="10"/>
  <c r="K36" i="10" s="1"/>
  <c r="M717" i="10"/>
  <c r="P717" i="10" s="1"/>
  <c r="H717" i="10"/>
  <c r="K717" i="10" s="1"/>
  <c r="R717" i="10"/>
  <c r="U717" i="10" s="1"/>
  <c r="M779" i="10"/>
  <c r="P779" i="10" s="1"/>
  <c r="R779" i="10"/>
  <c r="U779" i="10" s="1"/>
  <c r="H779" i="10"/>
  <c r="K779" i="10" s="1"/>
  <c r="R579" i="10"/>
  <c r="U579" i="10" s="1"/>
  <c r="M579" i="10"/>
  <c r="P579" i="10" s="1"/>
  <c r="H579" i="10"/>
  <c r="K579" i="10" s="1"/>
  <c r="R354" i="10"/>
  <c r="U354" i="10" s="1"/>
  <c r="H354" i="10"/>
  <c r="K354" i="10" s="1"/>
  <c r="M354" i="10"/>
  <c r="P354" i="10" s="1"/>
  <c r="R737" i="10"/>
  <c r="U737" i="10" s="1"/>
  <c r="M737" i="10"/>
  <c r="P737" i="10" s="1"/>
  <c r="H737" i="10"/>
  <c r="K737" i="10" s="1"/>
  <c r="R700" i="10"/>
  <c r="U700" i="10" s="1"/>
  <c r="H700" i="10"/>
  <c r="K700" i="10" s="1"/>
  <c r="M700" i="10"/>
  <c r="P700" i="10" s="1"/>
  <c r="R356" i="10"/>
  <c r="U356" i="10" s="1"/>
  <c r="H356" i="10"/>
  <c r="K356" i="10" s="1"/>
  <c r="M356" i="10"/>
  <c r="P356" i="10" s="1"/>
  <c r="M773" i="10"/>
  <c r="P773" i="10" s="1"/>
  <c r="R773" i="10"/>
  <c r="U773" i="10" s="1"/>
  <c r="H773" i="10"/>
  <c r="K773" i="10" s="1"/>
  <c r="M330" i="10"/>
  <c r="P330" i="10" s="1"/>
  <c r="H330" i="10"/>
  <c r="K330" i="10" s="1"/>
  <c r="R330" i="10"/>
  <c r="U330" i="10" s="1"/>
  <c r="H25" i="10"/>
  <c r="K25" i="10" s="1"/>
  <c r="M25" i="10"/>
  <c r="P25" i="10" s="1"/>
  <c r="R25" i="10"/>
  <c r="U25" i="10" s="1"/>
  <c r="M81" i="10"/>
  <c r="P81" i="10" s="1"/>
  <c r="H81" i="10"/>
  <c r="K81" i="10" s="1"/>
  <c r="R81" i="10"/>
  <c r="U81" i="10" s="1"/>
  <c r="M282" i="10"/>
  <c r="P282" i="10" s="1"/>
  <c r="R282" i="10"/>
  <c r="U282" i="10" s="1"/>
  <c r="H282" i="10"/>
  <c r="K282" i="10" s="1"/>
  <c r="R507" i="10"/>
  <c r="U507" i="10" s="1"/>
  <c r="H507" i="10"/>
  <c r="K507" i="10" s="1"/>
  <c r="M507" i="10"/>
  <c r="P507" i="10" s="1"/>
  <c r="H238" i="10"/>
  <c r="K238" i="10" s="1"/>
  <c r="M238" i="10"/>
  <c r="P238" i="10" s="1"/>
  <c r="R238" i="10"/>
  <c r="U238" i="10" s="1"/>
  <c r="R503" i="10"/>
  <c r="U503" i="10" s="1"/>
  <c r="M503" i="10"/>
  <c r="P503" i="10" s="1"/>
  <c r="H503" i="10"/>
  <c r="K503" i="10" s="1"/>
  <c r="H433" i="10"/>
  <c r="K433" i="10" s="1"/>
  <c r="M433" i="10"/>
  <c r="P433" i="10" s="1"/>
  <c r="R433" i="10"/>
  <c r="U433" i="10" s="1"/>
  <c r="R406" i="10"/>
  <c r="U406" i="10" s="1"/>
  <c r="H406" i="10"/>
  <c r="K406" i="10" s="1"/>
  <c r="M406" i="10"/>
  <c r="P406" i="10" s="1"/>
  <c r="M432" i="10"/>
  <c r="P432" i="10" s="1"/>
  <c r="R432" i="10"/>
  <c r="U432" i="10" s="1"/>
  <c r="H432" i="10"/>
  <c r="K432" i="10" s="1"/>
  <c r="R186" i="10"/>
  <c r="U186" i="10" s="1"/>
  <c r="H186" i="10"/>
  <c r="K186" i="10" s="1"/>
  <c r="M186" i="10"/>
  <c r="P186" i="10" s="1"/>
  <c r="R201" i="10"/>
  <c r="U201" i="10" s="1"/>
  <c r="M201" i="10"/>
  <c r="P201" i="10" s="1"/>
  <c r="H201" i="10"/>
  <c r="K201" i="10" s="1"/>
  <c r="M310" i="10"/>
  <c r="P310" i="10" s="1"/>
  <c r="H310" i="10"/>
  <c r="K310" i="10" s="1"/>
  <c r="R310" i="10"/>
  <c r="U310" i="10" s="1"/>
  <c r="R780" i="10"/>
  <c r="U780" i="10" s="1"/>
  <c r="H780" i="10"/>
  <c r="K780" i="10" s="1"/>
  <c r="M780" i="10"/>
  <c r="P780" i="10" s="1"/>
  <c r="H260" i="10"/>
  <c r="K260" i="10" s="1"/>
  <c r="M260" i="10"/>
  <c r="P260" i="10" s="1"/>
  <c r="R260" i="10"/>
  <c r="U260" i="10" s="1"/>
  <c r="M674" i="10"/>
  <c r="P674" i="10" s="1"/>
  <c r="R674" i="10"/>
  <c r="U674" i="10" s="1"/>
  <c r="H674" i="10"/>
  <c r="K674" i="10" s="1"/>
  <c r="H132" i="10"/>
  <c r="K132" i="10" s="1"/>
  <c r="M132" i="10"/>
  <c r="P132" i="10" s="1"/>
  <c r="R132" i="10"/>
  <c r="U132" i="10" s="1"/>
  <c r="R274" i="10"/>
  <c r="U274" i="10" s="1"/>
  <c r="M274" i="10"/>
  <c r="P274" i="10" s="1"/>
  <c r="H274" i="10"/>
  <c r="K274" i="10" s="1"/>
  <c r="R155" i="10"/>
  <c r="U155" i="10" s="1"/>
  <c r="H155" i="10"/>
  <c r="K155" i="10" s="1"/>
  <c r="M155" i="10"/>
  <c r="P155" i="10" s="1"/>
  <c r="R103" i="10"/>
  <c r="U103" i="10" s="1"/>
  <c r="H103" i="10"/>
  <c r="K103" i="10" s="1"/>
  <c r="M103" i="10"/>
  <c r="P103" i="10" s="1"/>
  <c r="R272" i="10"/>
  <c r="U272" i="10" s="1"/>
  <c r="M272" i="10"/>
  <c r="P272" i="10" s="1"/>
  <c r="H272" i="10"/>
  <c r="K272" i="10" s="1"/>
  <c r="M343" i="10"/>
  <c r="P343" i="10" s="1"/>
  <c r="R343" i="10"/>
  <c r="U343" i="10" s="1"/>
  <c r="H343" i="10"/>
  <c r="K343" i="10" s="1"/>
  <c r="M311" i="10"/>
  <c r="P311" i="10" s="1"/>
  <c r="H311" i="10"/>
  <c r="K311" i="10" s="1"/>
  <c r="R311" i="10"/>
  <c r="U311" i="10" s="1"/>
  <c r="R608" i="10"/>
  <c r="U608" i="10" s="1"/>
  <c r="M608" i="10"/>
  <c r="P608" i="10" s="1"/>
  <c r="H608" i="10"/>
  <c r="K608" i="10" s="1"/>
  <c r="R163" i="10"/>
  <c r="U163" i="10" s="1"/>
  <c r="H163" i="10"/>
  <c r="K163" i="10" s="1"/>
  <c r="M163" i="10"/>
  <c r="P163" i="10" s="1"/>
  <c r="H489" i="10"/>
  <c r="K489" i="10" s="1"/>
  <c r="R489" i="10"/>
  <c r="U489" i="10" s="1"/>
  <c r="M489" i="10"/>
  <c r="P489" i="10" s="1"/>
  <c r="H265" i="10"/>
  <c r="K265" i="10" s="1"/>
  <c r="R265" i="10"/>
  <c r="U265" i="10" s="1"/>
  <c r="M265" i="10"/>
  <c r="P265" i="10" s="1"/>
  <c r="M743" i="10"/>
  <c r="P743" i="10" s="1"/>
  <c r="H743" i="10"/>
  <c r="K743" i="10" s="1"/>
  <c r="R743" i="10"/>
  <c r="U743" i="10" s="1"/>
  <c r="H216" i="10"/>
  <c r="K216" i="10" s="1"/>
  <c r="R216" i="10"/>
  <c r="U216" i="10" s="1"/>
  <c r="M216" i="10"/>
  <c r="P216" i="10" s="1"/>
  <c r="R70" i="10"/>
  <c r="U70" i="10" s="1"/>
  <c r="H70" i="10"/>
  <c r="K70" i="10" s="1"/>
  <c r="M70" i="10"/>
  <c r="P70" i="10" s="1"/>
  <c r="M156" i="10"/>
  <c r="P156" i="10" s="1"/>
  <c r="R156" i="10"/>
  <c r="U156" i="10" s="1"/>
  <c r="H156" i="10"/>
  <c r="K156" i="10" s="1"/>
  <c r="H715" i="10"/>
  <c r="K715" i="10" s="1"/>
  <c r="R715" i="10"/>
  <c r="U715" i="10" s="1"/>
  <c r="M715" i="10"/>
  <c r="P715" i="10" s="1"/>
  <c r="R116" i="10"/>
  <c r="U116" i="10" s="1"/>
  <c r="H116" i="10"/>
  <c r="K116" i="10" s="1"/>
  <c r="M116" i="10"/>
  <c r="P116" i="10" s="1"/>
  <c r="R153" i="10"/>
  <c r="U153" i="10" s="1"/>
  <c r="M153" i="10"/>
  <c r="P153" i="10" s="1"/>
  <c r="H153" i="10"/>
  <c r="K153" i="10" s="1"/>
  <c r="H690" i="10"/>
  <c r="K690" i="10" s="1"/>
  <c r="M690" i="10"/>
  <c r="P690" i="10" s="1"/>
  <c r="R690" i="10"/>
  <c r="U690" i="10" s="1"/>
  <c r="M41" i="10"/>
  <c r="P41" i="10" s="1"/>
  <c r="H41" i="10"/>
  <c r="K41" i="10" s="1"/>
  <c r="R41" i="10"/>
  <c r="U41" i="10" s="1"/>
  <c r="M559" i="10"/>
  <c r="P559" i="10" s="1"/>
  <c r="H559" i="10"/>
  <c r="K559" i="10" s="1"/>
  <c r="R559" i="10"/>
  <c r="U559" i="10" s="1"/>
  <c r="H12" i="10"/>
  <c r="K12" i="10" s="1"/>
  <c r="M12" i="10"/>
  <c r="P12" i="10" s="1"/>
  <c r="R12" i="10"/>
  <c r="U12" i="10" s="1"/>
  <c r="M304" i="10"/>
  <c r="P304" i="10" s="1"/>
  <c r="H304" i="10"/>
  <c r="K304" i="10" s="1"/>
  <c r="R304" i="10"/>
  <c r="U304" i="10" s="1"/>
  <c r="H472" i="10"/>
  <c r="K472" i="10" s="1"/>
  <c r="R472" i="10"/>
  <c r="U472" i="10" s="1"/>
  <c r="M472" i="10"/>
  <c r="P472" i="10" s="1"/>
  <c r="R501" i="10"/>
  <c r="U501" i="10" s="1"/>
  <c r="H501" i="10"/>
  <c r="K501" i="10" s="1"/>
  <c r="M501" i="10"/>
  <c r="P501" i="10" s="1"/>
  <c r="M702" i="10"/>
  <c r="P702" i="10" s="1"/>
  <c r="H702" i="10"/>
  <c r="K702" i="10" s="1"/>
  <c r="R702" i="10"/>
  <c r="U702" i="10" s="1"/>
  <c r="H712" i="10"/>
  <c r="K712" i="10" s="1"/>
  <c r="R712" i="10"/>
  <c r="U712" i="10" s="1"/>
  <c r="M712" i="10"/>
  <c r="P712" i="10" s="1"/>
  <c r="B516" i="10"/>
  <c r="B540" i="10"/>
  <c r="B534" i="10"/>
  <c r="H658" i="10"/>
  <c r="K658" i="10" s="1"/>
  <c r="M658" i="10"/>
  <c r="P658" i="10" s="1"/>
  <c r="R658" i="10"/>
  <c r="U658" i="10" s="1"/>
  <c r="H410" i="10"/>
  <c r="K410" i="10" s="1"/>
  <c r="R410" i="10"/>
  <c r="U410" i="10" s="1"/>
  <c r="M410" i="10"/>
  <c r="P410" i="10" s="1"/>
  <c r="M624" i="10"/>
  <c r="P624" i="10" s="1"/>
  <c r="R624" i="10"/>
  <c r="U624" i="10" s="1"/>
  <c r="H624" i="10"/>
  <c r="K624" i="10" s="1"/>
  <c r="R120" i="10"/>
  <c r="U120" i="10" s="1"/>
  <c r="M120" i="10"/>
  <c r="P120" i="10" s="1"/>
  <c r="H120" i="10"/>
  <c r="K120" i="10" s="1"/>
  <c r="H235" i="10"/>
  <c r="K235" i="10" s="1"/>
  <c r="M235" i="10"/>
  <c r="P235" i="10" s="1"/>
  <c r="R235" i="10"/>
  <c r="U235" i="10" s="1"/>
  <c r="M741" i="10"/>
  <c r="P741" i="10" s="1"/>
  <c r="H741" i="10"/>
  <c r="K741" i="10" s="1"/>
  <c r="R741" i="10"/>
  <c r="U741" i="10" s="1"/>
  <c r="R764" i="10"/>
  <c r="U764" i="10" s="1"/>
  <c r="M764" i="10"/>
  <c r="P764" i="10" s="1"/>
  <c r="H764" i="10"/>
  <c r="K764" i="10" s="1"/>
  <c r="R170" i="10"/>
  <c r="U170" i="10" s="1"/>
  <c r="H170" i="10"/>
  <c r="K170" i="10" s="1"/>
  <c r="M170" i="10"/>
  <c r="P170" i="10" s="1"/>
  <c r="H682" i="10"/>
  <c r="K682" i="10" s="1"/>
  <c r="M682" i="10"/>
  <c r="P682" i="10" s="1"/>
  <c r="R682" i="10"/>
  <c r="U682" i="10" s="1"/>
  <c r="H673" i="10"/>
  <c r="K673" i="10" s="1"/>
  <c r="M673" i="10"/>
  <c r="P673" i="10" s="1"/>
  <c r="R673" i="10"/>
  <c r="U673" i="10" s="1"/>
  <c r="M139" i="10"/>
  <c r="P139" i="10" s="1"/>
  <c r="H139" i="10"/>
  <c r="K139" i="10" s="1"/>
  <c r="R139" i="10"/>
  <c r="U139" i="10" s="1"/>
  <c r="M19" i="10"/>
  <c r="P19" i="10" s="1"/>
  <c r="H19" i="10"/>
  <c r="K19" i="10" s="1"/>
  <c r="R19" i="10"/>
  <c r="U19" i="10" s="1"/>
  <c r="M648" i="10"/>
  <c r="P648" i="10" s="1"/>
  <c r="H648" i="10"/>
  <c r="K648" i="10" s="1"/>
  <c r="R648" i="10"/>
  <c r="U648" i="10" s="1"/>
  <c r="M633" i="10"/>
  <c r="P633" i="10" s="1"/>
  <c r="R633" i="10"/>
  <c r="U633" i="10" s="1"/>
  <c r="H633" i="10"/>
  <c r="K633" i="10" s="1"/>
  <c r="M353" i="10"/>
  <c r="P353" i="10" s="1"/>
  <c r="R353" i="10"/>
  <c r="U353" i="10" s="1"/>
  <c r="H353" i="10"/>
  <c r="K353" i="10" s="1"/>
  <c r="R333" i="10"/>
  <c r="U333" i="10" s="1"/>
  <c r="H333" i="10"/>
  <c r="K333" i="10" s="1"/>
  <c r="M333" i="10"/>
  <c r="P333" i="10" s="1"/>
  <c r="H465" i="10"/>
  <c r="K465" i="10" s="1"/>
  <c r="M465" i="10"/>
  <c r="P465" i="10" s="1"/>
  <c r="R465" i="10"/>
  <c r="U465" i="10" s="1"/>
  <c r="R575" i="10"/>
  <c r="U575" i="10" s="1"/>
  <c r="M575" i="10"/>
  <c r="P575" i="10" s="1"/>
  <c r="H575" i="10"/>
  <c r="K575" i="10" s="1"/>
  <c r="M689" i="10"/>
  <c r="P689" i="10" s="1"/>
  <c r="H689" i="10"/>
  <c r="K689" i="10" s="1"/>
  <c r="R689" i="10"/>
  <c r="U689" i="10" s="1"/>
  <c r="M43" i="10"/>
  <c r="P43" i="10" s="1"/>
  <c r="R43" i="10"/>
  <c r="U43" i="10" s="1"/>
  <c r="H43" i="10"/>
  <c r="K43" i="10" s="1"/>
  <c r="R34" i="10"/>
  <c r="U34" i="10" s="1"/>
  <c r="H34" i="10"/>
  <c r="K34" i="10" s="1"/>
  <c r="M34" i="10"/>
  <c r="P34" i="10" s="1"/>
  <c r="H588" i="10"/>
  <c r="K588" i="10" s="1"/>
  <c r="R588" i="10"/>
  <c r="U588" i="10" s="1"/>
  <c r="M588" i="10"/>
  <c r="P588" i="10" s="1"/>
  <c r="R108" i="10"/>
  <c r="U108" i="10" s="1"/>
  <c r="M108" i="10"/>
  <c r="P108" i="10" s="1"/>
  <c r="H108" i="10"/>
  <c r="K108" i="10" s="1"/>
  <c r="R442" i="10"/>
  <c r="U442" i="10" s="1"/>
  <c r="M442" i="10"/>
  <c r="P442" i="10" s="1"/>
  <c r="H442" i="10"/>
  <c r="K442" i="10" s="1"/>
  <c r="M616" i="10"/>
  <c r="P616" i="10" s="1"/>
  <c r="R616" i="10"/>
  <c r="U616" i="10" s="1"/>
  <c r="H616" i="10"/>
  <c r="K616" i="10" s="1"/>
  <c r="R168" i="10"/>
  <c r="U168" i="10" s="1"/>
  <c r="H168" i="10"/>
  <c r="K168" i="10" s="1"/>
  <c r="M168" i="10"/>
  <c r="P168" i="10" s="1"/>
  <c r="M253" i="10"/>
  <c r="P253" i="10" s="1"/>
  <c r="R253" i="10"/>
  <c r="U253" i="10" s="1"/>
  <c r="H253" i="10"/>
  <c r="K253" i="10" s="1"/>
  <c r="H426" i="10"/>
  <c r="K426" i="10" s="1"/>
  <c r="M426" i="10"/>
  <c r="P426" i="10" s="1"/>
  <c r="R426" i="10"/>
  <c r="U426" i="10" s="1"/>
  <c r="M409" i="10"/>
  <c r="P409" i="10" s="1"/>
  <c r="R409" i="10"/>
  <c r="U409" i="10" s="1"/>
  <c r="H409" i="10"/>
  <c r="K409" i="10" s="1"/>
  <c r="H772" i="10"/>
  <c r="K772" i="10" s="1"/>
  <c r="M772" i="10"/>
  <c r="P772" i="10" s="1"/>
  <c r="R772" i="10"/>
  <c r="U772" i="10" s="1"/>
  <c r="H234" i="10"/>
  <c r="K234" i="10" s="1"/>
  <c r="M234" i="10"/>
  <c r="P234" i="10" s="1"/>
  <c r="R234" i="10"/>
  <c r="U234" i="10" s="1"/>
  <c r="H110" i="10"/>
  <c r="K110" i="10" s="1"/>
  <c r="M110" i="10"/>
  <c r="P110" i="10" s="1"/>
  <c r="R110" i="10"/>
  <c r="U110" i="10" s="1"/>
  <c r="H27" i="10"/>
  <c r="K27" i="10" s="1"/>
  <c r="R27" i="10"/>
  <c r="U27" i="10" s="1"/>
  <c r="M27" i="10"/>
  <c r="P27" i="10" s="1"/>
  <c r="H422" i="10"/>
  <c r="K422" i="10" s="1"/>
  <c r="M422" i="10"/>
  <c r="P422" i="10" s="1"/>
  <c r="R422" i="10"/>
  <c r="U422" i="10" s="1"/>
  <c r="H203" i="10"/>
  <c r="K203" i="10" s="1"/>
  <c r="R203" i="10"/>
  <c r="U203" i="10" s="1"/>
  <c r="M203" i="10"/>
  <c r="P203" i="10" s="1"/>
  <c r="M486" i="10"/>
  <c r="P486" i="10" s="1"/>
  <c r="H486" i="10"/>
  <c r="K486" i="10" s="1"/>
  <c r="R486" i="10"/>
  <c r="U486" i="10" s="1"/>
  <c r="R143" i="10"/>
  <c r="U143" i="10" s="1"/>
  <c r="H143" i="10"/>
  <c r="K143" i="10" s="1"/>
  <c r="M143" i="10"/>
  <c r="P143" i="10" s="1"/>
  <c r="H7" i="10"/>
  <c r="K7" i="10" s="1"/>
  <c r="M7" i="10"/>
  <c r="P7" i="10" s="1"/>
  <c r="R7" i="10"/>
  <c r="U7" i="10" s="1"/>
  <c r="R165" i="10"/>
  <c r="U165" i="10" s="1"/>
  <c r="H165" i="10"/>
  <c r="K165" i="10" s="1"/>
  <c r="M165" i="10"/>
  <c r="P165" i="10" s="1"/>
  <c r="M200" i="10"/>
  <c r="P200" i="10" s="1"/>
  <c r="R200" i="10"/>
  <c r="U200" i="10" s="1"/>
  <c r="H200" i="10"/>
  <c r="K200" i="10" s="1"/>
  <c r="H429" i="10"/>
  <c r="K429" i="10" s="1"/>
  <c r="R429" i="10"/>
  <c r="U429" i="10" s="1"/>
  <c r="M429" i="10"/>
  <c r="P429" i="10" s="1"/>
  <c r="R458" i="10"/>
  <c r="U458" i="10" s="1"/>
  <c r="M458" i="10"/>
  <c r="P458" i="10" s="1"/>
  <c r="H458" i="10"/>
  <c r="K458" i="10" s="1"/>
  <c r="R696" i="10"/>
  <c r="U696" i="10" s="1"/>
  <c r="M696" i="10"/>
  <c r="P696" i="10" s="1"/>
  <c r="H696" i="10"/>
  <c r="K696" i="10" s="1"/>
  <c r="M37" i="10"/>
  <c r="P37" i="10" s="1"/>
  <c r="R37" i="10"/>
  <c r="U37" i="10" s="1"/>
  <c r="H37" i="10"/>
  <c r="K37" i="10" s="1"/>
  <c r="M404" i="10"/>
  <c r="P404" i="10" s="1"/>
  <c r="R404" i="10"/>
  <c r="U404" i="10" s="1"/>
  <c r="H404" i="10"/>
  <c r="K404" i="10" s="1"/>
  <c r="H122" i="10"/>
  <c r="K122" i="10" s="1"/>
  <c r="M122" i="10"/>
  <c r="P122" i="10" s="1"/>
  <c r="R122" i="10"/>
  <c r="U122" i="10" s="1"/>
  <c r="R725" i="10"/>
  <c r="U725" i="10" s="1"/>
  <c r="M725" i="10"/>
  <c r="P725" i="10" s="1"/>
  <c r="H725" i="10"/>
  <c r="K725" i="10" s="1"/>
  <c r="M119" i="10"/>
  <c r="P119" i="10" s="1"/>
  <c r="H119" i="10"/>
  <c r="K119" i="10" s="1"/>
  <c r="R119" i="10"/>
  <c r="U119" i="10" s="1"/>
  <c r="H450" i="10"/>
  <c r="K450" i="10" s="1"/>
  <c r="M450" i="10"/>
  <c r="P450" i="10" s="1"/>
  <c r="R450" i="10"/>
  <c r="U450" i="10" s="1"/>
  <c r="R581" i="10"/>
  <c r="U581" i="10" s="1"/>
  <c r="M581" i="10"/>
  <c r="P581" i="10" s="1"/>
  <c r="H581" i="10"/>
  <c r="K581" i="10" s="1"/>
  <c r="M749" i="10"/>
  <c r="P749" i="10" s="1"/>
  <c r="R749" i="10"/>
  <c r="U749" i="10" s="1"/>
  <c r="H749" i="10"/>
  <c r="K749" i="10" s="1"/>
  <c r="R215" i="10"/>
  <c r="U215" i="10" s="1"/>
  <c r="H215" i="10"/>
  <c r="K215" i="10" s="1"/>
  <c r="M215" i="10"/>
  <c r="P215" i="10" s="1"/>
  <c r="M90" i="10"/>
  <c r="P90" i="10" s="1"/>
  <c r="R90" i="10"/>
  <c r="U90" i="10" s="1"/>
  <c r="H90" i="10"/>
  <c r="K90" i="10" s="1"/>
  <c r="H586" i="10"/>
  <c r="K586" i="10" s="1"/>
  <c r="R586" i="10"/>
  <c r="U586" i="10" s="1"/>
  <c r="M586" i="10"/>
  <c r="P586" i="10" s="1"/>
  <c r="M52" i="10"/>
  <c r="P52" i="10" s="1"/>
  <c r="H52" i="10"/>
  <c r="K52" i="10" s="1"/>
  <c r="R52" i="10"/>
  <c r="U52" i="10" s="1"/>
  <c r="R462" i="10"/>
  <c r="U462" i="10" s="1"/>
  <c r="M462" i="10"/>
  <c r="P462" i="10" s="1"/>
  <c r="H462" i="10"/>
  <c r="K462" i="10" s="1"/>
  <c r="R400" i="10"/>
  <c r="U400" i="10" s="1"/>
  <c r="M400" i="10"/>
  <c r="P400" i="10" s="1"/>
  <c r="H400" i="10"/>
  <c r="K400" i="10" s="1"/>
  <c r="M504" i="10"/>
  <c r="P504" i="10" s="1"/>
  <c r="H504" i="10"/>
  <c r="K504" i="10" s="1"/>
  <c r="R504" i="10"/>
  <c r="U504" i="10" s="1"/>
  <c r="M449" i="10"/>
  <c r="P449" i="10" s="1"/>
  <c r="R449" i="10"/>
  <c r="U449" i="10" s="1"/>
  <c r="H449" i="10"/>
  <c r="K449" i="10" s="1"/>
  <c r="M640" i="10"/>
  <c r="P640" i="10" s="1"/>
  <c r="H640" i="10"/>
  <c r="K640" i="10" s="1"/>
  <c r="R640" i="10"/>
  <c r="U640" i="10" s="1"/>
  <c r="M697" i="10"/>
  <c r="P697" i="10" s="1"/>
  <c r="H697" i="10"/>
  <c r="K697" i="10" s="1"/>
  <c r="R697" i="10"/>
  <c r="U697" i="10" s="1"/>
  <c r="M67" i="10"/>
  <c r="P67" i="10" s="1"/>
  <c r="H67" i="10"/>
  <c r="K67" i="10" s="1"/>
  <c r="R67" i="10"/>
  <c r="U67" i="10" s="1"/>
  <c r="R208" i="10"/>
  <c r="U208" i="10" s="1"/>
  <c r="M208" i="10"/>
  <c r="P208" i="10" s="1"/>
  <c r="H208" i="10"/>
  <c r="K208" i="10" s="1"/>
  <c r="H317" i="10"/>
  <c r="K317" i="10" s="1"/>
  <c r="R317" i="10"/>
  <c r="U317" i="10" s="1"/>
  <c r="M317" i="10"/>
  <c r="P317" i="10" s="1"/>
  <c r="M417" i="10"/>
  <c r="P417" i="10" s="1"/>
  <c r="H417" i="10"/>
  <c r="K417" i="10" s="1"/>
  <c r="R417" i="10"/>
  <c r="U417" i="10" s="1"/>
  <c r="R88" i="10"/>
  <c r="U88" i="10" s="1"/>
  <c r="M88" i="10"/>
  <c r="P88" i="10" s="1"/>
  <c r="H88" i="10"/>
  <c r="K88" i="10" s="1"/>
  <c r="M198" i="10"/>
  <c r="P198" i="10" s="1"/>
  <c r="H198" i="10"/>
  <c r="K198" i="10" s="1"/>
  <c r="R198" i="10"/>
  <c r="U198" i="10" s="1"/>
  <c r="R663" i="10"/>
  <c r="U663" i="10" s="1"/>
  <c r="M663" i="10"/>
  <c r="P663" i="10" s="1"/>
  <c r="H663" i="10"/>
  <c r="K663" i="10" s="1"/>
  <c r="H40" i="10"/>
  <c r="K40" i="10" s="1"/>
  <c r="M40" i="10"/>
  <c r="P40" i="10" s="1"/>
  <c r="R40" i="10"/>
  <c r="U40" i="10" s="1"/>
  <c r="H491" i="10"/>
  <c r="K491" i="10" s="1"/>
  <c r="M491" i="10"/>
  <c r="P491" i="10" s="1"/>
  <c r="R491" i="10"/>
  <c r="U491" i="10" s="1"/>
  <c r="R594" i="10"/>
  <c r="U594" i="10" s="1"/>
  <c r="M594" i="10"/>
  <c r="P594" i="10" s="1"/>
  <c r="H594" i="10"/>
  <c r="K594" i="10" s="1"/>
  <c r="H338" i="10"/>
  <c r="K338" i="10" s="1"/>
  <c r="R338" i="10"/>
  <c r="U338" i="10" s="1"/>
  <c r="M338" i="10"/>
  <c r="P338" i="10" s="1"/>
  <c r="M295" i="10"/>
  <c r="P295" i="10" s="1"/>
  <c r="R295" i="10"/>
  <c r="U295" i="10" s="1"/>
  <c r="H295" i="10"/>
  <c r="K295" i="10" s="1"/>
  <c r="R659" i="10"/>
  <c r="U659" i="10" s="1"/>
  <c r="M659" i="10"/>
  <c r="P659" i="10" s="1"/>
  <c r="H659" i="10"/>
  <c r="K659" i="10" s="1"/>
  <c r="H129" i="10"/>
  <c r="K129" i="10" s="1"/>
  <c r="M129" i="10"/>
  <c r="P129" i="10" s="1"/>
  <c r="R129" i="10"/>
  <c r="U129" i="10" s="1"/>
  <c r="M318" i="10"/>
  <c r="P318" i="10" s="1"/>
  <c r="R318" i="10"/>
  <c r="U318" i="10" s="1"/>
  <c r="H318" i="10"/>
  <c r="K318" i="10" s="1"/>
  <c r="R706" i="10"/>
  <c r="U706" i="10" s="1"/>
  <c r="H706" i="10"/>
  <c r="K706" i="10" s="1"/>
  <c r="M706" i="10"/>
  <c r="P706" i="10" s="1"/>
  <c r="M727" i="10"/>
  <c r="P727" i="10" s="1"/>
  <c r="R727" i="10"/>
  <c r="U727" i="10" s="1"/>
  <c r="H727" i="10"/>
  <c r="K727" i="10" s="1"/>
  <c r="M709" i="10"/>
  <c r="P709" i="10" s="1"/>
  <c r="H709" i="10"/>
  <c r="K709" i="10" s="1"/>
  <c r="R709" i="10"/>
  <c r="U709" i="10" s="1"/>
  <c r="B535" i="10"/>
  <c r="B520" i="10"/>
  <c r="B536" i="10"/>
  <c r="B525" i="10"/>
  <c r="B15" i="10"/>
  <c r="B524" i="10"/>
  <c r="B549" i="10"/>
  <c r="B54" i="10"/>
  <c r="B77" i="10"/>
  <c r="B5" i="10"/>
  <c r="B514" i="10"/>
  <c r="B527" i="10"/>
  <c r="B512" i="10"/>
  <c r="B526" i="10"/>
  <c r="B511" i="10"/>
  <c r="B529" i="10"/>
  <c r="B545" i="10"/>
  <c r="B519" i="10"/>
  <c r="B533" i="10"/>
  <c r="B17" i="10"/>
  <c r="R455" i="10"/>
  <c r="U455" i="10" s="1"/>
  <c r="M455" i="10"/>
  <c r="P455" i="10" s="1"/>
  <c r="H455" i="10"/>
  <c r="K455" i="10" s="1"/>
  <c r="M144" i="10"/>
  <c r="P144" i="10" s="1"/>
  <c r="R144" i="10"/>
  <c r="U144" i="10" s="1"/>
  <c r="H144" i="10"/>
  <c r="K144" i="10" s="1"/>
  <c r="R645" i="10"/>
  <c r="U645" i="10" s="1"/>
  <c r="H645" i="10"/>
  <c r="K645" i="10" s="1"/>
  <c r="M645" i="10"/>
  <c r="P645" i="10" s="1"/>
  <c r="M444" i="10"/>
  <c r="P444" i="10" s="1"/>
  <c r="R444" i="10"/>
  <c r="U444" i="10" s="1"/>
  <c r="H444" i="10"/>
  <c r="K444" i="10" s="1"/>
  <c r="R652" i="10"/>
  <c r="U652" i="10" s="1"/>
  <c r="M652" i="10"/>
  <c r="P652" i="10" s="1"/>
  <c r="H652" i="10"/>
  <c r="K652" i="10" s="1"/>
  <c r="M636" i="10"/>
  <c r="P636" i="10" s="1"/>
  <c r="R636" i="10"/>
  <c r="U636" i="10" s="1"/>
  <c r="H636" i="10"/>
  <c r="K636" i="10" s="1"/>
  <c r="R777" i="10"/>
  <c r="U777" i="10" s="1"/>
  <c r="H777" i="10"/>
  <c r="K777" i="10" s="1"/>
  <c r="M777" i="10"/>
  <c r="P777" i="10" s="1"/>
  <c r="M181" i="10"/>
  <c r="P181" i="10" s="1"/>
  <c r="H181" i="10"/>
  <c r="K181" i="10" s="1"/>
  <c r="R181" i="10"/>
  <c r="U181" i="10" s="1"/>
  <c r="R363" i="10"/>
  <c r="U363" i="10" s="1"/>
  <c r="H363" i="10"/>
  <c r="K363" i="10" s="1"/>
  <c r="M363" i="10"/>
  <c r="P363" i="10" s="1"/>
  <c r="R123" i="10"/>
  <c r="U123" i="10" s="1"/>
  <c r="H123" i="10"/>
  <c r="K123" i="10" s="1"/>
  <c r="M123" i="10"/>
  <c r="P123" i="10" s="1"/>
  <c r="H740" i="10"/>
  <c r="K740" i="10" s="1"/>
  <c r="M740" i="10"/>
  <c r="P740" i="10" s="1"/>
  <c r="R740" i="10"/>
  <c r="U740" i="10" s="1"/>
  <c r="R499" i="10"/>
  <c r="U499" i="10" s="1"/>
  <c r="H499" i="10"/>
  <c r="K499" i="10" s="1"/>
  <c r="M499" i="10"/>
  <c r="P499" i="10" s="1"/>
  <c r="H154" i="10"/>
  <c r="K154" i="10" s="1"/>
  <c r="R154" i="10"/>
  <c r="U154" i="10" s="1"/>
  <c r="M154" i="10"/>
  <c r="P154" i="10" s="1"/>
  <c r="M59" i="10"/>
  <c r="P59" i="10" s="1"/>
  <c r="H59" i="10"/>
  <c r="K59" i="10" s="1"/>
  <c r="R59" i="10"/>
  <c r="U59" i="10" s="1"/>
  <c r="R755" i="10"/>
  <c r="U755" i="10" s="1"/>
  <c r="M755" i="10"/>
  <c r="P755" i="10" s="1"/>
  <c r="H755" i="10"/>
  <c r="K755" i="10" s="1"/>
  <c r="R672" i="10"/>
  <c r="U672" i="10" s="1"/>
  <c r="H672" i="10"/>
  <c r="K672" i="10" s="1"/>
  <c r="M672" i="10"/>
  <c r="P672" i="10" s="1"/>
  <c r="M336" i="10"/>
  <c r="P336" i="10" s="1"/>
  <c r="R336" i="10"/>
  <c r="U336" i="10" s="1"/>
  <c r="H336" i="10"/>
  <c r="K336" i="10" s="1"/>
  <c r="R76" i="10"/>
  <c r="U76" i="10" s="1"/>
  <c r="H76" i="10"/>
  <c r="K76" i="10" s="1"/>
  <c r="M76" i="10"/>
  <c r="P76" i="10" s="1"/>
  <c r="H650" i="10"/>
  <c r="K650" i="10" s="1"/>
  <c r="R650" i="10"/>
  <c r="U650" i="10" s="1"/>
  <c r="M650" i="10"/>
  <c r="P650" i="10" s="1"/>
  <c r="R49" i="10"/>
  <c r="U49" i="10" s="1"/>
  <c r="H49" i="10"/>
  <c r="K49" i="10" s="1"/>
  <c r="M49" i="10"/>
  <c r="P49" i="10" s="1"/>
  <c r="H220" i="10"/>
  <c r="K220" i="10" s="1"/>
  <c r="R220" i="10"/>
  <c r="U220" i="10" s="1"/>
  <c r="M220" i="10"/>
  <c r="P220" i="10" s="1"/>
  <c r="H266" i="10"/>
  <c r="K266" i="10" s="1"/>
  <c r="R266" i="10"/>
  <c r="U266" i="10" s="1"/>
  <c r="M266" i="10"/>
  <c r="P266" i="10" s="1"/>
  <c r="R411" i="10"/>
  <c r="U411" i="10" s="1"/>
  <c r="H411" i="10"/>
  <c r="K411" i="10" s="1"/>
  <c r="M411" i="10"/>
  <c r="P411" i="10" s="1"/>
  <c r="R102" i="10"/>
  <c r="U102" i="10" s="1"/>
  <c r="H102" i="10"/>
  <c r="K102" i="10" s="1"/>
  <c r="M102" i="10"/>
  <c r="P102" i="10" s="1"/>
  <c r="R604" i="10"/>
  <c r="U604" i="10" s="1"/>
  <c r="H604" i="10"/>
  <c r="K604" i="10" s="1"/>
  <c r="M604" i="10"/>
  <c r="P604" i="10" s="1"/>
  <c r="M651" i="10"/>
  <c r="P651" i="10" s="1"/>
  <c r="R651" i="10"/>
  <c r="U651" i="10" s="1"/>
  <c r="H651" i="10"/>
  <c r="K651" i="10" s="1"/>
  <c r="R506" i="10"/>
  <c r="U506" i="10" s="1"/>
  <c r="H506" i="10"/>
  <c r="K506" i="10" s="1"/>
  <c r="M506" i="10"/>
  <c r="P506" i="10" s="1"/>
  <c r="R124" i="10"/>
  <c r="U124" i="10" s="1"/>
  <c r="M124" i="10"/>
  <c r="P124" i="10" s="1"/>
  <c r="H124" i="10"/>
  <c r="K124" i="10" s="1"/>
  <c r="H221" i="10"/>
  <c r="K221" i="10" s="1"/>
  <c r="R221" i="10"/>
  <c r="U221" i="10" s="1"/>
  <c r="M221" i="10"/>
  <c r="P221" i="10" s="1"/>
  <c r="H326" i="10"/>
  <c r="K326" i="10" s="1"/>
  <c r="M326" i="10"/>
  <c r="P326" i="10" s="1"/>
  <c r="R326" i="10"/>
  <c r="U326" i="10" s="1"/>
  <c r="M763" i="10"/>
  <c r="P763" i="10" s="1"/>
  <c r="R763" i="10"/>
  <c r="U763" i="10" s="1"/>
  <c r="H763" i="10"/>
  <c r="K763" i="10" s="1"/>
  <c r="M438" i="10"/>
  <c r="P438" i="10" s="1"/>
  <c r="R438" i="10"/>
  <c r="U438" i="10" s="1"/>
  <c r="H438" i="10"/>
  <c r="K438" i="10" s="1"/>
  <c r="H367" i="10"/>
  <c r="K367" i="10" s="1"/>
  <c r="R367" i="10"/>
  <c r="U367" i="10" s="1"/>
  <c r="M367" i="10"/>
  <c r="P367" i="10" s="1"/>
  <c r="M207" i="10"/>
  <c r="P207" i="10" s="1"/>
  <c r="R207" i="10"/>
  <c r="U207" i="10" s="1"/>
  <c r="H207" i="10"/>
  <c r="K207" i="10" s="1"/>
  <c r="R487" i="10"/>
  <c r="U487" i="10" s="1"/>
  <c r="H487" i="10"/>
  <c r="K487" i="10" s="1"/>
  <c r="M487" i="10"/>
  <c r="P487" i="10" s="1"/>
  <c r="R263" i="10"/>
  <c r="U263" i="10" s="1"/>
  <c r="H263" i="10"/>
  <c r="K263" i="10" s="1"/>
  <c r="M263" i="10"/>
  <c r="P263" i="10" s="1"/>
  <c r="M279" i="10"/>
  <c r="P279" i="10" s="1"/>
  <c r="R279" i="10"/>
  <c r="U279" i="10" s="1"/>
  <c r="H279" i="10"/>
  <c r="K279" i="10" s="1"/>
  <c r="H309" i="10"/>
  <c r="K309" i="10" s="1"/>
  <c r="R309" i="10"/>
  <c r="U309" i="10" s="1"/>
  <c r="M309" i="10"/>
  <c r="P309" i="10" s="1"/>
  <c r="H660" i="10"/>
  <c r="K660" i="10" s="1"/>
  <c r="R660" i="10"/>
  <c r="U660" i="10" s="1"/>
  <c r="M660" i="10"/>
  <c r="P660" i="10" s="1"/>
  <c r="R657" i="10"/>
  <c r="U657" i="10" s="1"/>
  <c r="M657" i="10"/>
  <c r="P657" i="10" s="1"/>
  <c r="H657" i="10"/>
  <c r="K657" i="10" s="1"/>
  <c r="M267" i="10"/>
  <c r="P267" i="10" s="1"/>
  <c r="H267" i="10"/>
  <c r="K267" i="10" s="1"/>
  <c r="R267" i="10"/>
  <c r="U267" i="10" s="1"/>
  <c r="R98" i="10"/>
  <c r="U98" i="10" s="1"/>
  <c r="H98" i="10"/>
  <c r="K98" i="10" s="1"/>
  <c r="M98" i="10"/>
  <c r="P98" i="10" s="1"/>
  <c r="R242" i="10"/>
  <c r="U242" i="10" s="1"/>
  <c r="H242" i="10"/>
  <c r="K242" i="10" s="1"/>
  <c r="M242" i="10"/>
  <c r="P242" i="10" s="1"/>
  <c r="R567" i="10"/>
  <c r="U567" i="10" s="1"/>
  <c r="M567" i="10"/>
  <c r="P567" i="10" s="1"/>
  <c r="H567" i="10"/>
  <c r="K567" i="10" s="1"/>
  <c r="R508" i="10"/>
  <c r="U508" i="10" s="1"/>
  <c r="M508" i="10"/>
  <c r="P508" i="10" s="1"/>
  <c r="H508" i="10"/>
  <c r="K508" i="10" s="1"/>
  <c r="R339" i="10"/>
  <c r="U339" i="10" s="1"/>
  <c r="H339" i="10"/>
  <c r="K339" i="10" s="1"/>
  <c r="M339" i="10"/>
  <c r="P339" i="10" s="1"/>
  <c r="H647" i="10"/>
  <c r="K647" i="10" s="1"/>
  <c r="M647" i="10"/>
  <c r="P647" i="10" s="1"/>
  <c r="R647" i="10"/>
  <c r="U647" i="10" s="1"/>
  <c r="M679" i="10"/>
  <c r="P679" i="10" s="1"/>
  <c r="H679" i="10"/>
  <c r="K679" i="10" s="1"/>
  <c r="R679" i="10"/>
  <c r="U679" i="10" s="1"/>
  <c r="H340" i="10"/>
  <c r="K340" i="10" s="1"/>
  <c r="R340" i="10"/>
  <c r="U340" i="10" s="1"/>
  <c r="M340" i="10"/>
  <c r="P340" i="10" s="1"/>
  <c r="M366" i="10"/>
  <c r="P366" i="10" s="1"/>
  <c r="R366" i="10"/>
  <c r="U366" i="10" s="1"/>
  <c r="H366" i="10"/>
  <c r="K366" i="10" s="1"/>
  <c r="H111" i="10"/>
  <c r="K111" i="10" s="1"/>
  <c r="R111" i="10"/>
  <c r="U111" i="10" s="1"/>
  <c r="M111" i="10"/>
  <c r="P111" i="10" s="1"/>
  <c r="H247" i="10"/>
  <c r="K247" i="10" s="1"/>
  <c r="M247" i="10"/>
  <c r="P247" i="10" s="1"/>
  <c r="R247" i="10"/>
  <c r="U247" i="10" s="1"/>
  <c r="H257" i="10"/>
  <c r="K257" i="10" s="1"/>
  <c r="R257" i="10"/>
  <c r="U257" i="10" s="1"/>
  <c r="M257" i="10"/>
  <c r="P257" i="10" s="1"/>
  <c r="H100" i="10"/>
  <c r="K100" i="10" s="1"/>
  <c r="M100" i="10"/>
  <c r="P100" i="10" s="1"/>
  <c r="R100" i="10"/>
  <c r="U100" i="10" s="1"/>
  <c r="H488" i="10"/>
  <c r="K488" i="10" s="1"/>
  <c r="M488" i="10"/>
  <c r="P488" i="10" s="1"/>
  <c r="R488" i="10"/>
  <c r="U488" i="10" s="1"/>
  <c r="H241" i="10"/>
  <c r="K241" i="10" s="1"/>
  <c r="M241" i="10"/>
  <c r="P241" i="10" s="1"/>
  <c r="R241" i="10"/>
  <c r="U241" i="10" s="1"/>
  <c r="R306" i="10"/>
  <c r="U306" i="10" s="1"/>
  <c r="H306" i="10"/>
  <c r="K306" i="10" s="1"/>
  <c r="M306" i="10"/>
  <c r="P306" i="10" s="1"/>
  <c r="R628" i="10"/>
  <c r="U628" i="10" s="1"/>
  <c r="M628" i="10"/>
  <c r="P628" i="10" s="1"/>
  <c r="H628" i="10"/>
  <c r="K628" i="10" s="1"/>
  <c r="R751" i="10"/>
  <c r="U751" i="10" s="1"/>
  <c r="H751" i="10"/>
  <c r="K751" i="10" s="1"/>
  <c r="M751" i="10"/>
  <c r="P751" i="10" s="1"/>
  <c r="R179" i="10"/>
  <c r="U179" i="10" s="1"/>
  <c r="H179" i="10"/>
  <c r="K179" i="10" s="1"/>
  <c r="M179" i="10"/>
  <c r="P179" i="10" s="1"/>
  <c r="R125" i="10"/>
  <c r="U125" i="10" s="1"/>
  <c r="H125" i="10"/>
  <c r="K125" i="10" s="1"/>
  <c r="M125" i="10"/>
  <c r="P125" i="10" s="1"/>
  <c r="H219" i="10"/>
  <c r="K219" i="10" s="1"/>
  <c r="R219" i="10"/>
  <c r="U219" i="10" s="1"/>
  <c r="M219" i="10"/>
  <c r="P219" i="10" s="1"/>
  <c r="H240" i="10"/>
  <c r="K240" i="10" s="1"/>
  <c r="M240" i="10"/>
  <c r="P240" i="10" s="1"/>
  <c r="R240" i="10"/>
  <c r="U240" i="10" s="1"/>
  <c r="R273" i="10"/>
  <c r="U273" i="10" s="1"/>
  <c r="M273" i="10"/>
  <c r="P273" i="10" s="1"/>
  <c r="H273" i="10"/>
  <c r="K273" i="10" s="1"/>
  <c r="H734" i="10"/>
  <c r="K734" i="10" s="1"/>
  <c r="R734" i="10"/>
  <c r="U734" i="10" s="1"/>
  <c r="M734" i="10"/>
  <c r="P734" i="10" s="1"/>
  <c r="R619" i="10"/>
  <c r="U619" i="10" s="1"/>
  <c r="H619" i="10"/>
  <c r="K619" i="10" s="1"/>
  <c r="M619" i="10"/>
  <c r="P619" i="10" s="1"/>
  <c r="H424" i="10"/>
  <c r="K424" i="10" s="1"/>
  <c r="M424" i="10"/>
  <c r="P424" i="10" s="1"/>
  <c r="R424" i="10"/>
  <c r="U424" i="10" s="1"/>
  <c r="M453" i="10"/>
  <c r="P453" i="10" s="1"/>
  <c r="R453" i="10"/>
  <c r="U453" i="10" s="1"/>
  <c r="H453" i="10"/>
  <c r="K453" i="10" s="1"/>
  <c r="H684" i="10"/>
  <c r="K684" i="10" s="1"/>
  <c r="R684" i="10"/>
  <c r="U684" i="10" s="1"/>
  <c r="M684" i="10"/>
  <c r="P684" i="10" s="1"/>
  <c r="R137" i="10"/>
  <c r="U137" i="10" s="1"/>
  <c r="M137" i="10"/>
  <c r="P137" i="10" s="1"/>
  <c r="H137" i="10"/>
  <c r="K137" i="10" s="1"/>
  <c r="R48" i="10"/>
  <c r="U48" i="10" s="1"/>
  <c r="M48" i="10"/>
  <c r="P48" i="10" s="1"/>
  <c r="H48" i="10"/>
  <c r="K48" i="10" s="1"/>
  <c r="R10" i="10"/>
  <c r="U10" i="10" s="1"/>
  <c r="M10" i="10"/>
  <c r="P10" i="10" s="1"/>
  <c r="H10" i="10"/>
  <c r="K10" i="10" s="1"/>
  <c r="H342" i="10"/>
  <c r="K342" i="10" s="1"/>
  <c r="M342" i="10"/>
  <c r="P342" i="10" s="1"/>
  <c r="R342" i="10"/>
  <c r="U342" i="10" s="1"/>
  <c r="R564" i="10"/>
  <c r="U564" i="10" s="1"/>
  <c r="M564" i="10"/>
  <c r="P564" i="10" s="1"/>
  <c r="H564" i="10"/>
  <c r="K564" i="10" s="1"/>
  <c r="M183" i="10"/>
  <c r="P183" i="10" s="1"/>
  <c r="H183" i="10"/>
  <c r="K183" i="10" s="1"/>
  <c r="R183" i="10"/>
  <c r="U183" i="10" s="1"/>
  <c r="R649" i="10"/>
  <c r="U649" i="10" s="1"/>
  <c r="M649" i="10"/>
  <c r="P649" i="10" s="1"/>
  <c r="H649" i="10"/>
  <c r="K649" i="10" s="1"/>
  <c r="M362" i="10"/>
  <c r="P362" i="10" s="1"/>
  <c r="R362" i="10"/>
  <c r="U362" i="10" s="1"/>
  <c r="H362" i="10"/>
  <c r="K362" i="10" s="1"/>
  <c r="H237" i="10"/>
  <c r="K237" i="10" s="1"/>
  <c r="R237" i="10"/>
  <c r="U237" i="10" s="1"/>
  <c r="M237" i="10"/>
  <c r="P237" i="10" s="1"/>
  <c r="R31" i="10"/>
  <c r="U31" i="10" s="1"/>
  <c r="M31" i="10"/>
  <c r="P31" i="10" s="1"/>
  <c r="H31" i="10"/>
  <c r="K31" i="10" s="1"/>
  <c r="M307" i="10"/>
  <c r="P307" i="10" s="1"/>
  <c r="R307" i="10"/>
  <c r="U307" i="10" s="1"/>
  <c r="H307" i="10"/>
  <c r="K307" i="10" s="1"/>
  <c r="H677" i="10"/>
  <c r="K677" i="10" s="1"/>
  <c r="M677" i="10"/>
  <c r="P677" i="10" s="1"/>
  <c r="R677" i="10"/>
  <c r="U677" i="10" s="1"/>
  <c r="M718" i="10"/>
  <c r="P718" i="10" s="1"/>
  <c r="R718" i="10"/>
  <c r="U718" i="10" s="1"/>
  <c r="H718" i="10"/>
  <c r="K718" i="10" s="1"/>
  <c r="M446" i="10"/>
  <c r="P446" i="10" s="1"/>
  <c r="H446" i="10"/>
  <c r="K446" i="10" s="1"/>
  <c r="R446" i="10"/>
  <c r="U446" i="10" s="1"/>
  <c r="M570" i="10"/>
  <c r="P570" i="10" s="1"/>
  <c r="H570" i="10"/>
  <c r="K570" i="10" s="1"/>
  <c r="R570" i="10"/>
  <c r="U570" i="10" s="1"/>
  <c r="M667" i="10"/>
  <c r="P667" i="10" s="1"/>
  <c r="H667" i="10"/>
  <c r="K667" i="10" s="1"/>
  <c r="R667" i="10"/>
  <c r="U667" i="10" s="1"/>
  <c r="R771" i="10"/>
  <c r="U771" i="10" s="1"/>
  <c r="M771" i="10"/>
  <c r="P771" i="10" s="1"/>
  <c r="H771" i="10"/>
  <c r="K771" i="10" s="1"/>
  <c r="B518" i="10"/>
  <c r="H698" i="10"/>
  <c r="K698" i="10" s="1"/>
  <c r="R698" i="10"/>
  <c r="U698" i="10" s="1"/>
  <c r="M698" i="10"/>
  <c r="P698" i="10" s="1"/>
  <c r="M423" i="10"/>
  <c r="P423" i="10" s="1"/>
  <c r="H423" i="10"/>
  <c r="K423" i="10" s="1"/>
  <c r="R423" i="10"/>
  <c r="U423" i="10" s="1"/>
  <c r="M135" i="10"/>
  <c r="P135" i="10" s="1"/>
  <c r="H135" i="10"/>
  <c r="K135" i="10" s="1"/>
  <c r="R135" i="10"/>
  <c r="U135" i="10" s="1"/>
  <c r="R573" i="10"/>
  <c r="U573" i="10" s="1"/>
  <c r="M573" i="10"/>
  <c r="P573" i="10" s="1"/>
  <c r="H573" i="10"/>
  <c r="K573" i="10" s="1"/>
  <c r="M661" i="10"/>
  <c r="P661" i="10" s="1"/>
  <c r="R661" i="10"/>
  <c r="U661" i="10" s="1"/>
  <c r="H661" i="10"/>
  <c r="K661" i="10" s="1"/>
  <c r="H754" i="10"/>
  <c r="K754" i="10" s="1"/>
  <c r="R754" i="10"/>
  <c r="U754" i="10" s="1"/>
  <c r="M754" i="10"/>
  <c r="P754" i="10" s="1"/>
  <c r="R582" i="10"/>
  <c r="U582" i="10" s="1"/>
  <c r="M582" i="10"/>
  <c r="P582" i="10" s="1"/>
  <c r="H582" i="10"/>
  <c r="K582" i="10" s="1"/>
  <c r="H760" i="10"/>
  <c r="K760" i="10" s="1"/>
  <c r="M760" i="10"/>
  <c r="P760" i="10" s="1"/>
  <c r="R760" i="10"/>
  <c r="U760" i="10" s="1"/>
  <c r="H93" i="10"/>
  <c r="K93" i="10" s="1"/>
  <c r="R93" i="10"/>
  <c r="U93" i="10" s="1"/>
  <c r="M93" i="10"/>
  <c r="P93" i="10" s="1"/>
  <c r="R349" i="10"/>
  <c r="U349" i="10" s="1"/>
  <c r="M349" i="10"/>
  <c r="P349" i="10" s="1"/>
  <c r="H349" i="10"/>
  <c r="K349" i="10" s="1"/>
  <c r="R664" i="10"/>
  <c r="U664" i="10" s="1"/>
  <c r="M664" i="10"/>
  <c r="P664" i="10" s="1"/>
  <c r="H664" i="10"/>
  <c r="K664" i="10" s="1"/>
  <c r="M308" i="10"/>
  <c r="P308" i="10" s="1"/>
  <c r="R308" i="10"/>
  <c r="U308" i="10" s="1"/>
  <c r="H308" i="10"/>
  <c r="K308" i="10" s="1"/>
  <c r="R610" i="10"/>
  <c r="U610" i="10" s="1"/>
  <c r="M610" i="10"/>
  <c r="P610" i="10" s="1"/>
  <c r="H610" i="10"/>
  <c r="K610" i="10" s="1"/>
  <c r="M357" i="10"/>
  <c r="P357" i="10" s="1"/>
  <c r="R357" i="10"/>
  <c r="U357" i="10" s="1"/>
  <c r="H357" i="10"/>
  <c r="K357" i="10" s="1"/>
  <c r="R635" i="10"/>
  <c r="U635" i="10" s="1"/>
  <c r="M635" i="10"/>
  <c r="P635" i="10" s="1"/>
  <c r="H635" i="10"/>
  <c r="K635" i="10" s="1"/>
  <c r="H753" i="10"/>
  <c r="K753" i="10" s="1"/>
  <c r="R753" i="10"/>
  <c r="U753" i="10" s="1"/>
  <c r="M753" i="10"/>
  <c r="P753" i="10" s="1"/>
  <c r="R305" i="10"/>
  <c r="U305" i="10" s="1"/>
  <c r="H305" i="10"/>
  <c r="K305" i="10" s="1"/>
  <c r="M305" i="10"/>
  <c r="P305" i="10" s="1"/>
  <c r="M74" i="10"/>
  <c r="P74" i="10" s="1"/>
  <c r="R74" i="10"/>
  <c r="U74" i="10" s="1"/>
  <c r="H74" i="10"/>
  <c r="K74" i="10" s="1"/>
  <c r="R620" i="10"/>
  <c r="U620" i="10" s="1"/>
  <c r="M620" i="10"/>
  <c r="P620" i="10" s="1"/>
  <c r="H620" i="10"/>
  <c r="K620" i="10" s="1"/>
  <c r="M294" i="10"/>
  <c r="P294" i="10" s="1"/>
  <c r="R294" i="10"/>
  <c r="U294" i="10" s="1"/>
  <c r="H294" i="10"/>
  <c r="K294" i="10" s="1"/>
  <c r="H323" i="10"/>
  <c r="K323" i="10" s="1"/>
  <c r="R323" i="10"/>
  <c r="U323" i="10" s="1"/>
  <c r="M323" i="10"/>
  <c r="P323" i="10" s="1"/>
  <c r="M71" i="10"/>
  <c r="P71" i="10" s="1"/>
  <c r="H71" i="10"/>
  <c r="K71" i="10" s="1"/>
  <c r="R71" i="10"/>
  <c r="U71" i="10" s="1"/>
  <c r="H565" i="10"/>
  <c r="K565" i="10" s="1"/>
  <c r="M565" i="10"/>
  <c r="P565" i="10" s="1"/>
  <c r="R565" i="10"/>
  <c r="U565" i="10" s="1"/>
  <c r="H53" i="10"/>
  <c r="K53" i="10" s="1"/>
  <c r="R53" i="10"/>
  <c r="U53" i="10" s="1"/>
  <c r="M53" i="10"/>
  <c r="P53" i="10" s="1"/>
  <c r="R205" i="10"/>
  <c r="U205" i="10" s="1"/>
  <c r="M205" i="10"/>
  <c r="P205" i="10" s="1"/>
  <c r="H205" i="10"/>
  <c r="K205" i="10" s="1"/>
  <c r="M701" i="10"/>
  <c r="P701" i="10" s="1"/>
  <c r="R701" i="10"/>
  <c r="U701" i="10" s="1"/>
  <c r="H701" i="10"/>
  <c r="K701" i="10" s="1"/>
  <c r="R675" i="10"/>
  <c r="U675" i="10" s="1"/>
  <c r="H675" i="10"/>
  <c r="K675" i="10" s="1"/>
  <c r="M675" i="10"/>
  <c r="P675" i="10" s="1"/>
  <c r="M157" i="10"/>
  <c r="P157" i="10" s="1"/>
  <c r="H157" i="10"/>
  <c r="K157" i="10" s="1"/>
  <c r="R157" i="10"/>
  <c r="U157" i="10" s="1"/>
  <c r="R233" i="10"/>
  <c r="U233" i="10" s="1"/>
  <c r="M233" i="10"/>
  <c r="P233" i="10" s="1"/>
  <c r="H233" i="10"/>
  <c r="K233" i="10" s="1"/>
  <c r="M563" i="10"/>
  <c r="P563" i="10" s="1"/>
  <c r="H563" i="10"/>
  <c r="K563" i="10" s="1"/>
  <c r="R563" i="10"/>
  <c r="U563" i="10" s="1"/>
  <c r="M271" i="10"/>
  <c r="P271" i="10" s="1"/>
  <c r="R271" i="10"/>
  <c r="U271" i="10" s="1"/>
  <c r="H271" i="10"/>
  <c r="K271" i="10" s="1"/>
  <c r="H345" i="10"/>
  <c r="K345" i="10" s="1"/>
  <c r="R345" i="10"/>
  <c r="U345" i="10" s="1"/>
  <c r="M345" i="10"/>
  <c r="P345" i="10" s="1"/>
  <c r="R612" i="10"/>
  <c r="U612" i="10" s="1"/>
  <c r="H612" i="10"/>
  <c r="K612" i="10" s="1"/>
  <c r="M612" i="10"/>
  <c r="P612" i="10" s="1"/>
  <c r="H745" i="10"/>
  <c r="K745" i="10" s="1"/>
  <c r="M745" i="10"/>
  <c r="P745" i="10" s="1"/>
  <c r="R745" i="10"/>
  <c r="U745" i="10" s="1"/>
  <c r="H478" i="10"/>
  <c r="K478" i="10" s="1"/>
  <c r="R478" i="10"/>
  <c r="U478" i="10" s="1"/>
  <c r="M478" i="10"/>
  <c r="P478" i="10" s="1"/>
  <c r="M14" i="10"/>
  <c r="P14" i="10" s="1"/>
  <c r="R14" i="10"/>
  <c r="U14" i="10" s="1"/>
  <c r="H14" i="10"/>
  <c r="K14" i="10" s="1"/>
  <c r="H105" i="10"/>
  <c r="K105" i="10" s="1"/>
  <c r="R105" i="10"/>
  <c r="U105" i="10" s="1"/>
  <c r="M105" i="10"/>
  <c r="P105" i="10" s="1"/>
  <c r="R781" i="10"/>
  <c r="U781" i="10" s="1"/>
  <c r="H781" i="10"/>
  <c r="K781" i="10" s="1"/>
  <c r="M781" i="10"/>
  <c r="P781" i="10" s="1"/>
  <c r="H107" i="10"/>
  <c r="K107" i="10" s="1"/>
  <c r="R107" i="10"/>
  <c r="U107" i="10" s="1"/>
  <c r="M107" i="10"/>
  <c r="P107" i="10" s="1"/>
  <c r="H114" i="10"/>
  <c r="K114" i="10" s="1"/>
  <c r="R114" i="10"/>
  <c r="U114" i="10" s="1"/>
  <c r="M114" i="10"/>
  <c r="P114" i="10" s="1"/>
  <c r="M316" i="10"/>
  <c r="P316" i="10" s="1"/>
  <c r="H316" i="10"/>
  <c r="K316" i="10" s="1"/>
  <c r="R316" i="10"/>
  <c r="U316" i="10" s="1"/>
  <c r="R246" i="10"/>
  <c r="U246" i="10" s="1"/>
  <c r="M246" i="10"/>
  <c r="P246" i="10" s="1"/>
  <c r="H246" i="10"/>
  <c r="K246" i="10" s="1"/>
  <c r="M592" i="10"/>
  <c r="P592" i="10" s="1"/>
  <c r="H592" i="10"/>
  <c r="K592" i="10" s="1"/>
  <c r="R592" i="10"/>
  <c r="U592" i="10" s="1"/>
  <c r="H60" i="10"/>
  <c r="K60" i="10" s="1"/>
  <c r="M60" i="10"/>
  <c r="P60" i="10" s="1"/>
  <c r="R60" i="10"/>
  <c r="U60" i="10" s="1"/>
  <c r="H33" i="10"/>
  <c r="K33" i="10" s="1"/>
  <c r="R33" i="10"/>
  <c r="U33" i="10" s="1"/>
  <c r="M33" i="10"/>
  <c r="P33" i="10" s="1"/>
  <c r="R498" i="10"/>
  <c r="U498" i="10" s="1"/>
  <c r="H498" i="10"/>
  <c r="K498" i="10" s="1"/>
  <c r="M498" i="10"/>
  <c r="P498" i="10" s="1"/>
  <c r="H167" i="10"/>
  <c r="K167" i="10" s="1"/>
  <c r="R167" i="10"/>
  <c r="U167" i="10" s="1"/>
  <c r="M167" i="10"/>
  <c r="P167" i="10" s="1"/>
  <c r="H23" i="10"/>
  <c r="K23" i="10" s="1"/>
  <c r="M23" i="10"/>
  <c r="P23" i="10" s="1"/>
  <c r="R23" i="10"/>
  <c r="U23" i="10" s="1"/>
  <c r="R16" i="10"/>
  <c r="U16" i="10" s="1"/>
  <c r="H16" i="10"/>
  <c r="K16" i="10" s="1"/>
  <c r="M16" i="10"/>
  <c r="P16" i="10" s="1"/>
  <c r="M262" i="10"/>
  <c r="P262" i="10" s="1"/>
  <c r="H262" i="10"/>
  <c r="K262" i="10" s="1"/>
  <c r="R262" i="10"/>
  <c r="U262" i="10" s="1"/>
  <c r="M319" i="10"/>
  <c r="P319" i="10" s="1"/>
  <c r="R319" i="10"/>
  <c r="U319" i="10" s="1"/>
  <c r="H319" i="10"/>
  <c r="K319" i="10" s="1"/>
  <c r="H346" i="10"/>
  <c r="K346" i="10" s="1"/>
  <c r="M346" i="10"/>
  <c r="P346" i="10" s="1"/>
  <c r="R346" i="10"/>
  <c r="U346" i="10" s="1"/>
  <c r="R320" i="10"/>
  <c r="U320" i="10" s="1"/>
  <c r="M320" i="10"/>
  <c r="P320" i="10" s="1"/>
  <c r="H320" i="10"/>
  <c r="K320" i="10" s="1"/>
  <c r="R325" i="10"/>
  <c r="U325" i="10" s="1"/>
  <c r="M325" i="10"/>
  <c r="P325" i="10" s="1"/>
  <c r="H325" i="10"/>
  <c r="K325" i="10" s="1"/>
  <c r="M415" i="10"/>
  <c r="P415" i="10" s="1"/>
  <c r="R415" i="10"/>
  <c r="U415" i="10" s="1"/>
  <c r="H415" i="10"/>
  <c r="K415" i="10" s="1"/>
  <c r="M146" i="10"/>
  <c r="P146" i="10" s="1"/>
  <c r="H146" i="10"/>
  <c r="K146" i="10" s="1"/>
  <c r="R146" i="10"/>
  <c r="U146" i="10" s="1"/>
  <c r="R461" i="10"/>
  <c r="U461" i="10" s="1"/>
  <c r="M461" i="10"/>
  <c r="P461" i="10" s="1"/>
  <c r="H461" i="10"/>
  <c r="K461" i="10" s="1"/>
  <c r="R480" i="10"/>
  <c r="U480" i="10" s="1"/>
  <c r="M480" i="10"/>
  <c r="P480" i="10" s="1"/>
  <c r="H480" i="10"/>
  <c r="K480" i="10" s="1"/>
  <c r="H118" i="10"/>
  <c r="K118" i="10" s="1"/>
  <c r="R118" i="10"/>
  <c r="U118" i="10" s="1"/>
  <c r="M118" i="10"/>
  <c r="P118" i="10" s="1"/>
  <c r="H643" i="10"/>
  <c r="K643" i="10" s="1"/>
  <c r="M643" i="10"/>
  <c r="P643" i="10" s="1"/>
  <c r="R643" i="10"/>
  <c r="U643" i="10" s="1"/>
  <c r="H714" i="10"/>
  <c r="K714" i="10" s="1"/>
  <c r="R714" i="10"/>
  <c r="U714" i="10" s="1"/>
  <c r="M714" i="10"/>
  <c r="P714" i="10" s="1"/>
  <c r="H705" i="10"/>
  <c r="K705" i="10" s="1"/>
  <c r="M705" i="10"/>
  <c r="P705" i="10" s="1"/>
  <c r="R705" i="10"/>
  <c r="U705" i="10" s="1"/>
  <c r="M230" i="10"/>
  <c r="P230" i="10" s="1"/>
  <c r="R230" i="10"/>
  <c r="U230" i="10" s="1"/>
  <c r="H230" i="10"/>
  <c r="K230" i="10" s="1"/>
  <c r="M192" i="10"/>
  <c r="P192" i="10" s="1"/>
  <c r="H192" i="10"/>
  <c r="K192" i="10" s="1"/>
  <c r="R192" i="10"/>
  <c r="U192" i="10" s="1"/>
  <c r="H56" i="10"/>
  <c r="K56" i="10" s="1"/>
  <c r="M56" i="10"/>
  <c r="P56" i="10" s="1"/>
  <c r="R56" i="10"/>
  <c r="U56" i="10" s="1"/>
  <c r="H430" i="10"/>
  <c r="K430" i="10" s="1"/>
  <c r="M430" i="10"/>
  <c r="P430" i="10" s="1"/>
  <c r="R430" i="10"/>
  <c r="U430" i="10" s="1"/>
  <c r="H276" i="10"/>
  <c r="K276" i="10" s="1"/>
  <c r="M276" i="10"/>
  <c r="P276" i="10" s="1"/>
  <c r="R276" i="10"/>
  <c r="U276" i="10" s="1"/>
  <c r="R680" i="10"/>
  <c r="U680" i="10" s="1"/>
  <c r="M680" i="10"/>
  <c r="P680" i="10" s="1"/>
  <c r="H680" i="10"/>
  <c r="K680" i="10" s="1"/>
  <c r="H482" i="10"/>
  <c r="K482" i="10" s="1"/>
  <c r="M482" i="10"/>
  <c r="P482" i="10" s="1"/>
  <c r="R482" i="10"/>
  <c r="U482" i="10" s="1"/>
  <c r="H483" i="10"/>
  <c r="K483" i="10" s="1"/>
  <c r="R483" i="10"/>
  <c r="U483" i="10" s="1"/>
  <c r="M483" i="10"/>
  <c r="P483" i="10" s="1"/>
  <c r="H299" i="10"/>
  <c r="K299" i="10" s="1"/>
  <c r="M299" i="10"/>
  <c r="P299" i="10" s="1"/>
  <c r="R299" i="10"/>
  <c r="U299" i="10" s="1"/>
  <c r="H133" i="10"/>
  <c r="K133" i="10" s="1"/>
  <c r="R133" i="10"/>
  <c r="U133" i="10" s="1"/>
  <c r="M133" i="10"/>
  <c r="P133" i="10" s="1"/>
  <c r="M313" i="10"/>
  <c r="P313" i="10" s="1"/>
  <c r="H313" i="10"/>
  <c r="K313" i="10" s="1"/>
  <c r="R313" i="10"/>
  <c r="U313" i="10" s="1"/>
  <c r="H509" i="10"/>
  <c r="K509" i="10" s="1"/>
  <c r="R509" i="10"/>
  <c r="U509" i="10" s="1"/>
  <c r="M509" i="10"/>
  <c r="P509" i="10" s="1"/>
  <c r="M249" i="10"/>
  <c r="P249" i="10" s="1"/>
  <c r="H249" i="10"/>
  <c r="K249" i="10" s="1"/>
  <c r="R249" i="10"/>
  <c r="U249" i="10" s="1"/>
  <c r="M64" i="10"/>
  <c r="P64" i="10" s="1"/>
  <c r="R64" i="10"/>
  <c r="U64" i="10" s="1"/>
  <c r="H64" i="10"/>
  <c r="K64" i="10" s="1"/>
  <c r="M393" i="10"/>
  <c r="P393" i="10" s="1"/>
  <c r="H393" i="10"/>
  <c r="K393" i="10" s="1"/>
  <c r="R393" i="10"/>
  <c r="U393" i="10" s="1"/>
  <c r="M457" i="10"/>
  <c r="P457" i="10" s="1"/>
  <c r="R457" i="10"/>
  <c r="U457" i="10" s="1"/>
  <c r="H457" i="10"/>
  <c r="K457" i="10" s="1"/>
  <c r="H611" i="10"/>
  <c r="K611" i="10" s="1"/>
  <c r="R611" i="10"/>
  <c r="U611" i="10" s="1"/>
  <c r="M611" i="10"/>
  <c r="P611" i="10" s="1"/>
  <c r="M463" i="10"/>
  <c r="P463" i="10" s="1"/>
  <c r="R463" i="10"/>
  <c r="U463" i="10" s="1"/>
  <c r="H463" i="10"/>
  <c r="K463" i="10" s="1"/>
  <c r="R329" i="10"/>
  <c r="U329" i="10" s="1"/>
  <c r="M329" i="10"/>
  <c r="P329" i="10" s="1"/>
  <c r="H329" i="10"/>
  <c r="K329" i="10" s="1"/>
  <c r="H109" i="10"/>
  <c r="K109" i="10" s="1"/>
  <c r="M109" i="10"/>
  <c r="P109" i="10" s="1"/>
  <c r="R109" i="10"/>
  <c r="U109" i="10" s="1"/>
  <c r="R258" i="10"/>
  <c r="U258" i="10" s="1"/>
  <c r="H258" i="10"/>
  <c r="K258" i="10" s="1"/>
  <c r="M258" i="10"/>
  <c r="P258" i="10" s="1"/>
  <c r="R395" i="10"/>
  <c r="U395" i="10" s="1"/>
  <c r="H395" i="10"/>
  <c r="K395" i="10" s="1"/>
  <c r="M395" i="10"/>
  <c r="P395" i="10" s="1"/>
  <c r="H322" i="10"/>
  <c r="K322" i="10" s="1"/>
  <c r="M322" i="10"/>
  <c r="P322" i="10" s="1"/>
  <c r="R322" i="10"/>
  <c r="U322" i="10" s="1"/>
  <c r="M618" i="10"/>
  <c r="P618" i="10" s="1"/>
  <c r="R618" i="10"/>
  <c r="U618" i="10" s="1"/>
  <c r="H618" i="10"/>
  <c r="K618" i="10" s="1"/>
  <c r="H505" i="10"/>
  <c r="K505" i="10" s="1"/>
  <c r="R505" i="10"/>
  <c r="U505" i="10" s="1"/>
  <c r="M505" i="10"/>
  <c r="P505" i="10" s="1"/>
  <c r="R151" i="10"/>
  <c r="U151" i="10" s="1"/>
  <c r="M151" i="10"/>
  <c r="P151" i="10" s="1"/>
  <c r="H151" i="10"/>
  <c r="K151" i="10" s="1"/>
  <c r="H711" i="10"/>
  <c r="K711" i="10" s="1"/>
  <c r="R711" i="10"/>
  <c r="U711" i="10" s="1"/>
  <c r="M711" i="10"/>
  <c r="P711" i="10" s="1"/>
  <c r="M75" i="10"/>
  <c r="P75" i="10" s="1"/>
  <c r="H75" i="10"/>
  <c r="K75" i="10" s="1"/>
  <c r="R75" i="10"/>
  <c r="U75" i="10" s="1"/>
  <c r="R693" i="10"/>
  <c r="U693" i="10" s="1"/>
  <c r="H693" i="10"/>
  <c r="K693" i="10" s="1"/>
  <c r="M693" i="10"/>
  <c r="P693" i="10" s="1"/>
  <c r="B544" i="10"/>
  <c r="B548" i="10"/>
  <c r="B8" i="10"/>
  <c r="B517" i="10"/>
  <c r="B530" i="10"/>
  <c r="H739" i="10"/>
  <c r="K739" i="10" s="1"/>
  <c r="M739" i="10"/>
  <c r="P739" i="10" s="1"/>
  <c r="R739" i="10"/>
  <c r="U739" i="10" s="1"/>
  <c r="R217" i="10"/>
  <c r="U217" i="10" s="1"/>
  <c r="H217" i="10"/>
  <c r="K217" i="10" s="1"/>
  <c r="M217" i="10"/>
  <c r="P217" i="10" s="1"/>
  <c r="H188" i="10"/>
  <c r="K188" i="10" s="1"/>
  <c r="R188" i="10"/>
  <c r="U188" i="10" s="1"/>
  <c r="M188" i="10"/>
  <c r="P188" i="10" s="1"/>
  <c r="R626" i="10"/>
  <c r="U626" i="10" s="1"/>
  <c r="H626" i="10"/>
  <c r="K626" i="10" s="1"/>
  <c r="M626" i="10"/>
  <c r="P626" i="10" s="1"/>
  <c r="R676" i="10"/>
  <c r="U676" i="10" s="1"/>
  <c r="H676" i="10"/>
  <c r="K676" i="10" s="1"/>
  <c r="M676" i="10"/>
  <c r="P676" i="10" s="1"/>
  <c r="R756" i="10"/>
  <c r="U756" i="10" s="1"/>
  <c r="M756" i="10"/>
  <c r="P756" i="10" s="1"/>
  <c r="H756" i="10"/>
  <c r="K756" i="10" s="1"/>
  <c r="H414" i="10"/>
  <c r="K414" i="10" s="1"/>
  <c r="M414" i="10"/>
  <c r="P414" i="10" s="1"/>
  <c r="R414" i="10"/>
  <c r="U414" i="10" s="1"/>
  <c r="R227" i="10"/>
  <c r="U227" i="10" s="1"/>
  <c r="H227" i="10"/>
  <c r="K227" i="10" s="1"/>
  <c r="M227" i="10"/>
  <c r="P227" i="10" s="1"/>
  <c r="M328" i="10"/>
  <c r="P328" i="10" s="1"/>
  <c r="R328" i="10"/>
  <c r="U328" i="10" s="1"/>
  <c r="H328" i="10"/>
  <c r="K328" i="10" s="1"/>
  <c r="M762" i="10"/>
  <c r="P762" i="10" s="1"/>
  <c r="H762" i="10"/>
  <c r="K762" i="10" s="1"/>
  <c r="R762" i="10"/>
  <c r="U762" i="10" s="1"/>
  <c r="H614" i="10"/>
  <c r="K614" i="10" s="1"/>
  <c r="R614" i="10"/>
  <c r="U614" i="10" s="1"/>
  <c r="M614" i="10"/>
  <c r="P614" i="10" s="1"/>
  <c r="H287" i="10"/>
  <c r="K287" i="10" s="1"/>
  <c r="M287" i="10"/>
  <c r="P287" i="10" s="1"/>
  <c r="R287" i="10"/>
  <c r="U287" i="10" s="1"/>
  <c r="M469" i="10"/>
  <c r="P469" i="10" s="1"/>
  <c r="R469" i="10"/>
  <c r="U469" i="10" s="1"/>
  <c r="H469" i="10"/>
  <c r="K469" i="10" s="1"/>
  <c r="R730" i="10"/>
  <c r="U730" i="10" s="1"/>
  <c r="H730" i="10"/>
  <c r="K730" i="10" s="1"/>
  <c r="M730" i="10"/>
  <c r="P730" i="10" s="1"/>
  <c r="R243" i="10"/>
  <c r="U243" i="10" s="1"/>
  <c r="H243" i="10"/>
  <c r="K243" i="10" s="1"/>
  <c r="M243" i="10"/>
  <c r="P243" i="10" s="1"/>
  <c r="R289" i="10"/>
  <c r="U289" i="10" s="1"/>
  <c r="M289" i="10"/>
  <c r="P289" i="10" s="1"/>
  <c r="H289" i="10"/>
  <c r="K289" i="10" s="1"/>
  <c r="M142" i="10"/>
  <c r="P142" i="10" s="1"/>
  <c r="R142" i="10"/>
  <c r="U142" i="10" s="1"/>
  <c r="H142" i="10"/>
  <c r="K142" i="10" s="1"/>
  <c r="H606" i="10"/>
  <c r="K606" i="10" s="1"/>
  <c r="M606" i="10"/>
  <c r="P606" i="10" s="1"/>
  <c r="R606" i="10"/>
  <c r="U606" i="10" s="1"/>
  <c r="H352" i="10"/>
  <c r="K352" i="10" s="1"/>
  <c r="R352" i="10"/>
  <c r="U352" i="10" s="1"/>
  <c r="M352" i="10"/>
  <c r="P352" i="10" s="1"/>
  <c r="M445" i="10"/>
  <c r="P445" i="10" s="1"/>
  <c r="R445" i="10"/>
  <c r="U445" i="10" s="1"/>
  <c r="H445" i="10"/>
  <c r="K445" i="10" s="1"/>
  <c r="R396" i="10"/>
  <c r="U396" i="10" s="1"/>
  <c r="M396" i="10"/>
  <c r="P396" i="10" s="1"/>
  <c r="H396" i="10"/>
  <c r="K396" i="10" s="1"/>
  <c r="M443" i="10"/>
  <c r="P443" i="10" s="1"/>
  <c r="R443" i="10"/>
  <c r="U443" i="10" s="1"/>
  <c r="H443" i="10"/>
  <c r="K443" i="10" s="1"/>
  <c r="H202" i="10"/>
  <c r="K202" i="10" s="1"/>
  <c r="R202" i="10"/>
  <c r="U202" i="10" s="1"/>
  <c r="M202" i="10"/>
  <c r="P202" i="10" s="1"/>
  <c r="R703" i="10"/>
  <c r="U703" i="10" s="1"/>
  <c r="M703" i="10"/>
  <c r="P703" i="10" s="1"/>
  <c r="H703" i="10"/>
  <c r="K703" i="10" s="1"/>
  <c r="M750" i="10"/>
  <c r="P750" i="10" s="1"/>
  <c r="H750" i="10"/>
  <c r="K750" i="10" s="1"/>
  <c r="R750" i="10"/>
  <c r="U750" i="10" s="1"/>
  <c r="H350" i="10"/>
  <c r="K350" i="10" s="1"/>
  <c r="M350" i="10"/>
  <c r="P350" i="10" s="1"/>
  <c r="R350" i="10"/>
  <c r="U350" i="10" s="1"/>
  <c r="H419" i="10"/>
  <c r="K419" i="10" s="1"/>
  <c r="R419" i="10"/>
  <c r="U419" i="10" s="1"/>
  <c r="M419" i="10"/>
  <c r="P419" i="10" s="1"/>
  <c r="H778" i="10"/>
  <c r="K778" i="10" s="1"/>
  <c r="R778" i="10"/>
  <c r="U778" i="10" s="1"/>
  <c r="M778" i="10"/>
  <c r="P778" i="10" s="1"/>
  <c r="R593" i="10"/>
  <c r="U593" i="10" s="1"/>
  <c r="M593" i="10"/>
  <c r="P593" i="10" s="1"/>
  <c r="H593" i="10"/>
  <c r="K593" i="10" s="1"/>
  <c r="H602" i="10"/>
  <c r="K602" i="10" s="1"/>
  <c r="R602" i="10"/>
  <c r="U602" i="10" s="1"/>
  <c r="M602" i="10"/>
  <c r="P602" i="10" s="1"/>
  <c r="H767" i="10"/>
  <c r="K767" i="10" s="1"/>
  <c r="M767" i="10"/>
  <c r="P767" i="10" s="1"/>
  <c r="R767" i="10"/>
  <c r="U767" i="10" s="1"/>
  <c r="M454" i="10"/>
  <c r="P454" i="10" s="1"/>
  <c r="R454" i="10"/>
  <c r="U454" i="10" s="1"/>
  <c r="H454" i="10"/>
  <c r="K454" i="10" s="1"/>
  <c r="M335" i="10"/>
  <c r="P335" i="10" s="1"/>
  <c r="H335" i="10"/>
  <c r="K335" i="10" s="1"/>
  <c r="R335" i="10"/>
  <c r="U335" i="10" s="1"/>
  <c r="H232" i="10"/>
  <c r="K232" i="10" s="1"/>
  <c r="M232" i="10"/>
  <c r="P232" i="10" s="1"/>
  <c r="R232" i="10"/>
  <c r="U232" i="10" s="1"/>
  <c r="M288" i="10"/>
  <c r="P288" i="10" s="1"/>
  <c r="R288" i="10"/>
  <c r="U288" i="10" s="1"/>
  <c r="H288" i="10"/>
  <c r="K288" i="10" s="1"/>
  <c r="R494" i="10"/>
  <c r="U494" i="10" s="1"/>
  <c r="M494" i="10"/>
  <c r="P494" i="10" s="1"/>
  <c r="H494" i="10"/>
  <c r="K494" i="10" s="1"/>
  <c r="M39" i="10"/>
  <c r="P39" i="10" s="1"/>
  <c r="R39" i="10"/>
  <c r="U39" i="10" s="1"/>
  <c r="H39" i="10"/>
  <c r="K39" i="10" s="1"/>
  <c r="H280" i="10"/>
  <c r="K280" i="10" s="1"/>
  <c r="M280" i="10"/>
  <c r="P280" i="10" s="1"/>
  <c r="R280" i="10"/>
  <c r="U280" i="10" s="1"/>
  <c r="R644" i="10"/>
  <c r="U644" i="10" s="1"/>
  <c r="H644" i="10"/>
  <c r="K644" i="10" s="1"/>
  <c r="M644" i="10"/>
  <c r="P644" i="10" s="1"/>
  <c r="H72" i="10"/>
  <c r="K72" i="10" s="1"/>
  <c r="M72" i="10"/>
  <c r="P72" i="10" s="1"/>
  <c r="R72" i="10"/>
  <c r="U72" i="10" s="1"/>
  <c r="M184" i="10"/>
  <c r="P184" i="10" s="1"/>
  <c r="H184" i="10"/>
  <c r="K184" i="10" s="1"/>
  <c r="R184" i="10"/>
  <c r="U184" i="10" s="1"/>
  <c r="H577" i="10"/>
  <c r="K577" i="10" s="1"/>
  <c r="M577" i="10"/>
  <c r="P577" i="10" s="1"/>
  <c r="R577" i="10"/>
  <c r="U577" i="10" s="1"/>
  <c r="M571" i="10"/>
  <c r="P571" i="10" s="1"/>
  <c r="R571" i="10"/>
  <c r="U571" i="10" s="1"/>
  <c r="H571" i="10"/>
  <c r="K571" i="10" s="1"/>
  <c r="R757" i="10"/>
  <c r="U757" i="10" s="1"/>
  <c r="H757" i="10"/>
  <c r="K757" i="10" s="1"/>
  <c r="M757" i="10"/>
  <c r="P757" i="10" s="1"/>
  <c r="M92" i="10"/>
  <c r="P92" i="10" s="1"/>
  <c r="H92" i="10"/>
  <c r="K92" i="10" s="1"/>
  <c r="R92" i="10"/>
  <c r="U92" i="10" s="1"/>
  <c r="M193" i="10"/>
  <c r="P193" i="10" s="1"/>
  <c r="H193" i="10"/>
  <c r="K193" i="10" s="1"/>
  <c r="R193" i="10"/>
  <c r="U193" i="10" s="1"/>
  <c r="R580" i="10"/>
  <c r="U580" i="10" s="1"/>
  <c r="M580" i="10"/>
  <c r="P580" i="10" s="1"/>
  <c r="H580" i="10"/>
  <c r="K580" i="10" s="1"/>
  <c r="M177" i="10"/>
  <c r="P177" i="10" s="1"/>
  <c r="R177" i="10"/>
  <c r="U177" i="10" s="1"/>
  <c r="H177" i="10"/>
  <c r="K177" i="10" s="1"/>
  <c r="M466" i="10"/>
  <c r="P466" i="10" s="1"/>
  <c r="R466" i="10"/>
  <c r="U466" i="10" s="1"/>
  <c r="H466" i="10"/>
  <c r="K466" i="10" s="1"/>
  <c r="H78" i="10"/>
  <c r="K78" i="10" s="1"/>
  <c r="R78" i="10"/>
  <c r="U78" i="10" s="1"/>
  <c r="M78" i="10"/>
  <c r="P78" i="10" s="1"/>
  <c r="M492" i="10"/>
  <c r="P492" i="10" s="1"/>
  <c r="H492" i="10"/>
  <c r="K492" i="10" s="1"/>
  <c r="R492" i="10"/>
  <c r="U492" i="10" s="1"/>
  <c r="M275" i="10"/>
  <c r="P275" i="10" s="1"/>
  <c r="R275" i="10"/>
  <c r="U275" i="10" s="1"/>
  <c r="H275" i="10"/>
  <c r="K275" i="10" s="1"/>
  <c r="H476" i="10"/>
  <c r="K476" i="10" s="1"/>
  <c r="R476" i="10"/>
  <c r="U476" i="10" s="1"/>
  <c r="M476" i="10"/>
  <c r="P476" i="10" s="1"/>
  <c r="M617" i="10"/>
  <c r="P617" i="10" s="1"/>
  <c r="H617" i="10"/>
  <c r="K617" i="10" s="1"/>
  <c r="R617" i="10"/>
  <c r="U617" i="10" s="1"/>
  <c r="H358" i="10"/>
  <c r="K358" i="10" s="1"/>
  <c r="M358" i="10"/>
  <c r="P358" i="10" s="1"/>
  <c r="R358" i="10"/>
  <c r="U358" i="10" s="1"/>
  <c r="M152" i="10"/>
  <c r="P152" i="10" s="1"/>
  <c r="R152" i="10"/>
  <c r="U152" i="10" s="1"/>
  <c r="H152" i="10"/>
  <c r="K152" i="10" s="1"/>
  <c r="H668" i="10"/>
  <c r="K668" i="10" s="1"/>
  <c r="M668" i="10"/>
  <c r="P668" i="10" s="1"/>
  <c r="R668" i="10"/>
  <c r="U668" i="10" s="1"/>
  <c r="M99" i="10"/>
  <c r="P99" i="10" s="1"/>
  <c r="H99" i="10"/>
  <c r="K99" i="10" s="1"/>
  <c r="R99" i="10"/>
  <c r="U99" i="10" s="1"/>
  <c r="M402" i="10"/>
  <c r="P402" i="10" s="1"/>
  <c r="H402" i="10"/>
  <c r="K402" i="10" s="1"/>
  <c r="R402" i="10"/>
  <c r="U402" i="10" s="1"/>
  <c r="R140" i="10"/>
  <c r="U140" i="10" s="1"/>
  <c r="H140" i="10"/>
  <c r="K140" i="10" s="1"/>
  <c r="M140" i="10"/>
  <c r="P140" i="10" s="1"/>
  <c r="M474" i="10"/>
  <c r="P474" i="10" s="1"/>
  <c r="R474" i="10"/>
  <c r="U474" i="10" s="1"/>
  <c r="H474" i="10"/>
  <c r="K474" i="10" s="1"/>
  <c r="H655" i="10"/>
  <c r="K655" i="10" s="1"/>
  <c r="M655" i="10"/>
  <c r="P655" i="10" s="1"/>
  <c r="R655" i="10"/>
  <c r="U655" i="10" s="1"/>
  <c r="M642" i="10"/>
  <c r="P642" i="10" s="1"/>
  <c r="H642" i="10"/>
  <c r="K642" i="10" s="1"/>
  <c r="R642" i="10"/>
  <c r="U642" i="10" s="1"/>
  <c r="R496" i="10"/>
  <c r="U496" i="10" s="1"/>
  <c r="M496" i="10"/>
  <c r="P496" i="10" s="1"/>
  <c r="H496" i="10"/>
  <c r="K496" i="10" s="1"/>
  <c r="M408" i="10"/>
  <c r="P408" i="10" s="1"/>
  <c r="R408" i="10"/>
  <c r="U408" i="10" s="1"/>
  <c r="H408" i="10"/>
  <c r="K408" i="10" s="1"/>
  <c r="H720" i="10"/>
  <c r="K720" i="10" s="1"/>
  <c r="M720" i="10"/>
  <c r="P720" i="10" s="1"/>
  <c r="R720" i="10"/>
  <c r="U720" i="10" s="1"/>
  <c r="M569" i="10"/>
  <c r="P569" i="10" s="1"/>
  <c r="H569" i="10"/>
  <c r="K569" i="10" s="1"/>
  <c r="R569" i="10"/>
  <c r="U569" i="10" s="1"/>
  <c r="R368" i="10"/>
  <c r="U368" i="10" s="1"/>
  <c r="M368" i="10"/>
  <c r="P368" i="10" s="1"/>
  <c r="H368" i="10"/>
  <c r="K368" i="10" s="1"/>
  <c r="R435" i="10"/>
  <c r="U435" i="10" s="1"/>
  <c r="H435" i="10"/>
  <c r="K435" i="10" s="1"/>
  <c r="M435" i="10"/>
  <c r="P435" i="10" s="1"/>
  <c r="R261" i="10"/>
  <c r="U261" i="10" s="1"/>
  <c r="M261" i="10"/>
  <c r="P261" i="10" s="1"/>
  <c r="H261" i="10"/>
  <c r="K261" i="10" s="1"/>
  <c r="M401" i="10"/>
  <c r="P401" i="10" s="1"/>
  <c r="H401" i="10"/>
  <c r="K401" i="10" s="1"/>
  <c r="R401" i="10"/>
  <c r="U401" i="10" s="1"/>
  <c r="M259" i="10"/>
  <c r="P259" i="10" s="1"/>
  <c r="R259" i="10"/>
  <c r="U259" i="10" s="1"/>
  <c r="H259" i="10"/>
  <c r="K259" i="10" s="1"/>
  <c r="M196" i="10"/>
  <c r="P196" i="10" s="1"/>
  <c r="H196" i="10"/>
  <c r="K196" i="10" s="1"/>
  <c r="R196" i="10"/>
  <c r="U196" i="10" s="1"/>
  <c r="R22" i="10"/>
  <c r="U22" i="10" s="1"/>
  <c r="H22" i="10"/>
  <c r="K22" i="10" s="1"/>
  <c r="M22" i="10"/>
  <c r="P22" i="10" s="1"/>
  <c r="H225" i="10"/>
  <c r="K225" i="10" s="1"/>
  <c r="R225" i="10"/>
  <c r="U225" i="10" s="1"/>
  <c r="M225" i="10"/>
  <c r="P225" i="10" s="1"/>
  <c r="R82" i="10"/>
  <c r="U82" i="10" s="1"/>
  <c r="H82" i="10"/>
  <c r="K82" i="10" s="1"/>
  <c r="M82" i="10"/>
  <c r="P82" i="10" s="1"/>
  <c r="M722" i="10"/>
  <c r="P722" i="10" s="1"/>
  <c r="H722" i="10"/>
  <c r="K722" i="10" s="1"/>
  <c r="R722" i="10"/>
  <c r="U722" i="10" s="1"/>
  <c r="M173" i="10"/>
  <c r="P173" i="10" s="1"/>
  <c r="R173" i="10"/>
  <c r="U173" i="10" s="1"/>
  <c r="H173" i="10"/>
  <c r="K173" i="10" s="1"/>
  <c r="M254" i="10"/>
  <c r="P254" i="10" s="1"/>
  <c r="R254" i="10"/>
  <c r="U254" i="10" s="1"/>
  <c r="H254" i="10"/>
  <c r="K254" i="10" s="1"/>
  <c r="R699" i="10"/>
  <c r="U699" i="10" s="1"/>
  <c r="H699" i="10"/>
  <c r="K699" i="10" s="1"/>
  <c r="M699" i="10"/>
  <c r="P699" i="10" s="1"/>
  <c r="R467" i="10"/>
  <c r="U467" i="10" s="1"/>
  <c r="M467" i="10"/>
  <c r="P467" i="10" s="1"/>
  <c r="H467" i="10"/>
  <c r="K467" i="10" s="1"/>
  <c r="M79" i="10"/>
  <c r="P79" i="10" s="1"/>
  <c r="H79" i="10"/>
  <c r="K79" i="10" s="1"/>
  <c r="R79" i="10"/>
  <c r="U79" i="10" s="1"/>
  <c r="R591" i="10"/>
  <c r="U591" i="10" s="1"/>
  <c r="M591" i="10"/>
  <c r="P591" i="10" s="1"/>
  <c r="H591" i="10"/>
  <c r="K591" i="10" s="1"/>
  <c r="H172" i="10"/>
  <c r="K172" i="10" s="1"/>
  <c r="R172" i="10"/>
  <c r="U172" i="10" s="1"/>
  <c r="M172" i="10"/>
  <c r="P172" i="10" s="1"/>
  <c r="B30" i="10"/>
  <c r="B523" i="10"/>
  <c r="B515" i="10"/>
  <c r="B539" i="10"/>
  <c r="B26" i="10"/>
  <c r="B532" i="10"/>
  <c r="R692" i="10"/>
  <c r="U692" i="10" s="1"/>
  <c r="H692" i="10"/>
  <c r="K692" i="10" s="1"/>
  <c r="M692" i="10"/>
  <c r="P692" i="10" s="1"/>
  <c r="R766" i="10"/>
  <c r="U766" i="10" s="1"/>
  <c r="H766" i="10"/>
  <c r="K766" i="10" s="1"/>
  <c r="M766" i="10"/>
  <c r="P766" i="10" s="1"/>
  <c r="H264" i="10"/>
  <c r="K264" i="10" s="1"/>
  <c r="M264" i="10"/>
  <c r="P264" i="10" s="1"/>
  <c r="R264" i="10"/>
  <c r="U264" i="10" s="1"/>
  <c r="M420" i="10"/>
  <c r="P420" i="10" s="1"/>
  <c r="H420" i="10"/>
  <c r="K420" i="10" s="1"/>
  <c r="R420" i="10"/>
  <c r="U420" i="10" s="1"/>
  <c r="R28" i="10"/>
  <c r="U28" i="10" s="1"/>
  <c r="M28" i="10"/>
  <c r="P28" i="10" s="1"/>
  <c r="H28" i="10"/>
  <c r="K28" i="10" s="1"/>
  <c r="R315" i="10"/>
  <c r="U315" i="10" s="1"/>
  <c r="M315" i="10"/>
  <c r="P315" i="10" s="1"/>
  <c r="H315" i="10"/>
  <c r="K315" i="10" s="1"/>
  <c r="R637" i="10"/>
  <c r="U637" i="10" s="1"/>
  <c r="H637" i="10"/>
  <c r="K637" i="10" s="1"/>
  <c r="M637" i="10"/>
  <c r="P637" i="10" s="1"/>
  <c r="R190" i="10"/>
  <c r="U190" i="10" s="1"/>
  <c r="M190" i="10"/>
  <c r="P190" i="10" s="1"/>
  <c r="H190" i="10"/>
  <c r="K190" i="10" s="1"/>
  <c r="H746" i="10"/>
  <c r="K746" i="10" s="1"/>
  <c r="R746" i="10"/>
  <c r="U746" i="10" s="1"/>
  <c r="M746" i="10"/>
  <c r="P746" i="10" s="1"/>
  <c r="R131" i="10"/>
  <c r="U131" i="10" s="1"/>
  <c r="H131" i="10"/>
  <c r="K131" i="10" s="1"/>
  <c r="M131" i="10"/>
  <c r="P131" i="10" s="1"/>
  <c r="H761" i="10"/>
  <c r="K761" i="10" s="1"/>
  <c r="M761" i="10"/>
  <c r="P761" i="10" s="1"/>
  <c r="R761" i="10"/>
  <c r="U761" i="10" s="1"/>
  <c r="R164" i="10"/>
  <c r="U164" i="10" s="1"/>
  <c r="H164" i="10"/>
  <c r="K164" i="10" s="1"/>
  <c r="M164" i="10"/>
  <c r="P164" i="10" s="1"/>
  <c r="H627" i="10"/>
  <c r="K627" i="10" s="1"/>
  <c r="R627" i="10"/>
  <c r="U627" i="10" s="1"/>
  <c r="M627" i="10"/>
  <c r="P627" i="10" s="1"/>
  <c r="H427" i="10"/>
  <c r="K427" i="10" s="1"/>
  <c r="M427" i="10"/>
  <c r="P427" i="10" s="1"/>
  <c r="R427" i="10"/>
  <c r="U427" i="10" s="1"/>
  <c r="R726" i="10"/>
  <c r="U726" i="10" s="1"/>
  <c r="M726" i="10"/>
  <c r="P726" i="10" s="1"/>
  <c r="H726" i="10"/>
  <c r="K726" i="10" s="1"/>
  <c r="R2" i="10"/>
  <c r="U2" i="10" s="1"/>
  <c r="H2" i="10"/>
  <c r="K2" i="10" s="1"/>
  <c r="M2" i="10"/>
  <c r="P2" i="10" s="1"/>
  <c r="M303" i="10"/>
  <c r="P303" i="10" s="1"/>
  <c r="H303" i="10"/>
  <c r="K303" i="10" s="1"/>
  <c r="R303" i="10"/>
  <c r="U303" i="10" s="1"/>
  <c r="M6" i="10"/>
  <c r="P6" i="10" s="1"/>
  <c r="H6" i="10"/>
  <c r="K6" i="10" s="1"/>
  <c r="R6" i="10"/>
  <c r="U6" i="10" s="1"/>
  <c r="R3" i="10"/>
  <c r="U3" i="10" s="1"/>
  <c r="M3" i="10"/>
  <c r="P3" i="10" s="1"/>
  <c r="H3" i="10"/>
  <c r="K3" i="10" s="1"/>
  <c r="M147" i="10"/>
  <c r="P147" i="10" s="1"/>
  <c r="R147" i="10"/>
  <c r="U147" i="10" s="1"/>
  <c r="H147" i="10"/>
  <c r="K147" i="10" s="1"/>
  <c r="H769" i="10"/>
  <c r="K769" i="10" s="1"/>
  <c r="R769" i="10"/>
  <c r="U769" i="10" s="1"/>
  <c r="M769" i="10"/>
  <c r="P769" i="10" s="1"/>
  <c r="R613" i="10"/>
  <c r="U613" i="10" s="1"/>
  <c r="H613" i="10"/>
  <c r="K613" i="10" s="1"/>
  <c r="M613" i="10"/>
  <c r="P613" i="10" s="1"/>
  <c r="R477" i="10"/>
  <c r="U477" i="10" s="1"/>
  <c r="M477" i="10"/>
  <c r="P477" i="10" s="1"/>
  <c r="H477" i="10"/>
  <c r="K477" i="10" s="1"/>
  <c r="H63" i="10"/>
  <c r="K63" i="10" s="1"/>
  <c r="R63" i="10"/>
  <c r="U63" i="10" s="1"/>
  <c r="M63" i="10"/>
  <c r="P63" i="10" s="1"/>
  <c r="H451" i="10"/>
  <c r="K451" i="10" s="1"/>
  <c r="M451" i="10"/>
  <c r="P451" i="10" s="1"/>
  <c r="R451" i="10"/>
  <c r="U451" i="10" s="1"/>
  <c r="M475" i="10"/>
  <c r="P475" i="10" s="1"/>
  <c r="H475" i="10"/>
  <c r="K475" i="10" s="1"/>
  <c r="R475" i="10"/>
  <c r="U475" i="10" s="1"/>
  <c r="R710" i="10"/>
  <c r="U710" i="10" s="1"/>
  <c r="M710" i="10"/>
  <c r="P710" i="10" s="1"/>
  <c r="H710" i="10"/>
  <c r="K710" i="10" s="1"/>
  <c r="M713" i="10"/>
  <c r="P713" i="10" s="1"/>
  <c r="R713" i="10"/>
  <c r="U713" i="10" s="1"/>
  <c r="H713" i="10"/>
  <c r="K713" i="10" s="1"/>
  <c r="M355" i="10"/>
  <c r="P355" i="10" s="1"/>
  <c r="R355" i="10"/>
  <c r="U355" i="10" s="1"/>
  <c r="H355" i="10"/>
  <c r="K355" i="10" s="1"/>
  <c r="H130" i="10"/>
  <c r="K130" i="10" s="1"/>
  <c r="R130" i="10"/>
  <c r="U130" i="10" s="1"/>
  <c r="M130" i="10"/>
  <c r="P130" i="10" s="1"/>
  <c r="H560" i="10"/>
  <c r="K560" i="10" s="1"/>
  <c r="R560" i="10"/>
  <c r="U560" i="10" s="1"/>
  <c r="M560" i="10"/>
  <c r="P560" i="10" s="1"/>
  <c r="H587" i="10"/>
  <c r="K587" i="10" s="1"/>
  <c r="R587" i="10"/>
  <c r="U587" i="10" s="1"/>
  <c r="M587" i="10"/>
  <c r="P587" i="10" s="1"/>
  <c r="R747" i="10"/>
  <c r="U747" i="10" s="1"/>
  <c r="M747" i="10"/>
  <c r="P747" i="10" s="1"/>
  <c r="H747" i="10"/>
  <c r="K747" i="10" s="1"/>
  <c r="H268" i="10"/>
  <c r="K268" i="10" s="1"/>
  <c r="R268" i="10"/>
  <c r="U268" i="10" s="1"/>
  <c r="M268" i="10"/>
  <c r="P268" i="10" s="1"/>
  <c r="R126" i="10"/>
  <c r="U126" i="10" s="1"/>
  <c r="H126" i="10"/>
  <c r="K126" i="10" s="1"/>
  <c r="M126" i="10"/>
  <c r="P126" i="10" s="1"/>
  <c r="R96" i="10"/>
  <c r="U96" i="10" s="1"/>
  <c r="M96" i="10"/>
  <c r="P96" i="10" s="1"/>
  <c r="H96" i="10"/>
  <c r="K96" i="10" s="1"/>
  <c r="H101" i="10"/>
  <c r="K101" i="10" s="1"/>
  <c r="R101" i="10"/>
  <c r="U101" i="10" s="1"/>
  <c r="M101" i="10"/>
  <c r="P101" i="10" s="1"/>
  <c r="R162" i="10"/>
  <c r="U162" i="10" s="1"/>
  <c r="H162" i="10"/>
  <c r="K162" i="10" s="1"/>
  <c r="M162" i="10"/>
  <c r="P162" i="10" s="1"/>
  <c r="R185" i="10"/>
  <c r="U185" i="10" s="1"/>
  <c r="H185" i="10"/>
  <c r="K185" i="10" s="1"/>
  <c r="M185" i="10"/>
  <c r="P185" i="10" s="1"/>
  <c r="R324" i="10"/>
  <c r="U324" i="10" s="1"/>
  <c r="H324" i="10"/>
  <c r="K324" i="10" s="1"/>
  <c r="M324" i="10"/>
  <c r="P324" i="10" s="1"/>
  <c r="H736" i="10"/>
  <c r="K736" i="10" s="1"/>
  <c r="R736" i="10"/>
  <c r="U736" i="10" s="1"/>
  <c r="M736" i="10"/>
  <c r="P736" i="10" s="1"/>
  <c r="H500" i="10"/>
  <c r="K500" i="10" s="1"/>
  <c r="R500" i="10"/>
  <c r="U500" i="10" s="1"/>
  <c r="M500" i="10"/>
  <c r="P500" i="10" s="1"/>
  <c r="H337" i="10"/>
  <c r="K337" i="10" s="1"/>
  <c r="R337" i="10"/>
  <c r="U337" i="10" s="1"/>
  <c r="M337" i="10"/>
  <c r="P337" i="10" s="1"/>
  <c r="H399" i="10"/>
  <c r="K399" i="10" s="1"/>
  <c r="R399" i="10"/>
  <c r="U399" i="10" s="1"/>
  <c r="M399" i="10"/>
  <c r="P399" i="10" s="1"/>
  <c r="R117" i="10"/>
  <c r="U117" i="10" s="1"/>
  <c r="M117" i="10"/>
  <c r="P117" i="10" s="1"/>
  <c r="H117" i="10"/>
  <c r="K117" i="10" s="1"/>
  <c r="M213" i="10"/>
  <c r="P213" i="10" s="1"/>
  <c r="R213" i="10"/>
  <c r="U213" i="10" s="1"/>
  <c r="H213" i="10"/>
  <c r="K213" i="10" s="1"/>
  <c r="R344" i="10"/>
  <c r="U344" i="10" s="1"/>
  <c r="H344" i="10"/>
  <c r="K344" i="10" s="1"/>
  <c r="M344" i="10"/>
  <c r="P344" i="10" s="1"/>
  <c r="M255" i="10"/>
  <c r="P255" i="10" s="1"/>
  <c r="R255" i="10"/>
  <c r="U255" i="10" s="1"/>
  <c r="H255" i="10"/>
  <c r="K255" i="10" s="1"/>
  <c r="H744" i="10"/>
  <c r="K744" i="10" s="1"/>
  <c r="M744" i="10"/>
  <c r="P744" i="10" s="1"/>
  <c r="R744" i="10"/>
  <c r="U744" i="10" s="1"/>
  <c r="M298" i="10"/>
  <c r="P298" i="10" s="1"/>
  <c r="H298" i="10"/>
  <c r="K298" i="10" s="1"/>
  <c r="R298" i="10"/>
  <c r="U298" i="10" s="1"/>
  <c r="H428" i="10"/>
  <c r="K428" i="10" s="1"/>
  <c r="M428" i="10"/>
  <c r="P428" i="10" s="1"/>
  <c r="R428" i="10"/>
  <c r="U428" i="10" s="1"/>
  <c r="R708" i="10"/>
  <c r="U708" i="10" s="1"/>
  <c r="H708" i="10"/>
  <c r="K708" i="10" s="1"/>
  <c r="M708" i="10"/>
  <c r="P708" i="10" s="1"/>
  <c r="M210" i="10"/>
  <c r="P210" i="10" s="1"/>
  <c r="R210" i="10"/>
  <c r="U210" i="10" s="1"/>
  <c r="H210" i="10"/>
  <c r="K210" i="10" s="1"/>
  <c r="H214" i="10"/>
  <c r="K214" i="10" s="1"/>
  <c r="R214" i="10"/>
  <c r="U214" i="10" s="1"/>
  <c r="M214" i="10"/>
  <c r="P214" i="10" s="1"/>
  <c r="M55" i="10"/>
  <c r="P55" i="10" s="1"/>
  <c r="H55" i="10"/>
  <c r="K55" i="10" s="1"/>
  <c r="R55" i="10"/>
  <c r="U55" i="10" s="1"/>
  <c r="R283" i="10"/>
  <c r="U283" i="10" s="1"/>
  <c r="H283" i="10"/>
  <c r="K283" i="10" s="1"/>
  <c r="M283" i="10"/>
  <c r="P283" i="10" s="1"/>
  <c r="R578" i="10"/>
  <c r="U578" i="10" s="1"/>
  <c r="H578" i="10"/>
  <c r="K578" i="10" s="1"/>
  <c r="M578" i="10"/>
  <c r="P578" i="10" s="1"/>
  <c r="H752" i="10"/>
  <c r="K752" i="10" s="1"/>
  <c r="M752" i="10"/>
  <c r="P752" i="10" s="1"/>
  <c r="R752" i="10"/>
  <c r="U752" i="10" s="1"/>
  <c r="R178" i="10"/>
  <c r="U178" i="10" s="1"/>
  <c r="M178" i="10"/>
  <c r="P178" i="10" s="1"/>
  <c r="H178" i="10"/>
  <c r="K178" i="10" s="1"/>
  <c r="M218" i="10"/>
  <c r="P218" i="10" s="1"/>
  <c r="H218" i="10"/>
  <c r="K218" i="10" s="1"/>
  <c r="R218" i="10"/>
  <c r="U218" i="10" s="1"/>
  <c r="M609" i="10"/>
  <c r="P609" i="10" s="1"/>
  <c r="R609" i="10"/>
  <c r="U609" i="10" s="1"/>
  <c r="H609" i="10"/>
  <c r="K609" i="10" s="1"/>
  <c r="R615" i="10"/>
  <c r="U615" i="10" s="1"/>
  <c r="M615" i="10"/>
  <c r="P615" i="10" s="1"/>
  <c r="H615" i="10"/>
  <c r="K615" i="10" s="1"/>
  <c r="M66" i="10"/>
  <c r="P66" i="10" s="1"/>
  <c r="H66" i="10"/>
  <c r="K66" i="10" s="1"/>
  <c r="R66" i="10"/>
  <c r="U66" i="10" s="1"/>
  <c r="M83" i="10"/>
  <c r="P83" i="10" s="1"/>
  <c r="H83" i="10"/>
  <c r="K83" i="10" s="1"/>
  <c r="R83" i="10"/>
  <c r="U83" i="10" s="1"/>
  <c r="M58" i="10"/>
  <c r="P58" i="10" s="1"/>
  <c r="H58" i="10"/>
  <c r="K58" i="10" s="1"/>
  <c r="R58" i="10"/>
  <c r="U58" i="10" s="1"/>
  <c r="R481" i="10"/>
  <c r="U481" i="10" s="1"/>
  <c r="H481" i="10"/>
  <c r="K481" i="10" s="1"/>
  <c r="M481" i="10"/>
  <c r="P481" i="10" s="1"/>
  <c r="R405" i="10"/>
  <c r="U405" i="10" s="1"/>
  <c r="H405" i="10"/>
  <c r="K405" i="10" s="1"/>
  <c r="M405" i="10"/>
  <c r="P405" i="10" s="1"/>
  <c r="M456" i="10"/>
  <c r="P456" i="10" s="1"/>
  <c r="R456" i="10"/>
  <c r="U456" i="10" s="1"/>
  <c r="H456" i="10"/>
  <c r="K456" i="10" s="1"/>
  <c r="R189" i="10"/>
  <c r="U189" i="10" s="1"/>
  <c r="M189" i="10"/>
  <c r="P189" i="10" s="1"/>
  <c r="H189" i="10"/>
  <c r="K189" i="10" s="1"/>
  <c r="R397" i="10"/>
  <c r="U397" i="10" s="1"/>
  <c r="M397" i="10"/>
  <c r="P397" i="10" s="1"/>
  <c r="H397" i="10"/>
  <c r="K397" i="10" s="1"/>
  <c r="M166" i="10"/>
  <c r="P166" i="10" s="1"/>
  <c r="H166" i="10"/>
  <c r="K166" i="10" s="1"/>
  <c r="R166" i="10"/>
  <c r="U166" i="10" s="1"/>
  <c r="M150" i="10"/>
  <c r="P150" i="10" s="1"/>
  <c r="H150" i="10"/>
  <c r="K150" i="10" s="1"/>
  <c r="R150" i="10"/>
  <c r="U150" i="10" s="1"/>
  <c r="M269" i="10"/>
  <c r="P269" i="10" s="1"/>
  <c r="H269" i="10"/>
  <c r="K269" i="10" s="1"/>
  <c r="R269" i="10"/>
  <c r="U269" i="10" s="1"/>
  <c r="H206" i="10"/>
  <c r="K206" i="10" s="1"/>
  <c r="M206" i="10"/>
  <c r="P206" i="10" s="1"/>
  <c r="R206" i="10"/>
  <c r="U206" i="10" s="1"/>
  <c r="H296" i="10"/>
  <c r="K296" i="10" s="1"/>
  <c r="R296" i="10"/>
  <c r="U296" i="10" s="1"/>
  <c r="M296" i="10"/>
  <c r="P296" i="10" s="1"/>
  <c r="R398" i="10"/>
  <c r="U398" i="10" s="1"/>
  <c r="H398" i="10"/>
  <c r="K398" i="10" s="1"/>
  <c r="M398" i="10"/>
  <c r="P398" i="10" s="1"/>
  <c r="M460" i="10"/>
  <c r="P460" i="10" s="1"/>
  <c r="H460" i="10"/>
  <c r="K460" i="10" s="1"/>
  <c r="R460" i="10"/>
  <c r="U460" i="10" s="1"/>
  <c r="M716" i="10"/>
  <c r="P716" i="10" s="1"/>
  <c r="H716" i="10"/>
  <c r="K716" i="10" s="1"/>
  <c r="R716" i="10"/>
  <c r="U716" i="10" s="1"/>
  <c r="M68" i="10"/>
  <c r="P68" i="10" s="1"/>
  <c r="R68" i="10"/>
  <c r="U68" i="10" s="1"/>
  <c r="H68" i="10"/>
  <c r="K68" i="10" s="1"/>
  <c r="H112" i="10"/>
  <c r="K112" i="10" s="1"/>
  <c r="M112" i="10"/>
  <c r="P112" i="10" s="1"/>
  <c r="R112" i="10"/>
  <c r="U112" i="10" s="1"/>
  <c r="R452" i="10"/>
  <c r="U452" i="10" s="1"/>
  <c r="H452" i="10"/>
  <c r="K452" i="10" s="1"/>
  <c r="M452" i="10"/>
  <c r="P452" i="10" s="1"/>
  <c r="M84" i="10"/>
  <c r="P84" i="10" s="1"/>
  <c r="R84" i="10"/>
  <c r="U84" i="10" s="1"/>
  <c r="H84" i="10"/>
  <c r="K84" i="10" s="1"/>
  <c r="M106" i="10"/>
  <c r="P106" i="10" s="1"/>
  <c r="R106" i="10"/>
  <c r="U106" i="10" s="1"/>
  <c r="H106" i="10"/>
  <c r="K106" i="10" s="1"/>
  <c r="R32" i="10"/>
  <c r="U32" i="10" s="1"/>
  <c r="H32" i="10"/>
  <c r="K32" i="10" s="1"/>
  <c r="M32" i="10"/>
  <c r="P32" i="10" s="1"/>
  <c r="H576" i="10"/>
  <c r="K576" i="10" s="1"/>
  <c r="M576" i="10"/>
  <c r="P576" i="10" s="1"/>
  <c r="R576" i="10"/>
  <c r="U576" i="10" s="1"/>
  <c r="H321" i="10"/>
  <c r="K321" i="10" s="1"/>
  <c r="R321" i="10"/>
  <c r="U321" i="10" s="1"/>
  <c r="M321" i="10"/>
  <c r="P321" i="10" s="1"/>
  <c r="M407" i="10"/>
  <c r="P407" i="10" s="1"/>
  <c r="H407" i="10"/>
  <c r="K407" i="10" s="1"/>
  <c r="R407" i="10"/>
  <c r="U407" i="10" s="1"/>
  <c r="R634" i="10"/>
  <c r="U634" i="10" s="1"/>
  <c r="M634" i="10"/>
  <c r="P634" i="10" s="1"/>
  <c r="H634" i="10"/>
  <c r="K634" i="10" s="1"/>
  <c r="B24" i="10"/>
  <c r="B531" i="10"/>
  <c r="B528" i="10"/>
  <c r="B538" i="10"/>
  <c r="B513" i="10"/>
  <c r="B13" i="10"/>
  <c r="B176" i="10"/>
  <c r="B541" i="10"/>
  <c r="B550" i="10"/>
  <c r="M597" i="10"/>
  <c r="P597" i="10" s="1"/>
  <c r="R597" i="10"/>
  <c r="U597" i="10" s="1"/>
  <c r="H597" i="10"/>
  <c r="K597" i="10" s="1"/>
  <c r="H665" i="10"/>
  <c r="K665" i="10" s="1"/>
  <c r="R665" i="10"/>
  <c r="U665" i="10" s="1"/>
  <c r="M665" i="10"/>
  <c r="P665" i="10" s="1"/>
  <c r="H293" i="10"/>
  <c r="K293" i="10" s="1"/>
  <c r="R293" i="10"/>
  <c r="U293" i="10" s="1"/>
  <c r="M293" i="10"/>
  <c r="P293" i="10" s="1"/>
  <c r="M239" i="10"/>
  <c r="P239" i="10" s="1"/>
  <c r="R239" i="10"/>
  <c r="U239" i="10" s="1"/>
  <c r="H239" i="10"/>
  <c r="K239" i="10" s="1"/>
  <c r="R473" i="10"/>
  <c r="U473" i="10" s="1"/>
  <c r="H473" i="10"/>
  <c r="K473" i="10" s="1"/>
  <c r="M473" i="10"/>
  <c r="P473" i="10" s="1"/>
  <c r="H687" i="10"/>
  <c r="K687" i="10" s="1"/>
  <c r="R687" i="10"/>
  <c r="U687" i="10" s="1"/>
  <c r="M687" i="10"/>
  <c r="P687" i="10" s="1"/>
  <c r="R332" i="10"/>
  <c r="U332" i="10" s="1"/>
  <c r="H332" i="10"/>
  <c r="K332" i="10" s="1"/>
  <c r="M332" i="10"/>
  <c r="P332" i="10" s="1"/>
  <c r="H62" i="10"/>
  <c r="K62" i="10" s="1"/>
  <c r="R62" i="10"/>
  <c r="U62" i="10" s="1"/>
  <c r="M62" i="10"/>
  <c r="P62" i="10" s="1"/>
  <c r="M434" i="10"/>
  <c r="P434" i="10" s="1"/>
  <c r="R434" i="10"/>
  <c r="U434" i="10" s="1"/>
  <c r="H434" i="10"/>
  <c r="K434" i="10" s="1"/>
  <c r="H724" i="10"/>
  <c r="K724" i="10" s="1"/>
  <c r="M724" i="10"/>
  <c r="P724" i="10" s="1"/>
  <c r="R724" i="10"/>
  <c r="U724" i="10" s="1"/>
  <c r="M331" i="10"/>
  <c r="P331" i="10" s="1"/>
  <c r="R331" i="10"/>
  <c r="U331" i="10" s="1"/>
  <c r="H331" i="10"/>
  <c r="K331" i="10" s="1"/>
  <c r="R21" i="10"/>
  <c r="U21" i="10" s="1"/>
  <c r="H21" i="10"/>
  <c r="K21" i="10" s="1"/>
  <c r="M21" i="10"/>
  <c r="P21" i="10" s="1"/>
  <c r="M91" i="10"/>
  <c r="P91" i="10" s="1"/>
  <c r="R91" i="10"/>
  <c r="U91" i="10" s="1"/>
  <c r="H91" i="10"/>
  <c r="K91" i="10" s="1"/>
  <c r="M688" i="10"/>
  <c r="P688" i="10" s="1"/>
  <c r="H688" i="10"/>
  <c r="K688" i="10" s="1"/>
  <c r="R688" i="10"/>
  <c r="U688" i="10" s="1"/>
  <c r="M759" i="10"/>
  <c r="P759" i="10" s="1"/>
  <c r="R759" i="10"/>
  <c r="U759" i="10" s="1"/>
  <c r="H759" i="10"/>
  <c r="K759" i="10" s="1"/>
  <c r="H733" i="10"/>
  <c r="K733" i="10" s="1"/>
  <c r="M733" i="10"/>
  <c r="P733" i="10" s="1"/>
  <c r="R733" i="10"/>
  <c r="U733" i="10" s="1"/>
  <c r="H774" i="10"/>
  <c r="K774" i="10" s="1"/>
  <c r="M774" i="10"/>
  <c r="P774" i="10" s="1"/>
  <c r="R774" i="10"/>
  <c r="U774" i="10" s="1"/>
  <c r="R256" i="10"/>
  <c r="U256" i="10" s="1"/>
  <c r="M256" i="10"/>
  <c r="P256" i="10" s="1"/>
  <c r="H256" i="10"/>
  <c r="K256" i="10" s="1"/>
  <c r="M437" i="10"/>
  <c r="P437" i="10" s="1"/>
  <c r="H437" i="10"/>
  <c r="K437" i="10" s="1"/>
  <c r="R437" i="10"/>
  <c r="U437" i="10" s="1"/>
  <c r="M685" i="10"/>
  <c r="P685" i="10" s="1"/>
  <c r="H685" i="10"/>
  <c r="K685" i="10" s="1"/>
  <c r="R685" i="10"/>
  <c r="U685" i="10" s="1"/>
  <c r="R334" i="10"/>
  <c r="U334" i="10" s="1"/>
  <c r="H334" i="10"/>
  <c r="K334" i="10" s="1"/>
  <c r="M334" i="10"/>
  <c r="P334" i="10" s="1"/>
  <c r="M360" i="10"/>
  <c r="P360" i="10" s="1"/>
  <c r="R360" i="10"/>
  <c r="U360" i="10" s="1"/>
  <c r="H360" i="10"/>
  <c r="K360" i="10" s="1"/>
  <c r="H187" i="10"/>
  <c r="K187" i="10" s="1"/>
  <c r="R187" i="10"/>
  <c r="U187" i="10" s="1"/>
  <c r="M187" i="10"/>
  <c r="P187" i="10" s="1"/>
  <c r="R589" i="10"/>
  <c r="U589" i="10" s="1"/>
  <c r="H589" i="10"/>
  <c r="K589" i="10" s="1"/>
  <c r="M589" i="10"/>
  <c r="P589" i="10" s="1"/>
  <c r="M497" i="10"/>
  <c r="P497" i="10" s="1"/>
  <c r="H497" i="10"/>
  <c r="K497" i="10" s="1"/>
  <c r="R497" i="10"/>
  <c r="U497" i="10" s="1"/>
  <c r="H251" i="10"/>
  <c r="K251" i="10" s="1"/>
  <c r="R251" i="10"/>
  <c r="U251" i="10" s="1"/>
  <c r="M251" i="10"/>
  <c r="P251" i="10" s="1"/>
  <c r="H694" i="10"/>
  <c r="K694" i="10" s="1"/>
  <c r="R694" i="10"/>
  <c r="U694" i="10" s="1"/>
  <c r="M694" i="10"/>
  <c r="P694" i="10" s="1"/>
  <c r="M625" i="10"/>
  <c r="P625" i="10" s="1"/>
  <c r="H625" i="10"/>
  <c r="K625" i="10" s="1"/>
  <c r="R625" i="10"/>
  <c r="U625" i="10" s="1"/>
  <c r="R65" i="10"/>
  <c r="U65" i="10" s="1"/>
  <c r="M65" i="10"/>
  <c r="P65" i="10" s="1"/>
  <c r="H65" i="10"/>
  <c r="K65" i="10" s="1"/>
  <c r="M191" i="10"/>
  <c r="P191" i="10" s="1"/>
  <c r="H191" i="10"/>
  <c r="K191" i="10" s="1"/>
  <c r="R191" i="10"/>
  <c r="U191" i="10" s="1"/>
  <c r="M558" i="10"/>
  <c r="P558" i="10" s="1"/>
  <c r="R558" i="10"/>
  <c r="U558" i="10" s="1"/>
  <c r="H558" i="10"/>
  <c r="K558" i="10" s="1"/>
  <c r="R723" i="10"/>
  <c r="U723" i="10" s="1"/>
  <c r="M723" i="10"/>
  <c r="P723" i="10" s="1"/>
  <c r="H723" i="10"/>
  <c r="K723" i="10" s="1"/>
  <c r="R669" i="10"/>
  <c r="U669" i="10" s="1"/>
  <c r="M669" i="10"/>
  <c r="P669" i="10" s="1"/>
  <c r="H669" i="10"/>
  <c r="K669" i="10" s="1"/>
  <c r="R583" i="10"/>
  <c r="U583" i="10" s="1"/>
  <c r="H583" i="10"/>
  <c r="K583" i="10" s="1"/>
  <c r="M583" i="10"/>
  <c r="P583" i="10" s="1"/>
  <c r="M562" i="10"/>
  <c r="P562" i="10" s="1"/>
  <c r="H562" i="10"/>
  <c r="K562" i="10" s="1"/>
  <c r="R562" i="10"/>
  <c r="U562" i="10" s="1"/>
  <c r="R638" i="10"/>
  <c r="U638" i="10" s="1"/>
  <c r="M638" i="10"/>
  <c r="P638" i="10" s="1"/>
  <c r="H638" i="10"/>
  <c r="K638" i="10" s="1"/>
  <c r="H695" i="10"/>
  <c r="K695" i="10" s="1"/>
  <c r="M695" i="10"/>
  <c r="P695" i="10" s="1"/>
  <c r="R695" i="10"/>
  <c r="U695" i="10" s="1"/>
  <c r="M51" i="10"/>
  <c r="P51" i="10" s="1"/>
  <c r="H51" i="10"/>
  <c r="K51" i="10" s="1"/>
  <c r="R51" i="10"/>
  <c r="U51" i="10" s="1"/>
  <c r="M136" i="10"/>
  <c r="P136" i="10" s="1"/>
  <c r="H136" i="10"/>
  <c r="K136" i="10" s="1"/>
  <c r="R136" i="10"/>
  <c r="U136" i="10" s="1"/>
  <c r="R484" i="10"/>
  <c r="U484" i="10" s="1"/>
  <c r="M484" i="10"/>
  <c r="P484" i="10" s="1"/>
  <c r="H484" i="10"/>
  <c r="K484" i="10" s="1"/>
  <c r="R160" i="10"/>
  <c r="U160" i="10" s="1"/>
  <c r="H160" i="10"/>
  <c r="K160" i="10" s="1"/>
  <c r="M160" i="10"/>
  <c r="P160" i="10" s="1"/>
  <c r="H199" i="10"/>
  <c r="K199" i="10" s="1"/>
  <c r="R199" i="10"/>
  <c r="U199" i="10" s="1"/>
  <c r="M199" i="10"/>
  <c r="P199" i="10" s="1"/>
  <c r="M590" i="10"/>
  <c r="P590" i="10" s="1"/>
  <c r="R590" i="10"/>
  <c r="U590" i="10" s="1"/>
  <c r="H590" i="10"/>
  <c r="K590" i="10" s="1"/>
  <c r="H479" i="10"/>
  <c r="K479" i="10" s="1"/>
  <c r="M479" i="10"/>
  <c r="P479" i="10" s="1"/>
  <c r="R479" i="10"/>
  <c r="U479" i="10" s="1"/>
  <c r="M115" i="10"/>
  <c r="P115" i="10" s="1"/>
  <c r="H115" i="10"/>
  <c r="K115" i="10" s="1"/>
  <c r="R115" i="10"/>
  <c r="U115" i="10" s="1"/>
  <c r="R471" i="10"/>
  <c r="U471" i="10" s="1"/>
  <c r="H471" i="10"/>
  <c r="K471" i="10" s="1"/>
  <c r="M471" i="10"/>
  <c r="P471" i="10" s="1"/>
  <c r="M4" i="10"/>
  <c r="P4" i="10" s="1"/>
  <c r="R4" i="10"/>
  <c r="U4" i="10" s="1"/>
  <c r="H4" i="10"/>
  <c r="K4" i="10" s="1"/>
  <c r="M490" i="10"/>
  <c r="P490" i="10" s="1"/>
  <c r="H490" i="10"/>
  <c r="K490" i="10" s="1"/>
  <c r="R490" i="10"/>
  <c r="U490" i="10" s="1"/>
  <c r="H584" i="10"/>
  <c r="K584" i="10" s="1"/>
  <c r="M584" i="10"/>
  <c r="P584" i="10" s="1"/>
  <c r="R584" i="10"/>
  <c r="U584" i="10" s="1"/>
  <c r="H656" i="10"/>
  <c r="K656" i="10" s="1"/>
  <c r="R656" i="10"/>
  <c r="U656" i="10" s="1"/>
  <c r="M656" i="10"/>
  <c r="P656" i="10" s="1"/>
  <c r="H681" i="10"/>
  <c r="K681" i="10" s="1"/>
  <c r="R681" i="10"/>
  <c r="U681" i="10" s="1"/>
  <c r="M681" i="10"/>
  <c r="P681" i="10" s="1"/>
  <c r="R440" i="10"/>
  <c r="U440" i="10" s="1"/>
  <c r="H440" i="10"/>
  <c r="K440" i="10" s="1"/>
  <c r="M440" i="10"/>
  <c r="P440" i="10" s="1"/>
  <c r="H229" i="10"/>
  <c r="K229" i="10" s="1"/>
  <c r="M229" i="10"/>
  <c r="P229" i="10" s="1"/>
  <c r="R229" i="10"/>
  <c r="U229" i="10" s="1"/>
  <c r="M42" i="10"/>
  <c r="P42" i="10" s="1"/>
  <c r="H42" i="10"/>
  <c r="K42" i="10" s="1"/>
  <c r="R42" i="10"/>
  <c r="U42" i="10" s="1"/>
  <c r="M639" i="10"/>
  <c r="P639" i="10" s="1"/>
  <c r="R639" i="10"/>
  <c r="U639" i="10" s="1"/>
  <c r="H639" i="10"/>
  <c r="K639" i="10" s="1"/>
  <c r="M97" i="10"/>
  <c r="P97" i="10" s="1"/>
  <c r="R97" i="10"/>
  <c r="U97" i="10" s="1"/>
  <c r="H97" i="10"/>
  <c r="K97" i="10" s="1"/>
  <c r="M86" i="10"/>
  <c r="P86" i="10" s="1"/>
  <c r="H86" i="10"/>
  <c r="K86" i="10" s="1"/>
  <c r="R86" i="10"/>
  <c r="U86" i="10" s="1"/>
  <c r="R113" i="10"/>
  <c r="U113" i="10" s="1"/>
  <c r="H113" i="10"/>
  <c r="K113" i="10" s="1"/>
  <c r="M113" i="10"/>
  <c r="P113" i="10" s="1"/>
  <c r="R277" i="10"/>
  <c r="U277" i="10" s="1"/>
  <c r="M277" i="10"/>
  <c r="P277" i="10" s="1"/>
  <c r="H277" i="10"/>
  <c r="K277" i="10" s="1"/>
  <c r="H204" i="10"/>
  <c r="K204" i="10" s="1"/>
  <c r="R204" i="10"/>
  <c r="U204" i="10" s="1"/>
  <c r="M204" i="10"/>
  <c r="P204" i="10" s="1"/>
  <c r="R57" i="10"/>
  <c r="U57" i="10" s="1"/>
  <c r="H57" i="10"/>
  <c r="K57" i="10" s="1"/>
  <c r="M57" i="10"/>
  <c r="P57" i="10" s="1"/>
  <c r="R704" i="10"/>
  <c r="U704" i="10" s="1"/>
  <c r="M704" i="10"/>
  <c r="P704" i="10" s="1"/>
  <c r="H704" i="10"/>
  <c r="K704" i="10" s="1"/>
  <c r="R361" i="10"/>
  <c r="U361" i="10" s="1"/>
  <c r="M361" i="10"/>
  <c r="P361" i="10" s="1"/>
  <c r="H361" i="10"/>
  <c r="K361" i="10" s="1"/>
  <c r="R285" i="10"/>
  <c r="U285" i="10" s="1"/>
  <c r="M285" i="10"/>
  <c r="P285" i="10" s="1"/>
  <c r="H285" i="10"/>
  <c r="K285" i="10" s="1"/>
  <c r="H502" i="10"/>
  <c r="K502" i="10" s="1"/>
  <c r="M502" i="10"/>
  <c r="P502" i="10" s="1"/>
  <c r="R502" i="10"/>
  <c r="U502" i="10" s="1"/>
  <c r="M284" i="10"/>
  <c r="P284" i="10" s="1"/>
  <c r="R284" i="10"/>
  <c r="U284" i="10" s="1"/>
  <c r="H284" i="10"/>
  <c r="K284" i="10" s="1"/>
  <c r="M596" i="10"/>
  <c r="P596" i="10" s="1"/>
  <c r="R596" i="10"/>
  <c r="U596" i="10" s="1"/>
  <c r="H596" i="10"/>
  <c r="K596" i="10" s="1"/>
  <c r="M670" i="10"/>
  <c r="P670" i="10" s="1"/>
  <c r="H670" i="10"/>
  <c r="K670" i="10" s="1"/>
  <c r="R670" i="10"/>
  <c r="U670" i="10" s="1"/>
  <c r="M470" i="10"/>
  <c r="P470" i="10" s="1"/>
  <c r="R470" i="10"/>
  <c r="U470" i="10" s="1"/>
  <c r="H470" i="10"/>
  <c r="K470" i="10" s="1"/>
  <c r="R128" i="10"/>
  <c r="U128" i="10" s="1"/>
  <c r="H128" i="10"/>
  <c r="K128" i="10" s="1"/>
  <c r="M128" i="10"/>
  <c r="P128" i="10" s="1"/>
  <c r="M394" i="10"/>
  <c r="P394" i="10" s="1"/>
  <c r="H394" i="10"/>
  <c r="K394" i="10" s="1"/>
  <c r="R394" i="10"/>
  <c r="U394" i="10" s="1"/>
  <c r="H301" i="10"/>
  <c r="K301" i="10" s="1"/>
  <c r="R301" i="10"/>
  <c r="U301" i="10" s="1"/>
  <c r="M301" i="10"/>
  <c r="P301" i="10" s="1"/>
  <c r="H45" i="10"/>
  <c r="K45" i="10" s="1"/>
  <c r="R45" i="10"/>
  <c r="U45" i="10" s="1"/>
  <c r="M45" i="10"/>
  <c r="P45" i="10" s="1"/>
  <c r="H104" i="10"/>
  <c r="K104" i="10" s="1"/>
  <c r="M104" i="10"/>
  <c r="P104" i="10" s="1"/>
  <c r="R104" i="10"/>
  <c r="U104" i="10" s="1"/>
  <c r="H69" i="10"/>
  <c r="K69" i="10" s="1"/>
  <c r="M69" i="10"/>
  <c r="P69" i="10" s="1"/>
  <c r="R69" i="10"/>
  <c r="U69" i="10" s="1"/>
  <c r="M683" i="10"/>
  <c r="P683" i="10" s="1"/>
  <c r="R683" i="10"/>
  <c r="U683" i="10" s="1"/>
  <c r="H683" i="10"/>
  <c r="K683" i="10" s="1"/>
  <c r="H197" i="10"/>
  <c r="K197" i="10" s="1"/>
  <c r="R197" i="10"/>
  <c r="U197" i="10" s="1"/>
  <c r="M197" i="10"/>
  <c r="P197" i="10" s="1"/>
  <c r="H291" i="10"/>
  <c r="K291" i="10" s="1"/>
  <c r="R291" i="10"/>
  <c r="U291" i="10" s="1"/>
  <c r="M291" i="10"/>
  <c r="P291" i="10" s="1"/>
  <c r="M622" i="10"/>
  <c r="P622" i="10" s="1"/>
  <c r="H622" i="10"/>
  <c r="K622" i="10" s="1"/>
  <c r="R622" i="10"/>
  <c r="U622" i="10" s="1"/>
  <c r="H180" i="10"/>
  <c r="K180" i="10" s="1"/>
  <c r="M180" i="10"/>
  <c r="P180" i="10" s="1"/>
  <c r="R180" i="10"/>
  <c r="U180" i="10" s="1"/>
  <c r="M748" i="10"/>
  <c r="P748" i="10" s="1"/>
  <c r="R748" i="10"/>
  <c r="U748" i="10" s="1"/>
  <c r="H748" i="10"/>
  <c r="K748" i="10" s="1"/>
  <c r="R222" i="10"/>
  <c r="U222" i="10" s="1"/>
  <c r="H222" i="10"/>
  <c r="K222" i="10" s="1"/>
  <c r="M222" i="10"/>
  <c r="P222" i="10" s="1"/>
  <c r="M495" i="10"/>
  <c r="P495" i="10" s="1"/>
  <c r="H495" i="10"/>
  <c r="K495" i="10" s="1"/>
  <c r="R495" i="10"/>
  <c r="U495" i="10" s="1"/>
  <c r="M347" i="10"/>
  <c r="P347" i="10" s="1"/>
  <c r="R347" i="10"/>
  <c r="U347" i="10" s="1"/>
  <c r="H347" i="10"/>
  <c r="K347" i="10" s="1"/>
  <c r="R485" i="10"/>
  <c r="U485" i="10" s="1"/>
  <c r="H485" i="10"/>
  <c r="K485" i="10" s="1"/>
  <c r="M485" i="10"/>
  <c r="P485" i="10" s="1"/>
  <c r="R226" i="10"/>
  <c r="U226" i="10" s="1"/>
  <c r="H226" i="10"/>
  <c r="K226" i="10" s="1"/>
  <c r="M226" i="10"/>
  <c r="P226" i="10" s="1"/>
  <c r="H732" i="10"/>
  <c r="K732" i="10" s="1"/>
  <c r="R732" i="10"/>
  <c r="U732" i="10" s="1"/>
  <c r="M732" i="10"/>
  <c r="P732" i="10" s="1"/>
  <c r="H252" i="10"/>
  <c r="K252" i="10" s="1"/>
  <c r="M252" i="10"/>
  <c r="P252" i="10" s="1"/>
  <c r="R252" i="10"/>
  <c r="U252" i="10" s="1"/>
  <c r="M134" i="10"/>
  <c r="P134" i="10" s="1"/>
  <c r="H134" i="10"/>
  <c r="K134" i="10" s="1"/>
  <c r="R134" i="10"/>
  <c r="U134" i="10" s="1"/>
  <c r="M314" i="10"/>
  <c r="P314" i="10" s="1"/>
  <c r="H314" i="10"/>
  <c r="K314" i="10" s="1"/>
  <c r="R314" i="10"/>
  <c r="U314" i="10" s="1"/>
  <c r="M297" i="10"/>
  <c r="P297" i="10" s="1"/>
  <c r="H297" i="10"/>
  <c r="K297" i="10" s="1"/>
  <c r="R297" i="10"/>
  <c r="U297" i="10" s="1"/>
  <c r="R662" i="10"/>
  <c r="U662" i="10" s="1"/>
  <c r="H662" i="10"/>
  <c r="K662" i="10" s="1"/>
  <c r="M662" i="10"/>
  <c r="P662" i="10" s="1"/>
  <c r="R302" i="10"/>
  <c r="U302" i="10" s="1"/>
  <c r="H302" i="10"/>
  <c r="K302" i="10" s="1"/>
  <c r="M302" i="10"/>
  <c r="P302" i="10" s="1"/>
  <c r="B543" i="10"/>
  <c r="B546" i="10"/>
  <c r="B44" i="10"/>
  <c r="B547" i="10"/>
  <c r="B522" i="10"/>
  <c r="B542" i="10"/>
  <c r="R418" i="10"/>
  <c r="U418" i="10" s="1"/>
  <c r="M418" i="10"/>
  <c r="P418" i="10" s="1"/>
  <c r="H418" i="10"/>
  <c r="K418" i="10" s="1"/>
  <c r="H598" i="10"/>
  <c r="K598" i="10" s="1"/>
  <c r="R598" i="10"/>
  <c r="U598" i="10" s="1"/>
  <c r="M598" i="10"/>
  <c r="P598" i="10" s="1"/>
  <c r="H630" i="10"/>
  <c r="K630" i="10" s="1"/>
  <c r="M630" i="10"/>
  <c r="P630" i="10" s="1"/>
  <c r="R630" i="10"/>
  <c r="U630" i="10" s="1"/>
  <c r="R654" i="10"/>
  <c r="U654" i="10" s="1"/>
  <c r="M654" i="10"/>
  <c r="P654" i="10" s="1"/>
  <c r="H654" i="10"/>
  <c r="K654" i="10" s="1"/>
  <c r="M464" i="10"/>
  <c r="P464" i="10" s="1"/>
  <c r="R464" i="10"/>
  <c r="U464" i="10" s="1"/>
  <c r="H464" i="10"/>
  <c r="K464" i="10" s="1"/>
  <c r="R448" i="10"/>
  <c r="U448" i="10" s="1"/>
  <c r="H448" i="10"/>
  <c r="K448" i="10" s="1"/>
  <c r="M448" i="10"/>
  <c r="P448" i="10" s="1"/>
  <c r="M312" i="10"/>
  <c r="P312" i="10" s="1"/>
  <c r="H312" i="10"/>
  <c r="K312" i="10" s="1"/>
  <c r="R312" i="10"/>
  <c r="U312" i="10" s="1"/>
  <c r="R341" i="10"/>
  <c r="U341" i="10" s="1"/>
  <c r="M341" i="10"/>
  <c r="P341" i="10" s="1"/>
  <c r="H341" i="10"/>
  <c r="K341" i="10" s="1"/>
  <c r="R290" i="10"/>
  <c r="U290" i="10" s="1"/>
  <c r="M290" i="10"/>
  <c r="P290" i="10" s="1"/>
  <c r="H290" i="10"/>
  <c r="K290" i="10" s="1"/>
  <c r="H250" i="10"/>
  <c r="K250" i="10" s="1"/>
  <c r="M250" i="10"/>
  <c r="P250" i="10" s="1"/>
  <c r="R250" i="10"/>
  <c r="U250" i="10" s="1"/>
  <c r="M605" i="10"/>
  <c r="P605" i="10" s="1"/>
  <c r="H605" i="10"/>
  <c r="K605" i="10" s="1"/>
  <c r="R605" i="10"/>
  <c r="U605" i="10" s="1"/>
  <c r="M195" i="10"/>
  <c r="P195" i="10" s="1"/>
  <c r="R195" i="10"/>
  <c r="U195" i="10" s="1"/>
  <c r="H195" i="10"/>
  <c r="K195" i="10" s="1"/>
  <c r="M776" i="10"/>
  <c r="P776" i="10" s="1"/>
  <c r="R776" i="10"/>
  <c r="U776" i="10" s="1"/>
  <c r="H776" i="10"/>
  <c r="K776" i="10" s="1"/>
  <c r="H719" i="10"/>
  <c r="K719" i="10" s="1"/>
  <c r="M719" i="10"/>
  <c r="P719" i="10" s="1"/>
  <c r="R719" i="10"/>
  <c r="U719" i="10" s="1"/>
  <c r="R145" i="10"/>
  <c r="U145" i="10" s="1"/>
  <c r="H145" i="10"/>
  <c r="K145" i="10" s="1"/>
  <c r="M145" i="10"/>
  <c r="P145" i="10" s="1"/>
  <c r="M174" i="10"/>
  <c r="P174" i="10" s="1"/>
  <c r="H174" i="10"/>
  <c r="K174" i="10" s="1"/>
  <c r="R174" i="10"/>
  <c r="U174" i="10" s="1"/>
  <c r="H623" i="10"/>
  <c r="K623" i="10" s="1"/>
  <c r="M623" i="10"/>
  <c r="P623" i="10" s="1"/>
  <c r="R623" i="10"/>
  <c r="U623" i="10" s="1"/>
  <c r="M632" i="10"/>
  <c r="P632" i="10" s="1"/>
  <c r="R632" i="10"/>
  <c r="U632" i="10" s="1"/>
  <c r="H632" i="10"/>
  <c r="K632" i="10" s="1"/>
  <c r="H9" i="10"/>
  <c r="K9" i="10" s="1"/>
  <c r="R9" i="10"/>
  <c r="U9" i="10" s="1"/>
  <c r="M9" i="10"/>
  <c r="P9" i="10" s="1"/>
  <c r="H721" i="10"/>
  <c r="K721" i="10" s="1"/>
  <c r="R721" i="10"/>
  <c r="U721" i="10" s="1"/>
  <c r="M721" i="10"/>
  <c r="P721" i="10" s="1"/>
  <c r="M468" i="10"/>
  <c r="P468" i="10" s="1"/>
  <c r="R468" i="10"/>
  <c r="U468" i="10" s="1"/>
  <c r="H468" i="10"/>
  <c r="K468" i="10" s="1"/>
  <c r="H159" i="10"/>
  <c r="K159" i="10" s="1"/>
  <c r="M159" i="10"/>
  <c r="P159" i="10" s="1"/>
  <c r="R159" i="10"/>
  <c r="U159" i="10" s="1"/>
  <c r="R728" i="10"/>
  <c r="U728" i="10" s="1"/>
  <c r="M728" i="10"/>
  <c r="P728" i="10" s="1"/>
  <c r="H728" i="10"/>
  <c r="K728" i="10" s="1"/>
  <c r="H707" i="10"/>
  <c r="K707" i="10" s="1"/>
  <c r="R707" i="10"/>
  <c r="U707" i="10" s="1"/>
  <c r="M707" i="10"/>
  <c r="P707" i="10" s="1"/>
  <c r="M735" i="10"/>
  <c r="P735" i="10" s="1"/>
  <c r="R735" i="10"/>
  <c r="U735" i="10" s="1"/>
  <c r="H735" i="10"/>
  <c r="K735" i="10" s="1"/>
  <c r="H364" i="10"/>
  <c r="K364" i="10" s="1"/>
  <c r="R364" i="10"/>
  <c r="U364" i="10" s="1"/>
  <c r="M364" i="10"/>
  <c r="P364" i="10" s="1"/>
  <c r="H441" i="10"/>
  <c r="K441" i="10" s="1"/>
  <c r="M441" i="10"/>
  <c r="P441" i="10" s="1"/>
  <c r="R441" i="10"/>
  <c r="U441" i="10" s="1"/>
  <c r="M211" i="10"/>
  <c r="P211" i="10" s="1"/>
  <c r="H211" i="10"/>
  <c r="K211" i="10" s="1"/>
  <c r="R211" i="10"/>
  <c r="U211" i="10" s="1"/>
  <c r="R412" i="10"/>
  <c r="U412" i="10" s="1"/>
  <c r="M412" i="10"/>
  <c r="P412" i="10" s="1"/>
  <c r="H412" i="10"/>
  <c r="K412" i="10" s="1"/>
  <c r="R169" i="10"/>
  <c r="U169" i="10" s="1"/>
  <c r="H169" i="10"/>
  <c r="K169" i="10" s="1"/>
  <c r="M169" i="10"/>
  <c r="P169" i="10" s="1"/>
  <c r="H300" i="10"/>
  <c r="K300" i="10" s="1"/>
  <c r="M300" i="10"/>
  <c r="P300" i="10" s="1"/>
  <c r="R300" i="10"/>
  <c r="U300" i="10" s="1"/>
  <c r="M561" i="10"/>
  <c r="P561" i="10" s="1"/>
  <c r="H561" i="10"/>
  <c r="K561" i="10" s="1"/>
  <c r="R561" i="10"/>
  <c r="U561" i="10" s="1"/>
  <c r="R686" i="10"/>
  <c r="U686" i="10" s="1"/>
  <c r="M686" i="10"/>
  <c r="P686" i="10" s="1"/>
  <c r="H686" i="10"/>
  <c r="K686" i="10" s="1"/>
  <c r="H327" i="10"/>
  <c r="K327" i="10" s="1"/>
  <c r="M327" i="10"/>
  <c r="P327" i="10" s="1"/>
  <c r="R327" i="10"/>
  <c r="U327" i="10" s="1"/>
  <c r="H416" i="10"/>
  <c r="K416" i="10" s="1"/>
  <c r="R416" i="10"/>
  <c r="U416" i="10" s="1"/>
  <c r="M416" i="10"/>
  <c r="P416" i="10" s="1"/>
  <c r="R742" i="10"/>
  <c r="U742" i="10" s="1"/>
  <c r="H742" i="10"/>
  <c r="K742" i="10" s="1"/>
  <c r="M742" i="10"/>
  <c r="P742" i="10" s="1"/>
  <c r="R351" i="10"/>
  <c r="U351" i="10" s="1"/>
  <c r="M351" i="10"/>
  <c r="P351" i="10" s="1"/>
  <c r="H351" i="10"/>
  <c r="K351" i="10" s="1"/>
  <c r="M278" i="10"/>
  <c r="P278" i="10" s="1"/>
  <c r="H278" i="10"/>
  <c r="K278" i="10" s="1"/>
  <c r="R278" i="10"/>
  <c r="U278" i="10" s="1"/>
  <c r="M678" i="10"/>
  <c r="P678" i="10" s="1"/>
  <c r="R678" i="10"/>
  <c r="U678" i="10" s="1"/>
  <c r="H678" i="10"/>
  <c r="K678" i="10" s="1"/>
  <c r="M421" i="10"/>
  <c r="P421" i="10" s="1"/>
  <c r="H421" i="10"/>
  <c r="K421" i="10" s="1"/>
  <c r="R421" i="10"/>
  <c r="U421" i="10" s="1"/>
  <c r="H80" i="10"/>
  <c r="K80" i="10" s="1"/>
  <c r="R80" i="10"/>
  <c r="U80" i="10" s="1"/>
  <c r="M80" i="10"/>
  <c r="P80" i="10" s="1"/>
  <c r="M365" i="10"/>
  <c r="P365" i="10" s="1"/>
  <c r="R365" i="10"/>
  <c r="U365" i="10" s="1"/>
  <c r="H365" i="10"/>
  <c r="K365" i="10" s="1"/>
  <c r="M47" i="10"/>
  <c r="P47" i="10" s="1"/>
  <c r="R47" i="10"/>
  <c r="U47" i="10" s="1"/>
  <c r="H47" i="10"/>
  <c r="K47" i="10" s="1"/>
  <c r="R87" i="10"/>
  <c r="U87" i="10" s="1"/>
  <c r="H87" i="10"/>
  <c r="K87" i="10" s="1"/>
  <c r="M87" i="10"/>
  <c r="P87" i="10" s="1"/>
  <c r="M149" i="10"/>
  <c r="P149" i="10" s="1"/>
  <c r="H149" i="10"/>
  <c r="K149" i="10" s="1"/>
  <c r="R149" i="10"/>
  <c r="U149" i="10" s="1"/>
  <c r="M653" i="10"/>
  <c r="P653" i="10" s="1"/>
  <c r="H653" i="10"/>
  <c r="K653" i="10" s="1"/>
  <c r="R653" i="10"/>
  <c r="U653" i="10" s="1"/>
  <c r="R493" i="10"/>
  <c r="U493" i="10" s="1"/>
  <c r="H493" i="10"/>
  <c r="K493" i="10" s="1"/>
  <c r="M493" i="10"/>
  <c r="P493" i="10" s="1"/>
  <c r="M231" i="10"/>
  <c r="P231" i="10" s="1"/>
  <c r="R231" i="10"/>
  <c r="U231" i="10" s="1"/>
  <c r="H231" i="10"/>
  <c r="K231" i="10" s="1"/>
  <c r="H61" i="10"/>
  <c r="K61" i="10" s="1"/>
  <c r="R61" i="10"/>
  <c r="U61" i="10" s="1"/>
  <c r="M61" i="10"/>
  <c r="P61" i="10" s="1"/>
  <c r="H666" i="10"/>
  <c r="K666" i="10" s="1"/>
  <c r="M666" i="10"/>
  <c r="P666" i="10" s="1"/>
  <c r="R666" i="10"/>
  <c r="U666" i="10" s="1"/>
  <c r="M46" i="10"/>
  <c r="P46" i="10" s="1"/>
  <c r="H46" i="10"/>
  <c r="K46" i="10" s="1"/>
  <c r="R46" i="10"/>
  <c r="U46" i="10" s="1"/>
  <c r="M566" i="10"/>
  <c r="P566" i="10" s="1"/>
  <c r="R566" i="10"/>
  <c r="U566" i="10" s="1"/>
  <c r="H566" i="10"/>
  <c r="K566" i="10" s="1"/>
  <c r="R248" i="10"/>
  <c r="U248" i="10" s="1"/>
  <c r="H248" i="10"/>
  <c r="K248" i="10" s="1"/>
  <c r="M248" i="10"/>
  <c r="P248" i="10" s="1"/>
  <c r="R270" i="10"/>
  <c r="U270" i="10" s="1"/>
  <c r="H270" i="10"/>
  <c r="K270" i="10" s="1"/>
  <c r="M270" i="10"/>
  <c r="P270" i="10" s="1"/>
  <c r="H89" i="10"/>
  <c r="K89" i="10" s="1"/>
  <c r="M89" i="10"/>
  <c r="P89" i="10" s="1"/>
  <c r="R89" i="10"/>
  <c r="U89" i="10" s="1"/>
  <c r="R574" i="10"/>
  <c r="U574" i="10" s="1"/>
  <c r="M574" i="10"/>
  <c r="P574" i="10" s="1"/>
  <c r="H574" i="10"/>
  <c r="K574" i="10" s="1"/>
  <c r="R731" i="10"/>
  <c r="U731" i="10" s="1"/>
  <c r="H731" i="10"/>
  <c r="K731" i="10" s="1"/>
  <c r="M731" i="10"/>
  <c r="P731" i="10" s="1"/>
  <c r="H641" i="10"/>
  <c r="K641" i="10" s="1"/>
  <c r="R641" i="10"/>
  <c r="U641" i="10" s="1"/>
  <c r="M641" i="10"/>
  <c r="P641" i="10" s="1"/>
  <c r="R171" i="10"/>
  <c r="U171" i="10" s="1"/>
  <c r="H171" i="10"/>
  <c r="K171" i="10" s="1"/>
  <c r="M171" i="10"/>
  <c r="P171" i="10" s="1"/>
  <c r="H223" i="10"/>
  <c r="K223" i="10" s="1"/>
  <c r="M223" i="10"/>
  <c r="P223" i="10" s="1"/>
  <c r="R223" i="10"/>
  <c r="U223" i="10" s="1"/>
  <c r="R585" i="10"/>
  <c r="U585" i="10" s="1"/>
  <c r="M585" i="10"/>
  <c r="P585" i="10" s="1"/>
  <c r="H585" i="10"/>
  <c r="K585" i="10" s="1"/>
  <c r="R73" i="10"/>
  <c r="U73" i="10" s="1"/>
  <c r="H73" i="10"/>
  <c r="K73" i="10" s="1"/>
  <c r="M73" i="10"/>
  <c r="P73" i="10" s="1"/>
  <c r="M194" i="10"/>
  <c r="P194" i="10" s="1"/>
  <c r="H194" i="10"/>
  <c r="K194" i="10" s="1"/>
  <c r="R194" i="10"/>
  <c r="U194" i="10" s="1"/>
  <c r="M286" i="10"/>
  <c r="P286" i="10" s="1"/>
  <c r="H286" i="10"/>
  <c r="K286" i="10" s="1"/>
  <c r="R286" i="10"/>
  <c r="U286" i="10" s="1"/>
  <c r="M348" i="10"/>
  <c r="P348" i="10" s="1"/>
  <c r="H348" i="10"/>
  <c r="K348" i="10" s="1"/>
  <c r="R348" i="10"/>
  <c r="U348" i="10" s="1"/>
  <c r="H439" i="10"/>
  <c r="K439" i="10" s="1"/>
  <c r="M439" i="10"/>
  <c r="P439" i="10" s="1"/>
  <c r="R439" i="10"/>
  <c r="U439" i="10" s="1"/>
  <c r="M35" i="10"/>
  <c r="P35" i="10" s="1"/>
  <c r="R35" i="10"/>
  <c r="U35" i="10" s="1"/>
  <c r="H35" i="10"/>
  <c r="K35" i="10" s="1"/>
  <c r="R281" i="10"/>
  <c r="U281" i="10" s="1"/>
  <c r="H281" i="10"/>
  <c r="K281" i="10" s="1"/>
  <c r="M281" i="10"/>
  <c r="P281" i="10" s="1"/>
  <c r="M403" i="10"/>
  <c r="P403" i="10" s="1"/>
  <c r="H403" i="10"/>
  <c r="K403" i="10" s="1"/>
  <c r="R403" i="10"/>
  <c r="U403" i="10" s="1"/>
  <c r="M425" i="10"/>
  <c r="P425" i="10" s="1"/>
  <c r="H425" i="10"/>
  <c r="K425" i="10" s="1"/>
  <c r="R425" i="10"/>
  <c r="U425" i="10" s="1"/>
  <c r="M161" i="10"/>
  <c r="P161" i="10" s="1"/>
  <c r="H161" i="10"/>
  <c r="K161" i="10" s="1"/>
  <c r="R161" i="10"/>
  <c r="U161" i="10" s="1"/>
  <c r="M50" i="10"/>
  <c r="P50" i="10" s="1"/>
  <c r="R50" i="10"/>
  <c r="U50" i="10" s="1"/>
  <c r="H50" i="10"/>
  <c r="K50" i="10" s="1"/>
  <c r="R607" i="10"/>
  <c r="U607" i="10" s="1"/>
  <c r="H607" i="10"/>
  <c r="K607" i="10" s="1"/>
  <c r="M607" i="10"/>
  <c r="P607" i="10" s="1"/>
  <c r="R212" i="10"/>
  <c r="U212" i="10" s="1"/>
  <c r="M212" i="10"/>
  <c r="P212" i="10" s="1"/>
  <c r="H212" i="10"/>
  <c r="K212" i="10" s="1"/>
  <c r="R245" i="10"/>
  <c r="U245" i="10" s="1"/>
  <c r="M245" i="10"/>
  <c r="P245" i="10" s="1"/>
  <c r="H245" i="10"/>
  <c r="K245" i="10" s="1"/>
  <c r="H768" i="10"/>
  <c r="K768" i="10" s="1"/>
  <c r="R768" i="10"/>
  <c r="U768" i="10" s="1"/>
  <c r="M768" i="10"/>
  <c r="P768" i="10" s="1"/>
  <c r="R631" i="10"/>
  <c r="U631" i="10" s="1"/>
  <c r="M631" i="10"/>
  <c r="P631" i="10" s="1"/>
  <c r="H631" i="10"/>
  <c r="K631" i="10" s="1"/>
  <c r="R738" i="10"/>
  <c r="U738" i="10" s="1"/>
  <c r="M738" i="10"/>
  <c r="P738" i="10" s="1"/>
  <c r="H738" i="10"/>
  <c r="K738" i="10" s="1"/>
  <c r="R436" i="10"/>
  <c r="U436" i="10" s="1"/>
  <c r="H436" i="10"/>
  <c r="K436" i="10" s="1"/>
  <c r="M436" i="10"/>
  <c r="P436" i="10" s="1"/>
  <c r="M94" i="10"/>
  <c r="P94" i="10" s="1"/>
  <c r="R94" i="10"/>
  <c r="U94" i="10" s="1"/>
  <c r="H94" i="10"/>
  <c r="K94" i="10" s="1"/>
  <c r="R603" i="10"/>
  <c r="U603" i="10" s="1"/>
  <c r="H603" i="10"/>
  <c r="K603" i="10" s="1"/>
  <c r="M603" i="10"/>
  <c r="P603" i="10" s="1"/>
  <c r="H175" i="10"/>
  <c r="K175" i="10" s="1"/>
  <c r="M175" i="10"/>
  <c r="P175" i="10" s="1"/>
  <c r="R175" i="10"/>
  <c r="U175" i="10" s="1"/>
  <c r="R568" i="10"/>
  <c r="U568" i="10" s="1"/>
  <c r="M568" i="10"/>
  <c r="P568" i="10" s="1"/>
  <c r="H568" i="10"/>
  <c r="K568" i="10" s="1"/>
  <c r="M775" i="10"/>
  <c r="P775" i="10" s="1"/>
  <c r="R775" i="10"/>
  <c r="U775" i="10" s="1"/>
  <c r="H775" i="10"/>
  <c r="K775" i="10" s="1"/>
  <c r="R292" i="10"/>
  <c r="U292" i="10" s="1"/>
  <c r="H292" i="10"/>
  <c r="K292" i="10" s="1"/>
  <c r="M292" i="10"/>
  <c r="P292" i="10" s="1"/>
  <c r="M529" i="10" l="1"/>
  <c r="P529" i="10" s="1"/>
  <c r="R529" i="10"/>
  <c r="U529" i="10" s="1"/>
  <c r="H529" i="10"/>
  <c r="K529" i="10" s="1"/>
  <c r="R54" i="10"/>
  <c r="U54" i="10" s="1"/>
  <c r="M54" i="10"/>
  <c r="P54" i="10" s="1"/>
  <c r="H54" i="10"/>
  <c r="K54" i="10" s="1"/>
  <c r="H538" i="10"/>
  <c r="K538" i="10" s="1"/>
  <c r="M538" i="10"/>
  <c r="P538" i="10" s="1"/>
  <c r="R538" i="10"/>
  <c r="U538" i="10" s="1"/>
  <c r="H532" i="10"/>
  <c r="K532" i="10" s="1"/>
  <c r="R532" i="10"/>
  <c r="U532" i="10" s="1"/>
  <c r="M532" i="10"/>
  <c r="P532" i="10" s="1"/>
  <c r="M544" i="10"/>
  <c r="P544" i="10" s="1"/>
  <c r="R544" i="10"/>
  <c r="U544" i="10" s="1"/>
  <c r="H544" i="10"/>
  <c r="K544" i="10" s="1"/>
  <c r="M516" i="10"/>
  <c r="P516" i="10" s="1"/>
  <c r="H516" i="10"/>
  <c r="K516" i="10" s="1"/>
  <c r="R516" i="10"/>
  <c r="U516" i="10" s="1"/>
  <c r="H511" i="10"/>
  <c r="K511" i="10" s="1"/>
  <c r="M511" i="10"/>
  <c r="P511" i="10" s="1"/>
  <c r="R511" i="10"/>
  <c r="U511" i="10" s="1"/>
  <c r="R549" i="10"/>
  <c r="U549" i="10" s="1"/>
  <c r="M549" i="10"/>
  <c r="P549" i="10" s="1"/>
  <c r="H549" i="10"/>
  <c r="K549" i="10" s="1"/>
  <c r="H528" i="10"/>
  <c r="K528" i="10" s="1"/>
  <c r="M528" i="10"/>
  <c r="P528" i="10" s="1"/>
  <c r="R528" i="10"/>
  <c r="U528" i="10" s="1"/>
  <c r="M26" i="10"/>
  <c r="P26" i="10" s="1"/>
  <c r="H26" i="10"/>
  <c r="K26" i="10" s="1"/>
  <c r="R26" i="10"/>
  <c r="U26" i="10" s="1"/>
  <c r="H542" i="10"/>
  <c r="K542" i="10" s="1"/>
  <c r="R542" i="10"/>
  <c r="U542" i="10" s="1"/>
  <c r="M542" i="10"/>
  <c r="P542" i="10" s="1"/>
  <c r="H518" i="10"/>
  <c r="K518" i="10" s="1"/>
  <c r="M518" i="10"/>
  <c r="P518" i="10" s="1"/>
  <c r="R518" i="10"/>
  <c r="U518" i="10" s="1"/>
  <c r="M526" i="10"/>
  <c r="P526" i="10" s="1"/>
  <c r="R526" i="10"/>
  <c r="U526" i="10" s="1"/>
  <c r="H526" i="10"/>
  <c r="K526" i="10" s="1"/>
  <c r="M524" i="10"/>
  <c r="P524" i="10" s="1"/>
  <c r="H524" i="10"/>
  <c r="K524" i="10" s="1"/>
  <c r="R524" i="10"/>
  <c r="U524" i="10" s="1"/>
  <c r="H531" i="10"/>
  <c r="K531" i="10" s="1"/>
  <c r="R531" i="10"/>
  <c r="U531" i="10" s="1"/>
  <c r="M531" i="10"/>
  <c r="P531" i="10" s="1"/>
  <c r="M539" i="10"/>
  <c r="P539" i="10" s="1"/>
  <c r="R539" i="10"/>
  <c r="U539" i="10" s="1"/>
  <c r="H539" i="10"/>
  <c r="K539" i="10" s="1"/>
  <c r="H522" i="10"/>
  <c r="K522" i="10" s="1"/>
  <c r="M522" i="10"/>
  <c r="P522" i="10" s="1"/>
  <c r="R522" i="10"/>
  <c r="U522" i="10" s="1"/>
  <c r="H512" i="10"/>
  <c r="K512" i="10" s="1"/>
  <c r="M512" i="10"/>
  <c r="P512" i="10" s="1"/>
  <c r="R512" i="10"/>
  <c r="U512" i="10" s="1"/>
  <c r="H15" i="10"/>
  <c r="K15" i="10" s="1"/>
  <c r="R15" i="10"/>
  <c r="U15" i="10" s="1"/>
  <c r="M15" i="10"/>
  <c r="P15" i="10" s="1"/>
  <c r="H550" i="10"/>
  <c r="K550" i="10" s="1"/>
  <c r="M550" i="10"/>
  <c r="P550" i="10" s="1"/>
  <c r="R550" i="10"/>
  <c r="U550" i="10" s="1"/>
  <c r="R24" i="10"/>
  <c r="U24" i="10" s="1"/>
  <c r="M24" i="10"/>
  <c r="P24" i="10" s="1"/>
  <c r="H24" i="10"/>
  <c r="K24" i="10" s="1"/>
  <c r="M515" i="10"/>
  <c r="P515" i="10" s="1"/>
  <c r="H515" i="10"/>
  <c r="K515" i="10" s="1"/>
  <c r="R515" i="10"/>
  <c r="U515" i="10" s="1"/>
  <c r="M547" i="10"/>
  <c r="P547" i="10" s="1"/>
  <c r="R547" i="10"/>
  <c r="U547" i="10" s="1"/>
  <c r="H547" i="10"/>
  <c r="K547" i="10" s="1"/>
  <c r="H17" i="10"/>
  <c r="K17" i="10" s="1"/>
  <c r="R17" i="10"/>
  <c r="U17" i="10" s="1"/>
  <c r="M17" i="10"/>
  <c r="P17" i="10" s="1"/>
  <c r="R527" i="10"/>
  <c r="U527" i="10" s="1"/>
  <c r="M527" i="10"/>
  <c r="P527" i="10" s="1"/>
  <c r="H527" i="10"/>
  <c r="K527" i="10" s="1"/>
  <c r="H525" i="10"/>
  <c r="K525" i="10" s="1"/>
  <c r="R525" i="10"/>
  <c r="U525" i="10" s="1"/>
  <c r="M525" i="10"/>
  <c r="P525" i="10" s="1"/>
  <c r="R541" i="10"/>
  <c r="U541" i="10" s="1"/>
  <c r="H541" i="10"/>
  <c r="K541" i="10" s="1"/>
  <c r="M541" i="10"/>
  <c r="P541" i="10" s="1"/>
  <c r="M523" i="10"/>
  <c r="P523" i="10" s="1"/>
  <c r="R523" i="10"/>
  <c r="U523" i="10" s="1"/>
  <c r="H523" i="10"/>
  <c r="K523" i="10" s="1"/>
  <c r="R530" i="10"/>
  <c r="U530" i="10" s="1"/>
  <c r="M530" i="10"/>
  <c r="P530" i="10" s="1"/>
  <c r="H530" i="10"/>
  <c r="K530" i="10" s="1"/>
  <c r="R44" i="10"/>
  <c r="U44" i="10" s="1"/>
  <c r="H44" i="10"/>
  <c r="K44" i="10" s="1"/>
  <c r="M44" i="10"/>
  <c r="P44" i="10" s="1"/>
  <c r="R533" i="10"/>
  <c r="U533" i="10" s="1"/>
  <c r="H533" i="10"/>
  <c r="K533" i="10" s="1"/>
  <c r="M533" i="10"/>
  <c r="P533" i="10" s="1"/>
  <c r="H514" i="10"/>
  <c r="K514" i="10" s="1"/>
  <c r="R514" i="10"/>
  <c r="U514" i="10" s="1"/>
  <c r="M514" i="10"/>
  <c r="P514" i="10" s="1"/>
  <c r="R536" i="10"/>
  <c r="U536" i="10" s="1"/>
  <c r="H536" i="10"/>
  <c r="K536" i="10" s="1"/>
  <c r="M536" i="10"/>
  <c r="P536" i="10" s="1"/>
  <c r="M359" i="10"/>
  <c r="P359" i="10" s="1"/>
  <c r="R359" i="10"/>
  <c r="U359" i="10" s="1"/>
  <c r="H359" i="10"/>
  <c r="K359" i="10" s="1"/>
  <c r="R176" i="10"/>
  <c r="U176" i="10" s="1"/>
  <c r="M176" i="10"/>
  <c r="P176" i="10" s="1"/>
  <c r="H176" i="10"/>
  <c r="K176" i="10" s="1"/>
  <c r="H30" i="10"/>
  <c r="K30" i="10" s="1"/>
  <c r="M30" i="10"/>
  <c r="P30" i="10" s="1"/>
  <c r="R30" i="10"/>
  <c r="U30" i="10" s="1"/>
  <c r="M517" i="10"/>
  <c r="P517" i="10" s="1"/>
  <c r="H517" i="10"/>
  <c r="K517" i="10" s="1"/>
  <c r="R517" i="10"/>
  <c r="U517" i="10" s="1"/>
  <c r="R546" i="10"/>
  <c r="U546" i="10" s="1"/>
  <c r="M546" i="10"/>
  <c r="P546" i="10" s="1"/>
  <c r="H546" i="10"/>
  <c r="K546" i="10" s="1"/>
  <c r="R519" i="10"/>
  <c r="U519" i="10" s="1"/>
  <c r="M519" i="10"/>
  <c r="P519" i="10" s="1"/>
  <c r="H519" i="10"/>
  <c r="K519" i="10" s="1"/>
  <c r="H5" i="10"/>
  <c r="K5" i="10" s="1"/>
  <c r="R5" i="10"/>
  <c r="U5" i="10" s="1"/>
  <c r="M5" i="10"/>
  <c r="P5" i="10" s="1"/>
  <c r="R520" i="10"/>
  <c r="U520" i="10" s="1"/>
  <c r="M520" i="10"/>
  <c r="P520" i="10" s="1"/>
  <c r="H520" i="10"/>
  <c r="K520" i="10" s="1"/>
  <c r="R537" i="10"/>
  <c r="U537" i="10" s="1"/>
  <c r="M537" i="10"/>
  <c r="P537" i="10" s="1"/>
  <c r="H537" i="10"/>
  <c r="K537" i="10" s="1"/>
  <c r="R13" i="10"/>
  <c r="U13" i="10" s="1"/>
  <c r="H13" i="10"/>
  <c r="K13" i="10" s="1"/>
  <c r="M13" i="10"/>
  <c r="P13" i="10" s="1"/>
  <c r="R8" i="10"/>
  <c r="U8" i="10" s="1"/>
  <c r="M8" i="10"/>
  <c r="P8" i="10" s="1"/>
  <c r="H8" i="10"/>
  <c r="K8" i="10" s="1"/>
  <c r="R534" i="10"/>
  <c r="U534" i="10" s="1"/>
  <c r="M534" i="10"/>
  <c r="P534" i="10" s="1"/>
  <c r="H534" i="10"/>
  <c r="K534" i="10" s="1"/>
  <c r="R543" i="10"/>
  <c r="U543" i="10" s="1"/>
  <c r="H543" i="10"/>
  <c r="K543" i="10" s="1"/>
  <c r="M543" i="10"/>
  <c r="P543" i="10" s="1"/>
  <c r="H545" i="10"/>
  <c r="K545" i="10" s="1"/>
  <c r="R545" i="10"/>
  <c r="U545" i="10" s="1"/>
  <c r="M545" i="10"/>
  <c r="P545" i="10" s="1"/>
  <c r="M77" i="10"/>
  <c r="P77" i="10" s="1"/>
  <c r="R77" i="10"/>
  <c r="U77" i="10" s="1"/>
  <c r="H77" i="10"/>
  <c r="K77" i="10" s="1"/>
  <c r="H535" i="10"/>
  <c r="K535" i="10" s="1"/>
  <c r="M535" i="10"/>
  <c r="P535" i="10" s="1"/>
  <c r="R535" i="10"/>
  <c r="U535" i="10" s="1"/>
  <c r="H521" i="10"/>
  <c r="K521" i="10" s="1"/>
  <c r="R521" i="10"/>
  <c r="U521" i="10" s="1"/>
  <c r="M521" i="10"/>
  <c r="P521" i="10" s="1"/>
  <c r="H513" i="10"/>
  <c r="K513" i="10" s="1"/>
  <c r="M513" i="10"/>
  <c r="P513" i="10" s="1"/>
  <c r="R513" i="10"/>
  <c r="U513" i="10" s="1"/>
  <c r="M548" i="10"/>
  <c r="P548" i="10" s="1"/>
  <c r="R548" i="10"/>
  <c r="U548" i="10" s="1"/>
  <c r="H548" i="10"/>
  <c r="K548" i="10" s="1"/>
  <c r="H540" i="10"/>
  <c r="K540" i="10" s="1"/>
  <c r="M540" i="10"/>
  <c r="P540" i="10" s="1"/>
  <c r="R540" i="10"/>
  <c r="U540" i="10" s="1"/>
  <c r="B376" i="10" l="1"/>
  <c r="B391" i="10"/>
  <c r="B383" i="10"/>
  <c r="B38" i="10"/>
  <c r="B390" i="10"/>
  <c r="B386" i="10"/>
  <c r="B380" i="10"/>
  <c r="B370" i="10"/>
  <c r="B148" i="10"/>
  <c r="B375" i="10"/>
  <c r="B389" i="10"/>
  <c r="B387" i="10"/>
  <c r="B378" i="10"/>
  <c r="B209" i="10"/>
  <c r="B228" i="10"/>
  <c r="B388" i="10"/>
  <c r="B371" i="10"/>
  <c r="B384" i="10"/>
  <c r="B374" i="10"/>
  <c r="B372" i="10"/>
  <c r="B369" i="10"/>
  <c r="B373" i="10"/>
  <c r="B182" i="10"/>
  <c r="B382" i="10"/>
  <c r="B392" i="10"/>
  <c r="B381" i="10"/>
  <c r="B121" i="10"/>
  <c r="B377" i="10"/>
  <c r="B127" i="10"/>
  <c r="B385" i="10"/>
  <c r="B244" i="10"/>
  <c r="B379" i="10" l="1"/>
  <c r="M382" i="10"/>
  <c r="P382" i="10" s="1"/>
  <c r="H382" i="10"/>
  <c r="K382" i="10" s="1"/>
  <c r="R382" i="10"/>
  <c r="U382" i="10" s="1"/>
  <c r="M388" i="10"/>
  <c r="P388" i="10" s="1"/>
  <c r="H388" i="10"/>
  <c r="K388" i="10" s="1"/>
  <c r="R388" i="10"/>
  <c r="U388" i="10" s="1"/>
  <c r="R370" i="10"/>
  <c r="U370" i="10" s="1"/>
  <c r="M370" i="10"/>
  <c r="P370" i="10" s="1"/>
  <c r="H370" i="10"/>
  <c r="K370" i="10" s="1"/>
  <c r="R244" i="10"/>
  <c r="U244" i="10" s="1"/>
  <c r="H244" i="10"/>
  <c r="K244" i="10" s="1"/>
  <c r="M244" i="10"/>
  <c r="P244" i="10" s="1"/>
  <c r="M182" i="10"/>
  <c r="P182" i="10" s="1"/>
  <c r="H182" i="10"/>
  <c r="K182" i="10" s="1"/>
  <c r="R182" i="10"/>
  <c r="U182" i="10" s="1"/>
  <c r="M228" i="10"/>
  <c r="P228" i="10" s="1"/>
  <c r="H228" i="10"/>
  <c r="K228" i="10" s="1"/>
  <c r="R228" i="10"/>
  <c r="U228" i="10" s="1"/>
  <c r="H380" i="10"/>
  <c r="K380" i="10" s="1"/>
  <c r="R380" i="10"/>
  <c r="U380" i="10" s="1"/>
  <c r="M380" i="10"/>
  <c r="P380" i="10" s="1"/>
  <c r="H385" i="10"/>
  <c r="K385" i="10" s="1"/>
  <c r="R385" i="10"/>
  <c r="U385" i="10" s="1"/>
  <c r="M385" i="10"/>
  <c r="P385" i="10" s="1"/>
  <c r="R373" i="10"/>
  <c r="U373" i="10" s="1"/>
  <c r="M373" i="10"/>
  <c r="P373" i="10" s="1"/>
  <c r="H373" i="10"/>
  <c r="K373" i="10" s="1"/>
  <c r="H209" i="10"/>
  <c r="K209" i="10" s="1"/>
  <c r="R209" i="10"/>
  <c r="U209" i="10" s="1"/>
  <c r="M209" i="10"/>
  <c r="P209" i="10" s="1"/>
  <c r="M386" i="10"/>
  <c r="P386" i="10" s="1"/>
  <c r="R386" i="10"/>
  <c r="U386" i="10" s="1"/>
  <c r="H386" i="10"/>
  <c r="K386" i="10" s="1"/>
  <c r="M127" i="10"/>
  <c r="P127" i="10" s="1"/>
  <c r="H127" i="10"/>
  <c r="K127" i="10" s="1"/>
  <c r="R127" i="10"/>
  <c r="U127" i="10" s="1"/>
  <c r="R369" i="10"/>
  <c r="U369" i="10" s="1"/>
  <c r="M369" i="10"/>
  <c r="P369" i="10" s="1"/>
  <c r="H369" i="10"/>
  <c r="K369" i="10" s="1"/>
  <c r="R378" i="10"/>
  <c r="U378" i="10" s="1"/>
  <c r="M378" i="10"/>
  <c r="P378" i="10" s="1"/>
  <c r="H378" i="10"/>
  <c r="K378" i="10" s="1"/>
  <c r="H390" i="10"/>
  <c r="K390" i="10" s="1"/>
  <c r="R390" i="10"/>
  <c r="U390" i="10" s="1"/>
  <c r="M390" i="10"/>
  <c r="P390" i="10" s="1"/>
  <c r="R377" i="10"/>
  <c r="U377" i="10" s="1"/>
  <c r="H377" i="10"/>
  <c r="K377" i="10" s="1"/>
  <c r="M377" i="10"/>
  <c r="P377" i="10" s="1"/>
  <c r="H372" i="10"/>
  <c r="K372" i="10" s="1"/>
  <c r="R372" i="10"/>
  <c r="U372" i="10" s="1"/>
  <c r="M372" i="10"/>
  <c r="P372" i="10" s="1"/>
  <c r="H387" i="10"/>
  <c r="K387" i="10" s="1"/>
  <c r="R387" i="10"/>
  <c r="U387" i="10" s="1"/>
  <c r="M387" i="10"/>
  <c r="P387" i="10" s="1"/>
  <c r="M38" i="10"/>
  <c r="P38" i="10" s="1"/>
  <c r="H38" i="10"/>
  <c r="K38" i="10" s="1"/>
  <c r="R38" i="10"/>
  <c r="U38" i="10" s="1"/>
  <c r="M121" i="10"/>
  <c r="P121" i="10" s="1"/>
  <c r="R121" i="10"/>
  <c r="U121" i="10" s="1"/>
  <c r="H121" i="10"/>
  <c r="K121" i="10" s="1"/>
  <c r="M374" i="10"/>
  <c r="P374" i="10" s="1"/>
  <c r="H374" i="10"/>
  <c r="K374" i="10" s="1"/>
  <c r="R374" i="10"/>
  <c r="U374" i="10" s="1"/>
  <c r="M389" i="10"/>
  <c r="P389" i="10" s="1"/>
  <c r="H389" i="10"/>
  <c r="K389" i="10" s="1"/>
  <c r="R389" i="10"/>
  <c r="U389" i="10" s="1"/>
  <c r="R383" i="10"/>
  <c r="U383" i="10" s="1"/>
  <c r="H383" i="10"/>
  <c r="K383" i="10" s="1"/>
  <c r="M383" i="10"/>
  <c r="P383" i="10" s="1"/>
  <c r="H381" i="10"/>
  <c r="K381" i="10" s="1"/>
  <c r="R381" i="10"/>
  <c r="U381" i="10" s="1"/>
  <c r="M381" i="10"/>
  <c r="P381" i="10" s="1"/>
  <c r="R384" i="10"/>
  <c r="U384" i="10" s="1"/>
  <c r="H384" i="10"/>
  <c r="K384" i="10" s="1"/>
  <c r="M384" i="10"/>
  <c r="P384" i="10" s="1"/>
  <c r="M375" i="10"/>
  <c r="P375" i="10" s="1"/>
  <c r="R375" i="10"/>
  <c r="U375" i="10" s="1"/>
  <c r="H375" i="10"/>
  <c r="K375" i="10" s="1"/>
  <c r="M391" i="10"/>
  <c r="P391" i="10" s="1"/>
  <c r="H391" i="10"/>
  <c r="K391" i="10" s="1"/>
  <c r="R391" i="10"/>
  <c r="U391" i="10" s="1"/>
  <c r="R392" i="10"/>
  <c r="U392" i="10" s="1"/>
  <c r="M392" i="10"/>
  <c r="P392" i="10" s="1"/>
  <c r="H392" i="10"/>
  <c r="K392" i="10" s="1"/>
  <c r="H371" i="10"/>
  <c r="K371" i="10" s="1"/>
  <c r="R371" i="10"/>
  <c r="U371" i="10" s="1"/>
  <c r="M371" i="10"/>
  <c r="P371" i="10" s="1"/>
  <c r="M148" i="10"/>
  <c r="P148" i="10" s="1"/>
  <c r="H148" i="10"/>
  <c r="K148" i="10" s="1"/>
  <c r="R148" i="10"/>
  <c r="U148" i="10" s="1"/>
  <c r="M376" i="10"/>
  <c r="P376" i="10" s="1"/>
  <c r="H376" i="10"/>
  <c r="K376" i="10" s="1"/>
  <c r="R376" i="10"/>
  <c r="U376" i="10" s="1"/>
  <c r="R379" i="10" l="1"/>
  <c r="U379" i="10" s="1"/>
  <c r="M379" i="10"/>
  <c r="P379" i="10" s="1"/>
  <c r="H379" i="10"/>
  <c r="K379" i="10" s="1"/>
  <c r="I14" i="7" l="1"/>
  <c r="G19" i="7" l="1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G22" i="7" l="1"/>
  <c r="I22" i="7"/>
  <c r="O14" i="7" l="1"/>
  <c r="P14" i="7" s="1"/>
  <c r="Q14" i="7" s="1"/>
  <c r="R14" i="7" s="1"/>
  <c r="O9" i="7"/>
  <c r="P9" i="7" s="1"/>
  <c r="Q9" i="7" s="1"/>
  <c r="R9" i="7" s="1"/>
  <c r="O18" i="7"/>
  <c r="P18" i="7" s="1"/>
  <c r="Q18" i="7" s="1"/>
  <c r="R18" i="7" s="1"/>
  <c r="O4" i="7"/>
  <c r="P4" i="7" s="1"/>
  <c r="Q4" i="7" s="1"/>
  <c r="R4" i="7" s="1"/>
  <c r="O15" i="7"/>
  <c r="P15" i="7" s="1"/>
  <c r="Q15" i="7" s="1"/>
  <c r="R15" i="7" s="1"/>
  <c r="O21" i="7"/>
  <c r="P21" i="7" s="1"/>
  <c r="Q21" i="7" s="1"/>
  <c r="R21" i="7" s="1"/>
  <c r="O12" i="7"/>
  <c r="P12" i="7" s="1"/>
  <c r="Q12" i="7" s="1"/>
  <c r="R12" i="7" s="1"/>
  <c r="O8" i="7"/>
  <c r="P8" i="7" s="1"/>
  <c r="Q8" i="7" s="1"/>
  <c r="R8" i="7" s="1"/>
  <c r="O20" i="7"/>
  <c r="P20" i="7" s="1"/>
  <c r="Q20" i="7" s="1"/>
  <c r="R20" i="7" s="1"/>
  <c r="O10" i="7"/>
  <c r="P10" i="7" s="1"/>
  <c r="Q10" i="7" s="1"/>
  <c r="R10" i="7" s="1"/>
  <c r="O11" i="7"/>
  <c r="P11" i="7" s="1"/>
  <c r="Q11" i="7" s="1"/>
  <c r="R11" i="7" s="1"/>
  <c r="O7" i="7"/>
  <c r="P7" i="7" s="1"/>
  <c r="Q7" i="7" s="1"/>
  <c r="R7" i="7" s="1"/>
  <c r="O19" i="7"/>
  <c r="P19" i="7" s="1"/>
  <c r="Q19" i="7" s="1"/>
  <c r="R19" i="7" s="1"/>
  <c r="O13" i="7"/>
  <c r="P13" i="7" s="1"/>
  <c r="Q13" i="7" s="1"/>
  <c r="R13" i="7" s="1"/>
  <c r="O3" i="7"/>
  <c r="P3" i="7" s="1"/>
  <c r="Q3" i="7" s="1"/>
  <c r="R3" i="7" s="1"/>
  <c r="O17" i="7"/>
  <c r="P17" i="7" s="1"/>
  <c r="Q17" i="7" s="1"/>
  <c r="R17" i="7" s="1"/>
  <c r="O5" i="7"/>
  <c r="P5" i="7" s="1"/>
  <c r="Q5" i="7" s="1"/>
  <c r="R5" i="7" s="1"/>
  <c r="O16" i="7"/>
  <c r="P16" i="7" s="1"/>
  <c r="Q16" i="7" s="1"/>
  <c r="R16" i="7" s="1"/>
  <c r="O6" i="7"/>
  <c r="P6" i="7" s="1"/>
  <c r="Q6" i="7" s="1"/>
  <c r="R6" i="7" s="1"/>
  <c r="O2" i="7"/>
  <c r="P2" i="7" s="1"/>
  <c r="Q2" i="7" s="1"/>
  <c r="R2" i="7" s="1"/>
  <c r="K18" i="7"/>
  <c r="L18" i="7" s="1"/>
  <c r="M18" i="7" s="1"/>
  <c r="N18" i="7" s="1"/>
  <c r="K14" i="7"/>
  <c r="L14" i="7" s="1"/>
  <c r="M14" i="7" s="1"/>
  <c r="N14" i="7" s="1"/>
  <c r="K21" i="7"/>
  <c r="L21" i="7" s="1"/>
  <c r="M21" i="7" s="1"/>
  <c r="N21" i="7" s="1"/>
  <c r="K3" i="7"/>
  <c r="L3" i="7" s="1"/>
  <c r="M3" i="7" s="1"/>
  <c r="N3" i="7" s="1"/>
  <c r="K19" i="7"/>
  <c r="L19" i="7" s="1"/>
  <c r="M19" i="7" s="1"/>
  <c r="N19" i="7" s="1"/>
  <c r="K2" i="7"/>
  <c r="L2" i="7" s="1"/>
  <c r="M2" i="7" s="1"/>
  <c r="N2" i="7" s="1"/>
  <c r="K9" i="7"/>
  <c r="L9" i="7" s="1"/>
  <c r="M9" i="7" s="1"/>
  <c r="N9" i="7" s="1"/>
  <c r="K12" i="7"/>
  <c r="L12" i="7" s="1"/>
  <c r="M12" i="7" s="1"/>
  <c r="N12" i="7" s="1"/>
  <c r="K7" i="7"/>
  <c r="L7" i="7" s="1"/>
  <c r="M7" i="7" s="1"/>
  <c r="N7" i="7" s="1"/>
  <c r="K20" i="7"/>
  <c r="L20" i="7" s="1"/>
  <c r="M20" i="7" s="1"/>
  <c r="N20" i="7" s="1"/>
  <c r="K15" i="7"/>
  <c r="L15" i="7" s="1"/>
  <c r="M15" i="7" s="1"/>
  <c r="N15" i="7" s="1"/>
  <c r="K10" i="7"/>
  <c r="L10" i="7" s="1"/>
  <c r="M10" i="7" s="1"/>
  <c r="N10" i="7" s="1"/>
  <c r="K16" i="7"/>
  <c r="L16" i="7" s="1"/>
  <c r="M16" i="7" s="1"/>
  <c r="N16" i="7" s="1"/>
  <c r="K17" i="7"/>
  <c r="L17" i="7" s="1"/>
  <c r="M17" i="7" s="1"/>
  <c r="N17" i="7" s="1"/>
  <c r="K6" i="7"/>
  <c r="L6" i="7" s="1"/>
  <c r="M6" i="7" s="1"/>
  <c r="N6" i="7" s="1"/>
  <c r="K5" i="7"/>
  <c r="L5" i="7" s="1"/>
  <c r="M5" i="7" s="1"/>
  <c r="N5" i="7" s="1"/>
  <c r="K13" i="7"/>
  <c r="L13" i="7" s="1"/>
  <c r="M13" i="7" s="1"/>
  <c r="N13" i="7" s="1"/>
  <c r="K11" i="7"/>
  <c r="L11" i="7" s="1"/>
  <c r="M11" i="7" s="1"/>
  <c r="N11" i="7" s="1"/>
  <c r="K8" i="7"/>
  <c r="L8" i="7" s="1"/>
  <c r="M8" i="7" s="1"/>
  <c r="N8" i="7" s="1"/>
  <c r="K4" i="7"/>
  <c r="L4" i="7" s="1"/>
  <c r="M4" i="7" s="1"/>
  <c r="N4" i="7" s="1"/>
  <c r="B510" i="10" l="1"/>
  <c r="E510" i="10"/>
  <c r="F510" i="10" s="1"/>
  <c r="R510" i="10" l="1"/>
  <c r="U510" i="10" s="1"/>
  <c r="H510" i="10"/>
  <c r="K510" i="10" s="1"/>
  <c r="M510" i="10"/>
  <c r="P510" i="10" s="1"/>
</calcChain>
</file>

<file path=xl/sharedStrings.xml><?xml version="1.0" encoding="utf-8"?>
<sst xmlns="http://schemas.openxmlformats.org/spreadsheetml/2006/main" count="10780" uniqueCount="3976">
  <si>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</si>
  <si>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</si>
  <si>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</si>
  <si>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</si>
  <si>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</si>
  <si>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</si>
  <si>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</si>
  <si>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</si>
  <si>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</si>
  <si>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</si>
  <si>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</si>
  <si>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</si>
  <si>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</si>
  <si>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</si>
  <si>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</si>
  <si>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</si>
  <si>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</si>
  <si>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</si>
  <si>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</si>
  <si>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</si>
  <si>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</si>
  <si>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</si>
  <si>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</si>
  <si>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</si>
  <si>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</si>
  <si>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</si>
  <si>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</si>
  <si>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</si>
  <si>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</si>
  <si>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</si>
  <si>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</si>
  <si>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</si>
  <si>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</si>
  <si>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</si>
  <si>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</si>
  <si>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</si>
  <si>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</si>
  <si>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</si>
  <si>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</si>
  <si>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</si>
  <si>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</si>
  <si>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</si>
  <si>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</si>
  <si>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</si>
  <si>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</si>
  <si>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</si>
  <si>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</si>
  <si>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</si>
  <si>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</si>
  <si>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</si>
  <si>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</si>
  <si>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</si>
  <si>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</si>
  <si>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</si>
  <si>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</si>
  <si>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</si>
  <si>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</si>
  <si>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</si>
  <si>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</si>
  <si>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</si>
  <si>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</si>
  <si>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</si>
  <si>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</si>
  <si>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</si>
  <si>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</si>
  <si>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</si>
  <si>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</si>
  <si>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</si>
  <si>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</si>
  <si>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</si>
  <si>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</si>
  <si>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</si>
  <si>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</si>
  <si>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</si>
  <si>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</si>
  <si>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</si>
  <si>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</si>
  <si>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</si>
  <si>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</si>
  <si>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</si>
  <si>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</si>
  <si>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</si>
  <si>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</si>
  <si>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</si>
  <si>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</si>
  <si>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</si>
  <si>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</si>
  <si>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</si>
  <si>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</si>
  <si>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</si>
  <si>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</si>
  <si>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</si>
  <si>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</si>
  <si>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</si>
  <si>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</si>
  <si>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</si>
  <si>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</si>
  <si>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</si>
  <si>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</si>
  <si>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</si>
  <si>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</si>
  <si>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</si>
  <si>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</si>
  <si>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</si>
  <si>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</si>
  <si>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</si>
  <si>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</si>
  <si>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</si>
  <si>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</si>
  <si>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</si>
  <si>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</si>
  <si>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</si>
  <si>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</si>
  <si>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</si>
  <si>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</si>
  <si>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</si>
  <si>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</si>
  <si>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</si>
  <si>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</si>
  <si>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</si>
  <si>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</si>
  <si>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</si>
  <si>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</si>
  <si>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</si>
  <si>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</si>
  <si>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</si>
  <si>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</si>
  <si>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</si>
  <si>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</si>
  <si>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</si>
  <si>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</si>
  <si>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</si>
  <si>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</si>
  <si>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</si>
  <si>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</si>
  <si>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</si>
  <si>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</si>
  <si>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</si>
  <si>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</si>
  <si>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</si>
  <si>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</si>
  <si>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</si>
  <si>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</si>
  <si>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</si>
  <si>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</si>
  <si>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</si>
  <si>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</si>
  <si>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</si>
  <si>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</si>
  <si>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</si>
  <si>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</si>
  <si>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</si>
  <si>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</si>
  <si>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</si>
  <si>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</si>
  <si>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</si>
  <si>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</si>
  <si>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</si>
  <si>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</si>
  <si>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</si>
  <si>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</si>
  <si>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</si>
  <si>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</si>
  <si>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</si>
  <si>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</si>
  <si>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</si>
  <si>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</si>
  <si>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</si>
  <si>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</si>
  <si>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</si>
  <si>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</si>
  <si>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</si>
  <si>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</si>
  <si>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</si>
  <si>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</si>
  <si>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</si>
  <si>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</si>
  <si>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</si>
  <si>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</si>
  <si>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</si>
  <si>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</si>
  <si>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</si>
  <si>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</si>
  <si>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</si>
  <si>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</si>
  <si>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</si>
  <si>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</si>
  <si>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</si>
  <si>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</si>
  <si>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</si>
  <si>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</si>
  <si>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</si>
  <si>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</si>
  <si>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</si>
  <si>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</si>
  <si>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</si>
  <si>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</si>
  <si>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</si>
  <si>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</si>
  <si>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</si>
  <si>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</si>
  <si>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</si>
  <si>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</si>
  <si>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</si>
  <si>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</si>
  <si>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</si>
  <si>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</si>
  <si>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</si>
  <si>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</si>
  <si>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</si>
  <si>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</si>
  <si>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</si>
  <si>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</si>
  <si>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</si>
  <si>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</si>
  <si>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</si>
  <si>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</si>
  <si>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</si>
  <si>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</si>
  <si>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</si>
  <si>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</si>
  <si>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</si>
  <si>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</si>
  <si>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</si>
  <si>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</si>
  <si>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</si>
  <si>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</si>
  <si>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</si>
  <si>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</si>
  <si>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</si>
  <si>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</si>
  <si>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</si>
  <si>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</si>
  <si>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</si>
  <si>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</si>
  <si>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</si>
  <si>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</si>
  <si>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</si>
  <si>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</si>
  <si>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</si>
  <si>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</si>
  <si>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</si>
  <si>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</si>
  <si>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</si>
  <si>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</si>
  <si>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</si>
  <si>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</si>
  <si>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</si>
  <si>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</si>
  <si>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</si>
  <si>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</si>
  <si>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</si>
  <si>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</si>
  <si>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</si>
  <si>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</si>
  <si>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</si>
  <si>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</si>
  <si>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</si>
  <si>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</si>
  <si>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</si>
  <si>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</si>
  <si>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</si>
  <si>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</si>
  <si>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</si>
  <si>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</si>
  <si>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</si>
  <si>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</si>
  <si>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</si>
  <si>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</si>
  <si>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</si>
  <si>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</si>
  <si>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</si>
  <si>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</si>
  <si>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</si>
  <si>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</si>
  <si>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</si>
  <si>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</si>
  <si>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</si>
  <si>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</si>
  <si>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</si>
  <si>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</si>
  <si>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</si>
  <si>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</si>
  <si>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</si>
  <si>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</si>
  <si>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</si>
  <si>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</si>
  <si>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</si>
  <si>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</si>
  <si>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</si>
  <si>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</si>
  <si>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</si>
  <si>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</si>
  <si>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</si>
  <si>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</si>
  <si>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</si>
  <si>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</si>
  <si>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</si>
  <si>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</si>
  <si>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</si>
  <si>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</si>
  <si>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</si>
  <si>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</si>
  <si>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</si>
  <si>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</si>
  <si>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</si>
  <si>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</si>
  <si>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</si>
  <si>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</si>
  <si>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</si>
  <si>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</si>
  <si>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</si>
  <si>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</si>
  <si>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</si>
  <si>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</si>
  <si>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</si>
  <si>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</si>
  <si>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</si>
  <si>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</si>
  <si>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</si>
  <si>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</si>
  <si>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</si>
  <si>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</si>
  <si>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</si>
  <si>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</si>
  <si>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</si>
  <si>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</si>
  <si>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</si>
  <si>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</si>
  <si>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</si>
  <si>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</si>
  <si>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</si>
  <si>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</si>
  <si>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</si>
  <si>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</si>
  <si>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</si>
  <si>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</si>
  <si>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</si>
  <si>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</si>
  <si>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</si>
  <si>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</si>
  <si>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</si>
  <si>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</si>
  <si>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</si>
  <si>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</si>
  <si>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</si>
  <si>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</si>
  <si>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</si>
  <si>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</si>
  <si>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</si>
  <si>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</si>
  <si>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</si>
  <si>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</si>
  <si>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</si>
  <si>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</si>
  <si>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</si>
  <si>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</si>
  <si>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</si>
  <si>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</si>
  <si>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</si>
  <si>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</si>
  <si>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</si>
  <si>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</si>
  <si>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</si>
  <si>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</si>
  <si>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</si>
  <si>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</si>
  <si>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</si>
  <si>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</si>
  <si>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</si>
  <si>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</si>
  <si>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</si>
  <si>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</si>
  <si>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</si>
  <si>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</si>
  <si>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</si>
  <si>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</si>
  <si>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</si>
  <si>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</si>
  <si>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</si>
  <si>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</si>
  <si>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</si>
  <si>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</si>
  <si>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</si>
  <si>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</si>
  <si>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</si>
  <si>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</si>
  <si>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</si>
  <si>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</si>
  <si>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</si>
  <si>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</si>
  <si>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</si>
  <si>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</si>
  <si>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</si>
  <si>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</si>
  <si>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</si>
  <si>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</si>
  <si>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</si>
  <si>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</si>
  <si>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</si>
  <si>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</si>
  <si>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</si>
  <si>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</si>
  <si>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</si>
  <si>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</si>
  <si>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</si>
  <si>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</si>
  <si>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</si>
  <si>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</si>
  <si>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</si>
  <si>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</si>
  <si>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</si>
  <si>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</si>
  <si>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</si>
  <si>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</si>
  <si>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</si>
  <si>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</si>
  <si>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</si>
  <si>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</si>
  <si>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</si>
  <si>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</si>
  <si>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</si>
  <si>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</si>
  <si>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</si>
  <si>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</si>
  <si>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</si>
  <si>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</si>
  <si>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</si>
  <si>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</si>
  <si>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</si>
  <si>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</si>
  <si>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</si>
  <si>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</si>
  <si>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</si>
  <si>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</si>
  <si>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</si>
  <si>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</si>
  <si>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</si>
  <si>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</si>
  <si>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</si>
  <si>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</si>
  <si>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</si>
  <si>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</si>
  <si>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</si>
  <si>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</si>
  <si>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</si>
  <si>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</si>
  <si>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</si>
  <si>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</si>
  <si>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</si>
  <si>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</si>
  <si>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</si>
  <si>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</si>
  <si>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</si>
  <si>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</si>
  <si>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</si>
  <si>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</si>
  <si>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</si>
  <si>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</si>
  <si>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</si>
  <si>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</si>
  <si>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</si>
  <si>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</si>
  <si>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</si>
  <si>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</si>
  <si>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</si>
  <si>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</si>
  <si>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</si>
  <si>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</si>
  <si>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</si>
  <si>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</si>
  <si>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</si>
  <si>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</si>
  <si>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</si>
  <si>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</si>
  <si>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</si>
  <si>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</si>
  <si>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</si>
  <si>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</si>
  <si>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</si>
  <si>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</si>
  <si>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</si>
  <si>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</si>
  <si>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</si>
  <si>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</si>
  <si>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</si>
  <si>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</si>
  <si>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</si>
  <si>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</si>
  <si>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</si>
  <si>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</si>
  <si>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</si>
  <si>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</si>
  <si>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</si>
  <si>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</si>
  <si>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</si>
  <si>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</si>
  <si>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</si>
  <si>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</si>
  <si>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</si>
  <si>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</si>
  <si>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</si>
  <si>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</si>
  <si>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</si>
  <si>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</si>
  <si>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</si>
  <si>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</si>
  <si>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</si>
  <si>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</si>
  <si>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</si>
  <si>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</si>
  <si>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</si>
  <si>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</si>
  <si>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</si>
  <si>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</si>
  <si>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</si>
  <si>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</si>
  <si>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</si>
  <si>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</si>
  <si>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</si>
  <si>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</si>
  <si>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</si>
  <si>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</si>
  <si>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</si>
  <si>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</si>
  <si>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</si>
  <si>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</si>
  <si>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</si>
  <si>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</si>
  <si>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</si>
  <si>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</si>
  <si>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</si>
  <si>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</si>
  <si>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</si>
  <si>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</si>
  <si>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</si>
  <si>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</si>
  <si>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</si>
  <si>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</si>
  <si>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</si>
  <si>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</si>
  <si>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</si>
  <si>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</si>
  <si>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</si>
  <si>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</si>
  <si>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</si>
  <si>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</si>
  <si>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</si>
  <si>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</si>
  <si>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</si>
  <si>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</si>
  <si>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</si>
  <si>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</si>
  <si>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</si>
  <si>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</si>
  <si>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</si>
  <si>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</si>
  <si>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</si>
  <si>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</si>
  <si>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</si>
  <si>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</si>
  <si>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</si>
  <si>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</si>
  <si>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</si>
  <si>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</si>
  <si>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</si>
  <si>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</si>
  <si>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</si>
  <si>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</si>
  <si>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</si>
  <si>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</si>
  <si>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</si>
  <si>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</si>
  <si>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</si>
  <si>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</si>
  <si>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</si>
  <si>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</si>
  <si>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</si>
  <si>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</si>
  <si>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</si>
  <si>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</si>
  <si>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</si>
  <si>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</si>
  <si>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</si>
  <si>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</si>
  <si>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</si>
  <si>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</si>
  <si>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</si>
  <si>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</si>
  <si>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</si>
  <si>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</si>
  <si>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</si>
  <si>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</si>
  <si>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</si>
  <si>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</si>
  <si>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</si>
  <si>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</si>
  <si>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</si>
  <si>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</si>
  <si>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</si>
  <si>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</si>
  <si>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</si>
  <si>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</si>
  <si>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</si>
  <si>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</si>
  <si>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</si>
  <si>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</si>
  <si>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</si>
  <si>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</si>
  <si>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</si>
  <si>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</si>
  <si>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</si>
  <si>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</si>
  <si>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</si>
  <si>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</si>
  <si>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</si>
  <si>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</si>
  <si>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</si>
  <si>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</si>
  <si>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</si>
  <si>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</si>
  <si>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</si>
  <si>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</si>
  <si>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</si>
  <si>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</si>
  <si>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</si>
  <si>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</si>
  <si>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</si>
  <si>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</si>
  <si>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</si>
  <si>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</si>
  <si>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</si>
  <si>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</si>
  <si>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</si>
  <si>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</si>
  <si>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</si>
  <si>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</si>
  <si>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</si>
  <si>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</si>
  <si>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</si>
  <si>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</si>
  <si>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</si>
  <si>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</si>
  <si>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</si>
  <si>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</si>
  <si>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</si>
  <si>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</si>
  <si>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</si>
  <si>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</si>
  <si>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</si>
  <si>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</si>
  <si>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</si>
  <si>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</si>
  <si>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</si>
  <si>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</si>
  <si>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</si>
  <si>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</si>
  <si>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</si>
  <si>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</si>
  <si>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</si>
  <si>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</si>
  <si>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</si>
  <si>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</si>
  <si>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</si>
  <si>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</si>
  <si>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</si>
  <si>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</si>
  <si>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</si>
  <si>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</si>
  <si>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</si>
  <si>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</si>
  <si>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</si>
  <si>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</si>
  <si>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</si>
  <si>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</si>
  <si>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</si>
  <si>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</si>
  <si>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</si>
  <si>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</si>
  <si>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</si>
  <si>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</si>
  <si>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</si>
  <si>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</si>
  <si>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</si>
  <si>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</si>
  <si>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</si>
  <si>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</si>
  <si>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</si>
  <si>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</si>
  <si>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</si>
  <si>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</si>
  <si>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</si>
  <si>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</si>
  <si>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</si>
  <si>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</si>
  <si>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</si>
  <si>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</si>
  <si>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</si>
  <si>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</si>
  <si>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</si>
  <si>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</si>
  <si>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</si>
  <si>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</si>
  <si>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</si>
  <si>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</si>
  <si>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</si>
  <si>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</si>
  <si>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</si>
  <si>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</si>
  <si>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</si>
  <si>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</si>
  <si>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</si>
  <si>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</si>
  <si>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</si>
  <si>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</si>
  <si>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</si>
  <si>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</si>
  <si>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</si>
  <si>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</si>
  <si>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</si>
  <si>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</si>
  <si>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</si>
  <si>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</si>
  <si>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</si>
  <si>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</si>
  <si>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</si>
  <si>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</si>
  <si>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</si>
  <si>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</si>
  <si>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</si>
  <si>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</si>
  <si>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</si>
  <si>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</si>
  <si>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</si>
  <si>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</si>
  <si>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</si>
  <si>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</si>
  <si>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</si>
  <si>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</si>
  <si>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</si>
  <si>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</si>
  <si>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</si>
  <si>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</si>
  <si>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</si>
  <si>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</si>
  <si>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</si>
  <si>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</si>
  <si>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</si>
  <si>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</si>
  <si>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</si>
  <si>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</si>
  <si>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</si>
  <si>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</si>
  <si>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</si>
  <si>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</si>
  <si>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</si>
  <si>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</si>
  <si>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</si>
  <si>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</si>
  <si>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</si>
  <si>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</si>
  <si>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</si>
  <si>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</si>
  <si>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</si>
  <si>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</si>
  <si>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</si>
  <si>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</si>
  <si>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</si>
  <si>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</si>
  <si>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</si>
  <si>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</si>
  <si>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</si>
  <si>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</si>
  <si>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</si>
  <si>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</si>
  <si>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</si>
  <si>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</si>
  <si>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</si>
  <si>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</si>
  <si>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</si>
  <si>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</si>
  <si>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</si>
  <si>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</si>
  <si>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</si>
  <si>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</si>
  <si>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</si>
  <si>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</si>
  <si>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</si>
  <si>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</si>
  <si>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</si>
  <si>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</si>
  <si>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</si>
  <si>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</si>
  <si>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</si>
  <si>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</si>
  <si>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</si>
  <si>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</si>
  <si>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</si>
  <si>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</si>
  <si>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</si>
  <si>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</si>
  <si>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</si>
  <si>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</si>
  <si>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</si>
  <si>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</si>
  <si>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</si>
  <si>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</si>
  <si>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</si>
  <si>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</si>
  <si>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</si>
  <si>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</si>
  <si>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</si>
  <si>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</si>
  <si>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</si>
  <si>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</si>
  <si>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</si>
  <si>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</si>
  <si>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</si>
  <si>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</si>
  <si>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</si>
  <si>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</si>
  <si>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</si>
  <si>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</si>
  <si>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</si>
  <si>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</si>
  <si>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</si>
  <si>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</si>
  <si>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</si>
  <si>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</si>
  <si>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</si>
  <si>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</si>
  <si>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</si>
  <si>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</si>
  <si>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</si>
  <si>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</si>
  <si>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</si>
  <si>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</si>
  <si>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</si>
  <si>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</si>
  <si>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</si>
  <si>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</si>
  <si>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</si>
  <si>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</si>
  <si>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</si>
  <si>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</si>
  <si>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</si>
  <si>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</si>
  <si>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</si>
  <si>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</si>
  <si>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</si>
  <si>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</si>
  <si>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</si>
  <si>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</si>
  <si>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</si>
  <si>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</si>
  <si>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</si>
  <si>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</si>
  <si>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</si>
  <si>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</si>
  <si>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</si>
  <si>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</si>
  <si>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</si>
  <si>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</si>
  <si>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</si>
  <si>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</si>
  <si>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</si>
  <si>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</si>
  <si>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</si>
  <si>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</si>
  <si>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</si>
  <si>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</si>
  <si>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</si>
  <si>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</si>
  <si>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</si>
  <si>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</si>
  <si>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</si>
  <si>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</si>
  <si>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</si>
  <si>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</si>
  <si>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</si>
  <si>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</si>
  <si>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</si>
  <si>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</si>
  <si>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</si>
  <si>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</si>
  <si>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</si>
  <si>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</si>
  <si>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</si>
  <si>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</si>
  <si>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</si>
  <si>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</si>
  <si>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</si>
  <si>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</si>
  <si>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</si>
  <si>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</si>
  <si>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</si>
  <si>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</si>
  <si>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</si>
  <si>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</si>
  <si>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</si>
  <si>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</si>
  <si>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</si>
  <si>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</si>
  <si>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</si>
  <si>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</si>
  <si>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</si>
  <si>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</si>
  <si>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</si>
  <si>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</si>
  <si>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</si>
  <si>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</si>
  <si>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</si>
  <si>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</si>
  <si>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</si>
  <si>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</si>
  <si>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</si>
  <si>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</si>
  <si>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</si>
  <si>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</si>
  <si>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</si>
  <si>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</si>
  <si>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</si>
  <si>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</si>
  <si>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</si>
  <si>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</si>
  <si>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</si>
  <si>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</si>
  <si>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</si>
  <si>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</si>
  <si>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</si>
  <si>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</si>
  <si>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</si>
  <si>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</si>
  <si>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</si>
  <si>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</si>
  <si>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</si>
  <si>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</si>
  <si>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</si>
  <si>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</si>
  <si>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</si>
  <si>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</si>
  <si>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</si>
  <si>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</si>
  <si>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</si>
  <si>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</si>
  <si>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</si>
  <si>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</si>
  <si>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</si>
  <si>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</si>
  <si>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</si>
  <si>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</si>
  <si>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</si>
  <si>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</si>
  <si>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</si>
  <si>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</si>
  <si>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</si>
  <si>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</si>
  <si>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</si>
  <si>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</si>
  <si>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</si>
  <si>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</si>
  <si>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</si>
  <si>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</si>
  <si>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</si>
  <si>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</si>
  <si>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</si>
  <si>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</si>
  <si>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</si>
  <si>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</si>
  <si>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</si>
  <si>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</si>
  <si>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</si>
  <si>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</si>
  <si>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</si>
  <si>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</si>
  <si>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</si>
  <si>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</si>
  <si>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</si>
  <si>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</si>
  <si>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</si>
  <si>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</si>
  <si>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</si>
  <si>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</si>
  <si>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</si>
  <si>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</si>
  <si>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</si>
  <si>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</si>
  <si>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</si>
  <si>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</si>
  <si>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</si>
  <si>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</si>
  <si>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</si>
  <si>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</si>
  <si>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</si>
  <si>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</si>
  <si>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</si>
  <si>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</si>
  <si>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</si>
  <si>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</si>
  <si>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</si>
  <si>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</si>
  <si>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</si>
  <si>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</si>
  <si>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</si>
  <si>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</si>
  <si>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</si>
  <si>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</si>
  <si>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</si>
  <si>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</si>
  <si>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</si>
  <si>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</si>
  <si>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</si>
  <si>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</si>
  <si>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</si>
  <si>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</si>
  <si>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</si>
  <si>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</si>
  <si>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</si>
  <si>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</si>
  <si>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</si>
  <si>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</si>
  <si>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</si>
  <si>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</si>
  <si>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</si>
  <si>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</si>
  <si>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</si>
  <si>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</si>
  <si>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</si>
  <si>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</si>
  <si>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</si>
  <si>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</si>
  <si>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</si>
  <si>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</si>
  <si>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</si>
  <si>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</si>
  <si>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</si>
  <si>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</si>
  <si>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</si>
  <si>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</si>
  <si>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</si>
  <si>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</si>
  <si>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</si>
  <si>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</si>
  <si>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</si>
  <si>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</si>
  <si>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</si>
  <si>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</si>
  <si>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</si>
  <si>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</si>
  <si>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</si>
  <si>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</si>
  <si>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</si>
  <si>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</si>
  <si>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</si>
  <si>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</si>
  <si>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</si>
  <si>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</si>
  <si>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</si>
  <si>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</si>
  <si>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</si>
  <si>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</si>
  <si>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</si>
  <si>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</si>
  <si>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</si>
  <si>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</si>
  <si>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</si>
  <si>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</si>
  <si>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</si>
  <si>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</si>
  <si>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</si>
  <si>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</si>
  <si>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</si>
  <si>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</si>
  <si>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</si>
  <si>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</si>
  <si>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</si>
  <si>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</si>
  <si>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</si>
  <si>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</si>
  <si>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</si>
  <si>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</si>
  <si>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</si>
  <si>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</si>
  <si>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</si>
  <si>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</si>
  <si>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</si>
  <si>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</si>
  <si>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</si>
  <si>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</si>
  <si>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</si>
  <si>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</si>
  <si>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</si>
  <si>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</si>
  <si>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</si>
  <si>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</si>
  <si>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</si>
  <si>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</si>
  <si>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</si>
  <si>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</si>
  <si>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</si>
  <si>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</si>
  <si>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</si>
  <si>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</si>
  <si>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</si>
  <si>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</si>
  <si>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</si>
  <si>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</si>
  <si>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</si>
  <si>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</si>
  <si>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</si>
  <si>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</si>
  <si>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</si>
  <si>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</si>
  <si>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</si>
  <si>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</si>
  <si>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</si>
  <si>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</si>
  <si>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</si>
  <si>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</si>
  <si>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</si>
  <si>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</si>
  <si>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</si>
  <si>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</si>
  <si>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</si>
  <si>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</si>
  <si>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</si>
  <si>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</si>
  <si>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</si>
  <si>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</si>
  <si>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</si>
  <si>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</si>
  <si>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</si>
  <si>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</si>
  <si>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</si>
  <si>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</si>
  <si>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</si>
  <si>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</si>
  <si>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</si>
  <si>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</si>
  <si>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</si>
  <si>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</si>
  <si>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</si>
  <si>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</si>
  <si>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</si>
  <si>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</si>
  <si>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</si>
  <si>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</si>
  <si>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</si>
  <si>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</si>
  <si>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</si>
  <si>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</si>
  <si>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</si>
  <si>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</si>
  <si>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</si>
  <si>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</si>
  <si>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</si>
  <si>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</si>
  <si>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</si>
  <si>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</si>
  <si>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</si>
  <si>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</si>
  <si>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</si>
  <si>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</si>
  <si>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</si>
  <si>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</si>
  <si>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</si>
  <si>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</si>
  <si>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</si>
  <si>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</si>
  <si>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</si>
  <si>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</si>
  <si>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</si>
  <si>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</si>
  <si>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</si>
  <si>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</si>
  <si>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</si>
  <si>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</si>
  <si>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</si>
  <si>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</si>
  <si>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</si>
  <si>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</si>
  <si>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</si>
  <si>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</si>
  <si>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</si>
  <si>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</si>
  <si>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</si>
  <si>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</si>
  <si>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</si>
  <si>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</si>
  <si>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</si>
  <si>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</si>
  <si>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</si>
  <si>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</si>
  <si>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</si>
  <si>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</si>
  <si>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</si>
  <si>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</si>
  <si>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</si>
  <si>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</si>
  <si>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</si>
  <si>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</si>
  <si>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</si>
  <si>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</si>
  <si>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</si>
  <si>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</si>
  <si>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</si>
  <si>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</si>
  <si>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</si>
  <si>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</si>
  <si>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</si>
  <si>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</si>
  <si>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</si>
  <si>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</si>
  <si>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</si>
  <si>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</si>
  <si>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</si>
  <si>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</si>
  <si>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</si>
  <si>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</si>
  <si>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</si>
  <si>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</si>
  <si>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</si>
  <si>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</si>
  <si>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</si>
  <si>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</si>
  <si>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</si>
  <si>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</si>
  <si>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</si>
  <si>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</si>
  <si>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</si>
  <si>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</si>
  <si>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</si>
  <si>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</si>
  <si>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</si>
  <si>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</si>
  <si>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</si>
  <si>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</si>
  <si>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</si>
  <si>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</si>
  <si>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</si>
  <si>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</si>
  <si>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</si>
  <si>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</si>
  <si>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</si>
  <si>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</si>
  <si>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</si>
  <si>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</si>
  <si>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</si>
  <si>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</si>
  <si>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</si>
  <si>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</si>
  <si>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</si>
  <si>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</si>
  <si>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</si>
  <si>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</si>
  <si>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</si>
  <si>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</si>
  <si>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</si>
  <si>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</si>
  <si>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</si>
  <si>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</si>
  <si>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</si>
  <si>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</si>
  <si>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</si>
  <si>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</si>
  <si>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</si>
  <si>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</si>
  <si>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</si>
  <si>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</si>
  <si>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</si>
  <si>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</si>
  <si>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</si>
  <si>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</si>
  <si>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</si>
  <si>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</si>
  <si>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</si>
  <si>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</si>
  <si>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</si>
  <si>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</si>
  <si>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</si>
  <si>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</si>
  <si>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</si>
  <si>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</si>
  <si>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</si>
  <si>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</si>
  <si>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</si>
  <si>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</si>
  <si>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</si>
  <si>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</si>
  <si>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</si>
  <si>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</si>
  <si>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</si>
  <si>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</si>
  <si>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</si>
  <si>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</si>
  <si>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</si>
  <si>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</si>
  <si>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</si>
  <si>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</si>
  <si>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</si>
  <si>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</si>
  <si>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</si>
  <si>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</si>
  <si>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</si>
  <si>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</si>
  <si>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</si>
  <si>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</si>
  <si>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</si>
  <si>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</si>
  <si>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</si>
  <si>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</si>
  <si>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</si>
  <si>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</si>
  <si>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</si>
  <si>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</si>
  <si>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</si>
  <si>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</si>
  <si>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</si>
  <si>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</si>
  <si>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</si>
  <si>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</si>
  <si>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</si>
  <si>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</si>
  <si>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</si>
  <si>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</si>
  <si>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</si>
  <si>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</si>
  <si>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</si>
  <si>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</si>
  <si>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</si>
  <si>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</si>
  <si>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</si>
  <si>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</si>
  <si>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</si>
  <si>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</si>
  <si>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</si>
  <si>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</si>
  <si>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</si>
  <si>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</si>
  <si>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</si>
  <si>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</si>
  <si>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</si>
  <si>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</si>
  <si>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</si>
  <si>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</si>
  <si>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</si>
  <si>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</si>
  <si>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</si>
  <si>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</si>
  <si>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</si>
  <si>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</si>
  <si>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</si>
  <si>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</si>
  <si>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</si>
  <si>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</si>
  <si>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</si>
  <si>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</si>
  <si>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</si>
  <si>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</si>
  <si>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</si>
  <si>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</si>
  <si>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</si>
  <si>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</si>
  <si>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</si>
  <si>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</si>
  <si>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</si>
  <si>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</si>
  <si>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</si>
  <si>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</si>
  <si>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</si>
  <si>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</si>
  <si>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</si>
  <si>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</si>
  <si>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</si>
  <si>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</si>
  <si>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</si>
  <si>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</si>
  <si>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</si>
  <si>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</si>
  <si>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</si>
  <si>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</si>
  <si>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</si>
  <si>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</si>
  <si>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</si>
  <si>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</si>
  <si>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</si>
  <si>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</si>
  <si>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</si>
  <si>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</si>
  <si>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</si>
  <si>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</si>
  <si>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</si>
  <si>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</si>
  <si>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</si>
  <si>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</si>
  <si>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</si>
  <si>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</si>
  <si>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</si>
  <si>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</si>
  <si>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</si>
  <si>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</si>
  <si>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</si>
  <si>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</si>
  <si>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</si>
  <si>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</si>
  <si>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</si>
  <si>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</si>
  <si>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</si>
  <si>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</si>
  <si>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</si>
  <si>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</si>
  <si>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</si>
  <si>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</si>
  <si>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</si>
  <si>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</si>
  <si>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</si>
  <si>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</si>
  <si>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</si>
  <si>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</si>
  <si>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</si>
  <si>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</si>
  <si>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</si>
  <si>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</si>
  <si>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</si>
  <si>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</si>
  <si>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</si>
  <si>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</si>
  <si>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</si>
  <si>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</si>
  <si>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</si>
  <si>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</si>
  <si>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</si>
  <si>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</si>
  <si>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</si>
  <si>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</si>
  <si>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</si>
  <si>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</si>
  <si>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</si>
  <si>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</si>
  <si>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</si>
  <si>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</si>
  <si>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</si>
  <si>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</si>
  <si>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</si>
  <si>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</si>
  <si>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</si>
  <si>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</si>
  <si>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</si>
  <si>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</si>
  <si>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</si>
  <si>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</si>
  <si>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</si>
  <si>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</si>
  <si>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</si>
  <si>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</si>
  <si>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</si>
  <si>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</si>
  <si>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</si>
  <si>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</si>
  <si>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</si>
  <si>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</si>
  <si>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</si>
  <si>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</si>
  <si>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</si>
  <si>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</si>
  <si>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</si>
  <si>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</si>
  <si>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</si>
  <si>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</si>
  <si>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</si>
  <si>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</si>
  <si>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</si>
  <si>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</si>
  <si>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</si>
  <si>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</si>
  <si>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</si>
  <si>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</si>
  <si>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</si>
  <si>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</si>
  <si>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</si>
  <si>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</si>
  <si>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</si>
  <si>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</si>
  <si>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</si>
  <si>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</si>
  <si>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</si>
  <si>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</si>
  <si>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</si>
  <si>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</si>
  <si>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</si>
  <si>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</si>
  <si>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</si>
  <si>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</si>
  <si>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</si>
  <si>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</si>
  <si>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</si>
  <si>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</si>
  <si>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</si>
  <si>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</si>
  <si>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</si>
  <si>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</si>
  <si>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</si>
  <si>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</si>
  <si>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</si>
  <si>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</si>
  <si>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</si>
  <si>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</si>
  <si>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</si>
  <si>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</si>
  <si>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</si>
  <si>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</si>
  <si>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</si>
  <si>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</si>
  <si>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</si>
  <si>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</si>
  <si>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</si>
  <si>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</si>
  <si>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</si>
  <si>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</si>
  <si>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</si>
  <si>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</si>
  <si>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</si>
  <si>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</si>
  <si>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</si>
  <si>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</si>
  <si>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</si>
  <si>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</si>
  <si>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</si>
  <si>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</si>
  <si>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</si>
  <si>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</si>
  <si>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</si>
  <si>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</si>
  <si>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</si>
  <si>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</si>
  <si>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</si>
  <si>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</si>
  <si>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</si>
  <si>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</si>
  <si>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</si>
  <si>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</si>
  <si>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</si>
  <si>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</si>
  <si>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</si>
  <si>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</si>
  <si>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</si>
  <si>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</si>
  <si>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</si>
  <si>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</si>
  <si>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</si>
  <si>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</si>
  <si>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</si>
  <si>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</si>
  <si>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</si>
  <si>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</si>
  <si>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</si>
  <si>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</si>
  <si>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</si>
  <si>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</si>
  <si>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</si>
  <si>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</si>
  <si>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</si>
  <si>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</si>
  <si>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</si>
  <si>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</si>
  <si>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</si>
  <si>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</si>
  <si>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</si>
  <si>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</si>
  <si>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</si>
  <si>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</si>
  <si>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</si>
  <si>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</si>
  <si>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</si>
  <si>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</si>
  <si>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</si>
  <si>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</si>
  <si>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</si>
  <si>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</si>
  <si>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</si>
  <si>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</si>
  <si>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</si>
  <si>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</si>
  <si>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</si>
  <si>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</si>
  <si>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</si>
  <si>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</si>
  <si>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</si>
  <si>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</si>
  <si>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</si>
  <si>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</si>
  <si>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</si>
  <si>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</si>
  <si>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</si>
  <si>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</si>
  <si>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</si>
  <si>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</si>
  <si>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</si>
  <si>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</si>
  <si>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</si>
  <si>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</si>
  <si>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</si>
  <si>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</si>
  <si>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</si>
  <si>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</si>
  <si>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</si>
  <si>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</si>
  <si>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</si>
  <si>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</si>
  <si>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</si>
  <si>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</si>
  <si>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</si>
  <si>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</si>
  <si>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</si>
  <si>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</si>
  <si>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</si>
  <si>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</si>
  <si>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</si>
  <si>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</si>
  <si>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</si>
  <si>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</si>
  <si>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</si>
  <si>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</si>
  <si>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</si>
  <si>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</si>
  <si>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</si>
  <si>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</si>
  <si>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</si>
  <si>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</si>
  <si>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</si>
  <si>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</si>
  <si>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</si>
  <si>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</si>
  <si>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</si>
  <si>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</si>
  <si>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</si>
  <si>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</si>
  <si>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</si>
  <si>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</si>
  <si>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</si>
  <si>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</si>
  <si>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</si>
  <si>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</si>
  <si>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</si>
  <si>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</si>
  <si>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</si>
  <si>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</si>
  <si>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</si>
  <si>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</si>
  <si>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</si>
  <si>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</si>
  <si>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</si>
  <si>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</si>
  <si>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</si>
  <si>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</si>
  <si>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</si>
  <si>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</si>
  <si>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</si>
  <si>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</si>
  <si>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</si>
  <si>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</si>
  <si>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</si>
  <si>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</si>
  <si>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</si>
  <si>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</si>
  <si>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</si>
  <si>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</si>
  <si>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</si>
  <si>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</si>
  <si>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</si>
  <si>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</si>
  <si>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</si>
  <si>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</si>
  <si>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</si>
  <si>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</si>
  <si>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</si>
  <si>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</si>
  <si>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</si>
  <si>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</si>
  <si>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</si>
  <si>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</si>
  <si>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</si>
  <si>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</si>
  <si>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</si>
  <si>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</si>
  <si>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</si>
  <si>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</si>
  <si>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</si>
  <si>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</si>
  <si>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</si>
  <si>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</si>
  <si>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</si>
  <si>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</si>
  <si>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</si>
  <si>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</si>
  <si>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</si>
  <si>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</si>
  <si>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</si>
  <si>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</si>
  <si>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</si>
  <si>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</si>
  <si>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</si>
  <si>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</si>
  <si>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</si>
  <si>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</si>
  <si>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</si>
  <si>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</si>
  <si>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</si>
  <si>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</si>
  <si>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</si>
  <si>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</si>
  <si>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</si>
  <si>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</si>
  <si>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</si>
  <si>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</si>
  <si>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</si>
  <si>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</si>
  <si>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</si>
  <si>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</si>
  <si>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</si>
  <si>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</si>
  <si>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</si>
  <si>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</si>
  <si>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</si>
  <si>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</si>
  <si>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</si>
  <si>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</si>
  <si>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</si>
  <si>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</si>
  <si>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</si>
  <si>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</si>
  <si>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</si>
  <si>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</si>
  <si>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</si>
  <si>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</si>
  <si>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</si>
  <si>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</si>
  <si>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</si>
  <si>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</si>
  <si>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</si>
  <si>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</si>
  <si>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</si>
  <si>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</si>
  <si>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</si>
  <si>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</si>
  <si>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</si>
  <si>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</si>
  <si>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</si>
  <si>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</si>
  <si>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</si>
  <si>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</si>
  <si>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</si>
  <si>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</si>
  <si>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</si>
  <si>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</si>
  <si>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</si>
  <si>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</si>
  <si>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</si>
  <si>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</si>
  <si>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</si>
  <si>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</si>
  <si>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</si>
  <si>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</si>
  <si>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</si>
  <si>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</si>
  <si>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</si>
  <si>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</si>
  <si>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</si>
  <si>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</si>
  <si>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</si>
  <si>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</si>
  <si>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</si>
  <si>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</si>
  <si>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</si>
  <si>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</si>
  <si>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</si>
  <si>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</si>
  <si>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</si>
  <si>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</si>
  <si>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</si>
  <si>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</si>
  <si>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</si>
  <si>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</si>
  <si>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</si>
  <si>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</si>
  <si>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</si>
  <si>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</si>
  <si>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</si>
  <si>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</si>
  <si>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</si>
  <si>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</si>
  <si>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</si>
  <si>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</si>
  <si>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</si>
  <si>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</si>
  <si>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</si>
  <si>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</si>
  <si>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</si>
  <si>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</si>
  <si>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</si>
  <si>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</si>
  <si>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</si>
  <si>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</si>
  <si>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</si>
  <si>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</si>
  <si>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</si>
  <si>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</si>
  <si>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</si>
  <si>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</si>
  <si>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</si>
  <si>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</si>
  <si>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</si>
  <si>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</si>
  <si>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</si>
  <si>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</si>
  <si>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</si>
  <si>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</si>
  <si>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</si>
  <si>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</si>
  <si>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</si>
  <si>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</si>
  <si>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</si>
  <si>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</si>
  <si>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</si>
  <si>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</si>
  <si>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</si>
  <si>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</si>
  <si>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</si>
  <si>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</si>
  <si>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</si>
  <si>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</si>
  <si>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</si>
  <si>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</si>
  <si>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</si>
  <si>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</si>
  <si>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</si>
  <si>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</si>
  <si>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</si>
  <si>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</si>
  <si>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</si>
  <si>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</si>
  <si>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</si>
  <si>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</si>
  <si>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</si>
  <si>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</si>
  <si>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</si>
  <si>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</si>
  <si>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</si>
  <si>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</si>
  <si>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</si>
  <si>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</si>
  <si>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</si>
  <si>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</si>
  <si>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</si>
  <si>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</si>
  <si>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</si>
  <si>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</si>
  <si>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</si>
  <si>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</si>
  <si>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</si>
  <si>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</si>
  <si>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</si>
  <si>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</si>
  <si>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</si>
  <si>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</si>
  <si>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</si>
  <si>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</si>
  <si>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</si>
  <si>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</si>
  <si>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</si>
  <si>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</si>
  <si>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</si>
  <si>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</si>
  <si>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</si>
  <si>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</si>
  <si>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</si>
  <si>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</si>
  <si>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</si>
  <si>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</si>
  <si>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</si>
  <si>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</si>
  <si>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</si>
  <si>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</si>
  <si>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</si>
  <si>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</si>
  <si>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</si>
  <si>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</si>
  <si>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</si>
  <si>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</si>
  <si>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</si>
  <si>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</si>
  <si>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</si>
  <si>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</si>
  <si>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</si>
  <si>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</si>
  <si>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</si>
  <si>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</si>
  <si>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</si>
  <si>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</si>
  <si>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</si>
  <si>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</si>
  <si>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</si>
  <si>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</si>
  <si>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</si>
  <si>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</si>
  <si>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</si>
  <si>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</si>
  <si>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</si>
  <si>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</si>
  <si>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</si>
  <si>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</si>
  <si>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</si>
  <si>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</si>
  <si>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</si>
  <si>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</si>
  <si>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</si>
  <si>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</si>
  <si>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</si>
  <si>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</si>
  <si>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</si>
  <si>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</si>
  <si>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</si>
  <si>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</si>
  <si>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</si>
  <si>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</si>
  <si>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</si>
  <si>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</si>
  <si>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</si>
  <si>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</si>
  <si>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</si>
  <si>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</si>
  <si>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</si>
  <si>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</si>
  <si>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</si>
  <si>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</si>
  <si>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</si>
  <si>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</si>
  <si>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</si>
  <si>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</si>
  <si>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</si>
  <si>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</si>
  <si>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</si>
  <si>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</si>
  <si>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</si>
  <si>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</si>
  <si>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</si>
  <si>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</si>
  <si>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</si>
  <si>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</si>
  <si>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</si>
  <si>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</si>
  <si>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</si>
  <si>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</si>
  <si>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</si>
  <si>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</si>
  <si>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</si>
  <si>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</si>
  <si>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</si>
  <si>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</si>
  <si>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</si>
  <si>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</si>
  <si>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</si>
  <si>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</si>
  <si>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</si>
  <si>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</si>
  <si>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</si>
  <si>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</si>
  <si>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</si>
  <si>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</si>
  <si>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</si>
  <si>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</si>
  <si>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</si>
  <si>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</si>
  <si>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</si>
  <si>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</si>
  <si>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</si>
  <si>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</si>
  <si>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</si>
  <si>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</si>
  <si>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</si>
  <si>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</si>
  <si>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</si>
  <si>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</si>
  <si>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</si>
  <si>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</si>
  <si>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</si>
  <si>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</si>
  <si>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</si>
  <si>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</si>
  <si>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</si>
  <si>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</si>
  <si>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</si>
  <si>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</si>
  <si>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</si>
  <si>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</si>
  <si>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</si>
  <si>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</si>
  <si>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</si>
  <si>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</si>
  <si>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</si>
  <si>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</si>
  <si>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</si>
  <si>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</si>
  <si>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</si>
  <si>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</si>
  <si>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</si>
  <si>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</si>
  <si>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</si>
  <si>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</si>
  <si>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</si>
  <si>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</si>
  <si>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</si>
  <si>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</si>
  <si>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</si>
  <si>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</si>
  <si>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</si>
  <si>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</si>
  <si>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</si>
  <si>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</si>
  <si>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</si>
  <si>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</si>
  <si>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</si>
  <si>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</si>
  <si>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</si>
  <si>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</si>
  <si>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</si>
  <si>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</si>
  <si>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</si>
  <si>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</si>
  <si>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</si>
  <si>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</si>
  <si>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</si>
  <si>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</si>
  <si>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</si>
  <si>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</si>
  <si>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</si>
  <si>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</si>
  <si>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</si>
  <si>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</si>
  <si>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</si>
  <si>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</si>
  <si>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</si>
  <si>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</si>
  <si>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</si>
  <si>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</si>
  <si>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</si>
  <si>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</si>
  <si>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</si>
  <si>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</si>
  <si>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</si>
  <si>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</si>
  <si>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</si>
  <si>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</si>
  <si>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</si>
  <si>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</si>
  <si>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</si>
  <si>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</si>
  <si>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</si>
  <si>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</si>
  <si>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</si>
  <si>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</si>
  <si>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</si>
  <si>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</si>
  <si>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</si>
  <si>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</si>
  <si>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</si>
  <si>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</si>
  <si>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</si>
  <si>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</si>
  <si>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</si>
  <si>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</si>
  <si>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</si>
  <si>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</si>
  <si>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</si>
  <si>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</si>
  <si>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</si>
  <si>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</si>
  <si>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</si>
  <si>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</si>
  <si>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</si>
  <si>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</si>
  <si>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</si>
  <si>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</si>
  <si>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</si>
  <si>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</si>
  <si>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</si>
  <si>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</si>
  <si>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</si>
  <si>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</si>
  <si>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</si>
  <si>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</si>
  <si>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</si>
  <si>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</si>
  <si>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</si>
  <si>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</si>
  <si>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</si>
  <si>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</si>
  <si>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</si>
  <si>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</si>
  <si>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</si>
  <si>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</si>
  <si>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</si>
  <si>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</si>
  <si>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</si>
  <si>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</si>
  <si>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</si>
  <si>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</si>
  <si>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</si>
  <si>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</si>
  <si>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</si>
  <si>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</si>
  <si>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</si>
  <si>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</si>
  <si>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</si>
  <si>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</si>
  <si>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</si>
  <si>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</si>
  <si>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</si>
  <si>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</si>
  <si>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</si>
  <si>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</si>
  <si>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</si>
  <si>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</si>
  <si>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</si>
  <si>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</si>
  <si>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</si>
  <si>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</si>
  <si>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</si>
  <si>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</si>
  <si>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</si>
  <si>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</si>
  <si>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</si>
  <si>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</si>
  <si>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</si>
  <si>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</si>
  <si>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</si>
  <si>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</si>
  <si>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</si>
  <si>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</si>
  <si>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</si>
  <si>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</si>
  <si>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</si>
  <si>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</si>
  <si>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</si>
  <si>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</si>
  <si>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</si>
  <si>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</si>
  <si>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</si>
  <si>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</si>
  <si>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</si>
  <si>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</si>
  <si>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</si>
  <si>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</si>
  <si>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</si>
  <si>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</si>
  <si>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</si>
  <si>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</si>
  <si>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</si>
  <si>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</si>
  <si>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</si>
  <si>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</si>
  <si>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</si>
  <si>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</si>
  <si>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</si>
  <si>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</si>
  <si>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</si>
  <si>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</si>
  <si>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</si>
  <si>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</si>
  <si>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</si>
  <si>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</si>
  <si>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</si>
  <si>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</si>
  <si>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</si>
  <si>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</si>
  <si>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</si>
  <si>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</si>
  <si>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</si>
  <si>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</si>
  <si>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</si>
  <si>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</si>
  <si>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</si>
  <si>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</si>
  <si>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</si>
  <si>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</si>
  <si>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</si>
  <si>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</si>
  <si>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</si>
  <si>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</si>
  <si>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</si>
  <si>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</si>
  <si>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</si>
  <si>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</si>
  <si>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</si>
  <si>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</si>
  <si>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</si>
  <si>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</si>
  <si>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</si>
  <si>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</si>
  <si>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</si>
  <si>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</si>
  <si>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</si>
  <si>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</si>
  <si>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</si>
  <si>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</si>
  <si>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</si>
  <si>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</si>
  <si>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</si>
  <si>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</si>
  <si>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</si>
  <si>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</si>
  <si>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</si>
  <si>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</si>
  <si>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</si>
  <si>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</si>
  <si>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</si>
  <si>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</si>
  <si>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</si>
  <si>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</si>
  <si>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</si>
  <si>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</si>
  <si>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</si>
  <si>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</si>
  <si>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</si>
  <si>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</si>
  <si>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</si>
  <si>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</si>
  <si>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</si>
  <si>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</si>
  <si>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</si>
  <si>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</si>
  <si>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</si>
  <si>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</si>
  <si>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</si>
  <si>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</si>
  <si>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</si>
  <si>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</si>
  <si>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</si>
  <si>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</si>
  <si>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</si>
  <si>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</si>
  <si>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</si>
  <si>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</si>
  <si>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</si>
  <si>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</si>
  <si>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</si>
  <si>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</si>
  <si>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</si>
  <si>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</si>
  <si>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</si>
  <si>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</si>
  <si>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</si>
  <si>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</si>
  <si>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</si>
  <si>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</si>
  <si>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</si>
  <si>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</si>
  <si>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</si>
  <si>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</si>
  <si>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</si>
  <si>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</si>
  <si>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</si>
  <si>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</si>
  <si>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</si>
  <si>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</si>
  <si>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</si>
  <si>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</si>
  <si>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</si>
  <si>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</si>
  <si>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</si>
  <si>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</si>
  <si>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</si>
  <si>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</si>
  <si>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</si>
  <si>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</si>
  <si>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</si>
  <si>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</si>
  <si>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</si>
  <si>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</si>
  <si>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</si>
  <si>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</si>
  <si>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</si>
  <si>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</si>
  <si>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</si>
  <si>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</si>
  <si>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</si>
  <si>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</si>
  <si>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</si>
  <si>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</si>
  <si>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</si>
  <si>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</si>
  <si>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</si>
  <si>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</si>
  <si>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</si>
  <si>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</si>
  <si>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</si>
  <si>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</si>
  <si>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</si>
  <si>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</si>
  <si>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</si>
  <si>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</si>
  <si>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</si>
  <si>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</si>
  <si>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</si>
  <si>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</si>
  <si>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</si>
  <si>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</si>
  <si>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</si>
  <si>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</si>
  <si>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</si>
  <si>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</si>
  <si>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</si>
  <si>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</si>
  <si>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</si>
  <si>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</si>
  <si>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</si>
  <si>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</si>
  <si>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</si>
  <si>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</si>
  <si>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</si>
  <si>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</si>
  <si>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</si>
  <si>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</si>
  <si>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</si>
  <si>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</si>
  <si>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</si>
  <si>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</si>
  <si>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</si>
  <si>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</si>
  <si>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</si>
  <si>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</si>
  <si>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</si>
  <si>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</si>
  <si>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</si>
  <si>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</si>
  <si>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</si>
  <si>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</si>
  <si>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</si>
  <si>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</si>
  <si>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</si>
  <si>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</si>
  <si>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</si>
  <si>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</si>
  <si>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</si>
  <si>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</si>
  <si>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</si>
  <si>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</si>
  <si>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</si>
  <si>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</si>
  <si>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</si>
  <si>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</si>
  <si>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</si>
  <si>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</si>
  <si>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</si>
  <si>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</si>
  <si>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</si>
  <si>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</si>
  <si>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</si>
  <si>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</si>
  <si>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</si>
  <si>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</si>
  <si>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</si>
  <si>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</si>
  <si>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</si>
  <si>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</si>
  <si>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</si>
  <si>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</si>
  <si>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</si>
  <si>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</si>
  <si>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</si>
  <si>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</si>
  <si>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</si>
  <si>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</si>
  <si>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</si>
  <si>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</si>
  <si>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</si>
  <si>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</si>
  <si>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</si>
  <si>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</si>
  <si>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</si>
  <si>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</si>
  <si>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</si>
  <si>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</si>
  <si>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</si>
  <si>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</si>
  <si>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</si>
  <si>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</si>
  <si>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</si>
  <si>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</si>
  <si>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</si>
  <si>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</si>
  <si>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</si>
  <si>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</si>
  <si>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</si>
  <si>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</si>
  <si>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</si>
  <si>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</si>
  <si>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</si>
  <si>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</si>
  <si>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</si>
  <si>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</si>
  <si>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</si>
  <si>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</si>
  <si>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</si>
  <si>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</si>
  <si>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</si>
  <si>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</si>
  <si>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</si>
  <si>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</si>
  <si>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</si>
  <si>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</si>
  <si>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</si>
  <si>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</si>
  <si>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</si>
  <si>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</si>
  <si>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</si>
  <si>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</si>
  <si>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</si>
  <si>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</si>
  <si>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</si>
  <si>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</si>
  <si>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</si>
  <si>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</si>
  <si>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</si>
  <si>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</si>
  <si>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</si>
  <si>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</si>
  <si>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</si>
  <si>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</si>
  <si>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</si>
  <si>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</si>
  <si>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</si>
  <si>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</si>
  <si>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</si>
  <si>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</si>
  <si>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</si>
  <si>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</si>
  <si>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</si>
  <si>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</si>
  <si>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</si>
  <si>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</si>
  <si>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</si>
  <si>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</si>
  <si>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</si>
  <si>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</si>
  <si>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</si>
  <si>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</si>
  <si>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</si>
  <si>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</si>
  <si>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</si>
  <si>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</si>
  <si>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</si>
  <si>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</si>
  <si>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</si>
  <si>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</si>
  <si>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</si>
  <si>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</si>
  <si>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</si>
  <si>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</si>
  <si>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</si>
  <si>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</si>
  <si>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</si>
  <si>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</si>
  <si>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</si>
  <si>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</si>
  <si>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</si>
  <si>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</si>
  <si>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</si>
  <si>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</si>
  <si>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</si>
  <si>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</si>
  <si>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</si>
  <si>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</si>
  <si>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</si>
  <si>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</si>
  <si>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</si>
  <si>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</si>
  <si>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</si>
  <si>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</si>
  <si>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</si>
  <si>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</si>
  <si>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</si>
  <si>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</si>
  <si>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</si>
  <si>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</si>
  <si>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</si>
  <si>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</si>
  <si>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</si>
  <si>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</si>
  <si>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</si>
  <si>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</si>
  <si>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</si>
  <si>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</si>
  <si>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</si>
  <si>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</si>
  <si>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</si>
  <si>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</si>
  <si>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</si>
  <si>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</si>
  <si>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</si>
  <si>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</si>
  <si>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</si>
  <si>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</si>
  <si>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</si>
  <si>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</si>
  <si>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</si>
  <si>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</si>
  <si>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</si>
  <si>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</si>
  <si>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</si>
  <si>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</si>
  <si>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</si>
  <si>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</si>
  <si>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</si>
  <si>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</si>
  <si>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</si>
  <si>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</si>
  <si>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</si>
  <si>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</si>
  <si>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</si>
  <si>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</si>
  <si>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</si>
  <si>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</si>
  <si>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</si>
  <si>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</si>
  <si>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</si>
  <si>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</si>
  <si>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</si>
  <si>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</si>
  <si>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</si>
  <si>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</si>
  <si>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</si>
  <si>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</si>
  <si>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</si>
  <si>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</si>
  <si>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</si>
  <si>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</si>
  <si>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</si>
  <si>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</si>
  <si>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</si>
  <si>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</si>
  <si>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</si>
  <si>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</si>
  <si>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</si>
  <si>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</si>
  <si>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</si>
  <si>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</si>
  <si>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</si>
  <si>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</si>
  <si>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</si>
  <si>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</si>
  <si>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</si>
  <si>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</si>
  <si>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</si>
  <si>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</si>
  <si>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</si>
  <si>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</si>
  <si>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</si>
  <si>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</si>
  <si>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</si>
  <si>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</si>
  <si>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</si>
  <si>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</si>
  <si>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</si>
  <si>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</si>
  <si>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</si>
  <si>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</si>
  <si>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</si>
  <si>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</si>
  <si>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</si>
  <si>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</si>
  <si>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</si>
  <si>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</si>
  <si>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</si>
  <si>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</si>
  <si>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</si>
  <si>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</si>
  <si>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</si>
  <si>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</si>
  <si>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</si>
  <si>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</si>
  <si>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</si>
  <si>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</si>
  <si>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</si>
  <si>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</si>
  <si>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</si>
  <si>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</si>
  <si>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</si>
  <si>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Back injury - Unknown return date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</si>
  <si>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</si>
  <si>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</si>
  <si>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</si>
  <si>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</si>
  <si>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</si>
  <si>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</si>
  <si>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</si>
  <si>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</si>
  <si>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</si>
  <si>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</si>
  <si>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</si>
  <si>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</si>
  <si>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</si>
  <si>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</si>
  <si>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</si>
  <si>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</si>
  <si>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</si>
  <si>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</si>
  <si>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</si>
  <si>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</si>
  <si>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</si>
  <si>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</si>
  <si>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</si>
  <si>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</si>
  <si>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</si>
  <si>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</si>
  <si>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</si>
  <si>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</si>
  <si>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</si>
  <si>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</si>
  <si>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</si>
  <si>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</si>
  <si>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</si>
  <si>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</si>
  <si>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</si>
  <si>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</si>
  <si>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</si>
  <si>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</si>
  <si>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</si>
  <si>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</si>
  <si>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</si>
  <si>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</si>
  <si>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</si>
  <si>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</si>
  <si>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</si>
  <si>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</si>
  <si>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</si>
  <si>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</si>
  <si>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</si>
  <si>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</si>
  <si>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</si>
  <si>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</si>
  <si>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</si>
  <si>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</si>
  <si>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</si>
  <si>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</si>
  <si>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</si>
  <si>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</si>
  <si>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</si>
  <si>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</si>
  <si>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</si>
  <si>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</si>
  <si>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</si>
  <si>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</si>
  <si>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</si>
  <si>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</si>
  <si>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</si>
  <si>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</si>
  <si>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</si>
  <si>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</si>
  <si>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</si>
  <si>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</si>
  <si>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</si>
  <si>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</si>
  <si>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</si>
  <si>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</si>
  <si>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</si>
  <si>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</si>
  <si>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</si>
  <si>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</si>
  <si>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</si>
  <si>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</si>
  <si>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</si>
  <si>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</si>
  <si>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</si>
  <si>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</si>
  <si>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</si>
  <si>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</si>
  <si>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</si>
  <si>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</si>
  <si>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</si>
  <si>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</si>
  <si>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</si>
  <si>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</si>
  <si>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</si>
  <si>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</si>
  <si>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</si>
  <si>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</si>
  <si>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</si>
  <si>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</si>
  <si>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</si>
  <si>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</si>
  <si>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</si>
  <si>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</si>
  <si>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</si>
  <si>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</si>
  <si>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</si>
  <si>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</si>
  <si>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</si>
  <si>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</si>
  <si>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</si>
  <si>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</si>
  <si>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</si>
  <si>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</si>
  <si>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</si>
  <si>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</si>
  <si>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</si>
  <si>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</si>
  <si>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</si>
  <si>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</si>
  <si>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</si>
  <si>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</si>
  <si>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</si>
  <si>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</si>
  <si>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</si>
  <si>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</si>
  <si>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</si>
  <si>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</si>
  <si>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</si>
  <si>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</si>
  <si>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</si>
  <si>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</si>
  <si>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</si>
  <si>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</si>
  <si>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</si>
  <si>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</si>
  <si>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</si>
  <si>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</si>
  <si>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</si>
  <si>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</si>
  <si>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</si>
  <si>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</si>
  <si>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</si>
  <si>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</si>
  <si>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</si>
  <si>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</si>
  <si>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</si>
  <si>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</si>
  <si>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</si>
  <si>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</si>
  <si>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</si>
  <si>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</si>
  <si>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</si>
  <si>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</si>
  <si>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</si>
  <si>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</si>
  <si>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</si>
  <si>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</si>
  <si>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</si>
  <si>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</si>
  <si>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</si>
  <si>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</si>
  <si>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</si>
  <si>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</si>
  <si>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</si>
  <si>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</si>
  <si>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</si>
  <si>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</si>
  <si>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</si>
  <si>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</si>
  <si>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</si>
  <si>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</si>
  <si>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</si>
  <si>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</si>
  <si>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</si>
  <si>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</si>
  <si>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</si>
  <si>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</si>
  <si>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</si>
  <si>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</si>
  <si>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</si>
  <si>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</si>
  <si>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</si>
  <si>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</si>
  <si>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</si>
  <si>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</si>
  <si>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</si>
  <si>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</si>
  <si>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</si>
  <si>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</si>
  <si>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</si>
  <si>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</si>
  <si>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</si>
  <si>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</si>
  <si>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</si>
  <si>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</si>
  <si>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</si>
  <si>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</si>
  <si>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</si>
  <si>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</si>
  <si>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</si>
  <si>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</si>
  <si>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</si>
  <si>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</si>
  <si>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</si>
  <si>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</si>
  <si>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</si>
  <si>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</si>
  <si>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</si>
  <si>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</si>
  <si>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</si>
  <si>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</si>
  <si>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</si>
  <si>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</si>
  <si>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</si>
  <si>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</si>
  <si>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</si>
  <si>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</si>
  <si>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</si>
  <si>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</si>
  <si>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</si>
  <si>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</si>
  <si>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</si>
  <si>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</si>
  <si>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</si>
  <si>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</si>
  <si>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</si>
  <si>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</si>
  <si>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</si>
  <si>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</si>
  <si>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</si>
  <si>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</si>
  <si>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</si>
  <si>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</si>
  <si>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</si>
  <si>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</si>
  <si>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</si>
  <si>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</si>
  <si>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2023-08-18T14:00:10.338568Z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</si>
  <si>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</si>
  <si>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</si>
  <si>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</si>
  <si>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</si>
  <si>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</si>
  <si>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</si>
  <si>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</si>
  <si>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</si>
  <si>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</si>
  <si>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</si>
  <si>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</si>
  <si>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</si>
  <si>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</si>
  <si>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</si>
  <si>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</si>
  <si>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</si>
  <si>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</si>
  <si>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</si>
  <si>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</si>
  <si>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</si>
  <si>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</si>
  <si>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</si>
  <si>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</si>
  <si>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</si>
  <si>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</si>
  <si>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</si>
  <si>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</si>
  <si>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</si>
  <si>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</si>
  <si>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</si>
  <si>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</si>
  <si>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</si>
  <si>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</si>
  <si>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</si>
  <si>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</si>
  <si>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</si>
  <si>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</si>
  <si>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</si>
  <si>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</si>
  <si>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</si>
  <si>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</si>
  <si>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</si>
  <si>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</si>
  <si>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</si>
  <si>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</si>
  <si>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</si>
  <si>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</si>
  <si>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</si>
  <si>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</si>
  <si>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</si>
  <si>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</si>
  <si>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</si>
  <si>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</si>
  <si>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</si>
  <si>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</si>
  <si>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</si>
  <si>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</si>
  <si>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</si>
  <si>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</si>
  <si>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</si>
  <si>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</si>
  <si>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</si>
  <si>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</si>
  <si>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</si>
  <si>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</si>
  <si>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2023-08-27T23:00:06.773004Z</t>
  </si>
  <si>
    <t>Hannes</t>
  </si>
  <si>
    <t>247245.jpg</t>
  </si>
  <si>
    <t>Delcroix</t>
  </si>
  <si>
    <t>447715.jpg</t>
  </si>
  <si>
    <t>A.Ramsey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</si>
  <si>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</si>
  <si>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</si>
  <si>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</si>
  <si>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</si>
  <si>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</si>
  <si>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</si>
  <si>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</si>
  <si>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</si>
  <si>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</si>
  <si>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</si>
  <si>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</si>
  <si>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</si>
  <si>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Knee injury - Expected back 21 Oct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</si>
  <si>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</si>
  <si>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</si>
  <si>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</si>
  <si>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</si>
  <si>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</si>
  <si>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</si>
  <si>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</si>
  <si>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</si>
  <si>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</si>
  <si>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</si>
  <si>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</si>
  <si>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</si>
  <si>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</si>
  <si>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</si>
  <si>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</si>
  <si>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</si>
  <si>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</si>
  <si>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</si>
  <si>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</si>
  <si>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</si>
  <si>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</si>
  <si>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</si>
  <si>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</si>
  <si>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</si>
  <si>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</si>
  <si>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</si>
  <si>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</si>
  <si>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</si>
  <si>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</si>
  <si>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</si>
  <si>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</si>
  <si>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</si>
  <si>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</si>
  <si>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</si>
  <si>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</si>
  <si>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</si>
  <si>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</si>
  <si>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</si>
  <si>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</si>
  <si>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</si>
  <si>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</si>
  <si>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</si>
  <si>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</si>
  <si>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</si>
  <si>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</si>
  <si>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</si>
  <si>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</si>
  <si>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</si>
  <si>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</si>
  <si>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</si>
  <si>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</si>
  <si>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</si>
  <si>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</si>
  <si>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</si>
  <si>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</si>
  <si>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</si>
  <si>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</si>
  <si>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</si>
  <si>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</si>
  <si>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</si>
  <si>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</si>
  <si>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</si>
  <si>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</si>
  <si>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</si>
  <si>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</si>
  <si>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</si>
  <si>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</si>
  <si>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</si>
  <si>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</si>
  <si>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</si>
  <si>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</si>
  <si>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</si>
  <si>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</si>
  <si>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</si>
  <si>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</si>
  <si>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</si>
  <si>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</si>
  <si>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</si>
  <si>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</si>
  <si>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Raheem Sterling - 2</t>
  </si>
  <si>
    <t>Taiwo Awoniyi - 3</t>
  </si>
  <si>
    <t>Transferred to Monaco</t>
  </si>
  <si>
    <t>2023-08-31T08:55:15.272751Z</t>
  </si>
  <si>
    <t>2023-09-04T05:00:07.113298Z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</si>
  <si>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</si>
  <si>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</si>
  <si>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</si>
  <si>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</si>
  <si>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</si>
  <si>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</si>
  <si>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</si>
  <si>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</si>
  <si>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</si>
  <si>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</si>
  <si>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</si>
  <si>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</si>
  <si>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</si>
  <si>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</si>
  <si>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</si>
  <si>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</si>
  <si>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</si>
  <si>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</si>
  <si>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</si>
  <si>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</si>
  <si>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</si>
  <si>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</si>
  <si>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</si>
  <si>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</si>
  <si>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</si>
  <si>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</si>
  <si>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</si>
  <si>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</si>
  <si>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</si>
  <si>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Illness - Unknown return date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</si>
  <si>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</si>
  <si>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</si>
  <si>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</si>
  <si>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</si>
  <si>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</si>
  <si>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</si>
  <si>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</si>
  <si>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</si>
  <si>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Knee injury - Expected back 07 Oct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</si>
  <si>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</si>
  <si>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</si>
  <si>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</si>
  <si>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</si>
  <si>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</si>
  <si>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</si>
  <si>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</si>
  <si>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</si>
  <si>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</si>
  <si>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</si>
  <si>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</si>
  <si>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</si>
  <si>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</si>
  <si>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</si>
  <si>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</si>
  <si>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</si>
  <si>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</si>
  <si>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</si>
  <si>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</si>
  <si>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</si>
  <si>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</si>
  <si>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</si>
  <si>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</si>
  <si>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</si>
  <si>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</si>
  <si>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</si>
  <si>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</si>
  <si>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</si>
  <si>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</si>
  <si>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</si>
  <si>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</si>
  <si>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</si>
  <si>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</si>
  <si>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</si>
  <si>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</si>
  <si>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</si>
  <si>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</si>
  <si>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</si>
  <si>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</si>
  <si>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</si>
  <si>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</si>
  <si>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</si>
  <si>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</si>
  <si>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</si>
  <si>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</si>
  <si>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</si>
  <si>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</si>
  <si>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</si>
  <si>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</si>
  <si>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</si>
  <si>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</si>
  <si>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</si>
  <si>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</si>
  <si>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</si>
  <si>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</si>
  <si>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</si>
  <si>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</si>
  <si>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</si>
  <si>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</si>
  <si>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</si>
  <si>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</si>
  <si>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</si>
  <si>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</si>
  <si>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</si>
  <si>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</si>
  <si>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</si>
  <si>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</si>
  <si>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</si>
  <si>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</si>
  <si>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</si>
  <si>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</si>
  <si>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</si>
  <si>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</si>
  <si>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</si>
  <si>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</si>
  <si>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</si>
  <si>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</si>
  <si>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</si>
  <si>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</si>
  <si>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</si>
  <si>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</si>
  <si>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</si>
  <si>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</si>
  <si>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</si>
  <si>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2023-08-31T17:30:08.698593Z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</si>
  <si>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</si>
  <si>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</si>
  <si>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</si>
  <si>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</si>
  <si>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</si>
  <si>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</si>
  <si>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</si>
  <si>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</si>
  <si>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</si>
  <si>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</si>
  <si>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</si>
  <si>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</si>
  <si>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</si>
  <si>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</si>
  <si>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</si>
  <si>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</si>
  <si>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</si>
  <si>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</si>
  <si>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</si>
  <si>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</si>
  <si>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</si>
  <si>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</si>
  <si>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</si>
  <si>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</si>
  <si>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26-259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</si>
  <si>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</si>
  <si>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</si>
  <si>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</si>
  <si>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</si>
  <si>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</si>
  <si>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</si>
  <si>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</si>
  <si>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</si>
  <si>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</si>
  <si>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</si>
  <si>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</si>
  <si>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</si>
  <si>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</si>
  <si>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</si>
  <si>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</si>
  <si>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</si>
  <si>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</si>
  <si>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</si>
  <si>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</si>
  <si>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</si>
  <si>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</si>
  <si>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</si>
  <si>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</si>
  <si>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</si>
  <si>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</si>
  <si>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</si>
  <si>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</si>
  <si>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</si>
  <si>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</si>
  <si>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</si>
  <si>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</si>
  <si>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</si>
  <si>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Evan Ferguson - 4</t>
  </si>
  <si>
    <t>Bryan Mbeumo - 4</t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</si>
  <si>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Tim Ream</t>
    </r>
    <r>
      <rPr>
        <sz val="8.6"/>
        <color rgb="FF000000"/>
        <rFont val="Verdana"/>
        <family val="2"/>
      </rPr>
      <t>... - 1</t>
    </r>
  </si>
  <si>
    <t>Lyle Foster - 2</t>
  </si>
  <si>
    <t>GW5</t>
  </si>
  <si>
    <t>2023-09-17T20:30:06.235303Z</t>
  </si>
  <si>
    <t>Groin Injury - Expected back 21 Oct</t>
  </si>
  <si>
    <t>Permanent move to Trabzonspor</t>
  </si>
  <si>
    <t>2023-09-11T14:13:51.462896Z</t>
  </si>
  <si>
    <t>Joined Al-Duhail on loan for the rest of the season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</si>
  <si>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</si>
  <si>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</si>
  <si>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</si>
  <si>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</si>
  <si>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</si>
  <si>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</si>
  <si>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</si>
  <si>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</si>
  <si>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</si>
  <si>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</si>
  <si>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2023-09-16T20:00:07.069068Z</t>
  </si>
  <si>
    <t>Permanent transfer to Genk</t>
  </si>
  <si>
    <t>2023-09-06T09:25:40.755182Z</t>
  </si>
  <si>
    <t>Has joined Kasimpasa S.K. on loan</t>
  </si>
  <si>
    <t>2023-09-18T10:36:05.969054Z</t>
  </si>
  <si>
    <t>2023-09-18T21:30:07.410356Z</t>
  </si>
  <si>
    <t>Mike</t>
  </si>
  <si>
    <t>437748.jpg</t>
  </si>
  <si>
    <t>Trésor</t>
  </si>
  <si>
    <t>M.Trésor</t>
  </si>
  <si>
    <t>2023-09-17T20:30:06.437413Z</t>
  </si>
  <si>
    <t>2023-09-17T20:30:06.589342Z</t>
  </si>
  <si>
    <t>Hamstring injury - Expected back 07 Oct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</si>
  <si>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</si>
  <si>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</si>
  <si>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</si>
  <si>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</si>
  <si>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</si>
  <si>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</si>
  <si>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</si>
  <si>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</si>
  <si>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</si>
  <si>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</si>
  <si>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</si>
  <si>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</si>
  <si>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2023-09-15T15:30:07.878268Z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</si>
  <si>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</si>
  <si>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</si>
  <si>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</si>
  <si>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</si>
  <si>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</si>
  <si>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</si>
  <si>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</si>
  <si>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</si>
  <si>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Hamstring injury - 50% chance of playing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</si>
  <si>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</si>
  <si>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</si>
  <si>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</si>
  <si>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</si>
  <si>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</si>
  <si>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</si>
  <si>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</si>
  <si>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</si>
  <si>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</si>
  <si>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</si>
  <si>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</si>
  <si>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</si>
  <si>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</si>
  <si>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</si>
  <si>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</si>
  <si>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</si>
  <si>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</si>
  <si>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2023-09-08T19:00:07.812942Z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</si>
  <si>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</si>
  <si>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</si>
  <si>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</si>
  <si>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</si>
  <si>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</si>
  <si>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2023-09-12T11:00:07.995712Z</t>
  </si>
  <si>
    <t>Achilles injury - Expected back 21 Oct</t>
  </si>
  <si>
    <t>2023-09-06T20:00:07.244866Z</t>
  </si>
  <si>
    <t>2023-09-10T22:00:08.090730Z</t>
  </si>
  <si>
    <t>2023-09-15T15:30:08.541381Z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</si>
  <si>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</si>
  <si>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</si>
  <si>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</si>
  <si>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</si>
  <si>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</si>
  <si>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</si>
  <si>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</si>
  <si>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</si>
  <si>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</si>
  <si>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</si>
  <si>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</si>
  <si>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</si>
  <si>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</si>
  <si>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</si>
  <si>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</si>
  <si>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</si>
  <si>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</si>
  <si>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</si>
  <si>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</si>
  <si>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</si>
  <si>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</si>
  <si>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</si>
  <si>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</si>
  <si>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</si>
  <si>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2023-09-08T19:00:07.413291Z</t>
  </si>
  <si>
    <t>2023-09-13T01:00:07.638722Z</t>
  </si>
  <si>
    <t>2023-09-16T20:00:07.914030Z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</si>
  <si>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</si>
  <si>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</si>
  <si>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</si>
  <si>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</si>
  <si>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</si>
  <si>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</si>
  <si>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2023-09-16T20:00:08.058261Z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</si>
  <si>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</si>
  <si>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</si>
  <si>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</si>
  <si>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</si>
  <si>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</si>
  <si>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</si>
  <si>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</si>
  <si>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</si>
  <si>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24-100</t>
  </si>
  <si>
    <t>Callum Hudson-Odoi</t>
  </si>
  <si>
    <t>Gabriel Martinelli</t>
  </si>
  <si>
    <t>26-141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</si>
  <si>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</si>
  <si>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</si>
  <si>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</si>
  <si>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</si>
  <si>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</si>
  <si>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</si>
  <si>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</si>
  <si>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25-297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</si>
  <si>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</si>
  <si>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</si>
  <si>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</si>
  <si>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</si>
  <si>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</si>
  <si>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</si>
  <si>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</si>
  <si>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</si>
  <si>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</si>
  <si>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</si>
  <si>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</si>
  <si>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</si>
  <si>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</si>
  <si>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</si>
  <si>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</si>
  <si>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</si>
  <si>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2023-09-24T22:30:06.788217Z</t>
  </si>
  <si>
    <t>Back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</si>
  <si>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</si>
  <si>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</si>
  <si>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</si>
  <si>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</si>
  <si>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</si>
  <si>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</si>
  <si>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</si>
  <si>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</si>
  <si>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</si>
  <si>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Muscle injury - Expected back 07 Oct</t>
  </si>
  <si>
    <t>Suspended until 21 Oct</t>
  </si>
  <si>
    <t>2023-09-24T16:30:06.897822Z</t>
  </si>
  <si>
    <t>2023-09-24T16:30:06.950233Z</t>
  </si>
  <si>
    <t>2023-09-22T13:30:07.934644Z</t>
  </si>
  <si>
    <t>2023-09-24T18:00:07.480397Z</t>
  </si>
  <si>
    <t>Lack of match fitness - 75% chance of playing</t>
  </si>
  <si>
    <t>Mackenzie</t>
  </si>
  <si>
    <t>447261.jpg</t>
  </si>
  <si>
    <t>Hunt</t>
  </si>
  <si>
    <t>Groin Injury - 75% chance of playing</t>
  </si>
  <si>
    <t>2023-09-23T22:00:07.732576Z</t>
  </si>
  <si>
    <t>Groin Injury - Expected back 29 Oct</t>
  </si>
  <si>
    <t>2023-09-22T12:00:09.389013Z</t>
  </si>
  <si>
    <t>Knock - Expected back 08 Oct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</si>
  <si>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</si>
  <si>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</si>
  <si>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</si>
  <si>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</si>
  <si>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</si>
  <si>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</si>
  <si>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Hamstring injury - Expected back 21 Oct</t>
  </si>
  <si>
    <t>Calf injury - 25% chance of playing</t>
  </si>
  <si>
    <t>Knock - 25% chance of playing</t>
  </si>
  <si>
    <t>2023-09-24T22:30:07.995996Z</t>
  </si>
  <si>
    <t>Knee injury - Expected back 23 Oct</t>
  </si>
  <si>
    <t>Groin Injury - Expected back 23 Oct</t>
  </si>
  <si>
    <t>Thigh injury - Expected back 23 Oct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</si>
  <si>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</si>
  <si>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</si>
  <si>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</si>
  <si>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</si>
  <si>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</si>
  <si>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2023-09-23T21:30:07.990147Z</t>
  </si>
  <si>
    <t>24-353</t>
  </si>
  <si>
    <t>25-336</t>
  </si>
  <si>
    <t>Sofyan Amrabat</t>
  </si>
  <si>
    <t>23-298</t>
  </si>
  <si>
    <t>23-268</t>
  </si>
  <si>
    <t>25-090</t>
  </si>
  <si>
    <t>25-237</t>
  </si>
  <si>
    <t>21-090</t>
  </si>
  <si>
    <t>Armando Broja</t>
  </si>
  <si>
    <t>25-168</t>
  </si>
  <si>
    <t>27-023</t>
  </si>
  <si>
    <t>25-198</t>
  </si>
  <si>
    <t>22-106</t>
  </si>
  <si>
    <t>23-066</t>
  </si>
  <si>
    <t>19-017</t>
  </si>
  <si>
    <t>27-042</t>
  </si>
  <si>
    <t>25-337</t>
  </si>
  <si>
    <t>28-335</t>
  </si>
  <si>
    <t>18-308</t>
  </si>
  <si>
    <t>27-113</t>
  </si>
  <si>
    <t>28-342</t>
  </si>
  <si>
    <t>26-291</t>
  </si>
  <si>
    <t>27-176</t>
  </si>
  <si>
    <t>29-053</t>
  </si>
  <si>
    <t>Jacob Ramsey</t>
  </si>
  <si>
    <t>30-235</t>
  </si>
  <si>
    <t>23-184</t>
  </si>
  <si>
    <t>28-075</t>
  </si>
  <si>
    <t>22-107</t>
  </si>
  <si>
    <t>28-264</t>
  </si>
  <si>
    <t>24-282</t>
  </si>
  <si>
    <t>23-345</t>
  </si>
  <si>
    <t>26-265</t>
  </si>
  <si>
    <t>19-351</t>
  </si>
  <si>
    <t>Donny van de Beek</t>
  </si>
  <si>
    <t>30-074</t>
  </si>
  <si>
    <t>29-206</t>
  </si>
  <si>
    <t>28-248</t>
  </si>
  <si>
    <t>22-274</t>
  </si>
  <si>
    <t>32-173</t>
  </si>
  <si>
    <t>Mohamed Elneny</t>
  </si>
  <si>
    <t>20-224</t>
  </si>
  <si>
    <t>18-364</t>
  </si>
  <si>
    <t>Mackenzie Hunt</t>
  </si>
  <si>
    <t>25-230</t>
  </si>
  <si>
    <t>23-244</t>
  </si>
  <si>
    <t>24-346</t>
  </si>
  <si>
    <t>23-352</t>
  </si>
  <si>
    <t>26-286</t>
  </si>
  <si>
    <t>Cédric Soares</t>
  </si>
  <si>
    <t>Alejo Véliz</t>
  </si>
  <si>
    <t>GW7</t>
  </si>
  <si>
    <t>GW6</t>
  </si>
  <si>
    <t>Erling Haaland - 8</t>
  </si>
  <si>
    <r>
      <t>Mohamed Salah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Darwin Núñez</t>
    </r>
    <r>
      <rPr>
        <sz val="8.6"/>
        <color rgb="FF000000"/>
        <rFont val="Verdana"/>
        <family val="2"/>
      </rPr>
      <t> - 3</t>
    </r>
  </si>
  <si>
    <t>Bruno Fernandes - 2</t>
  </si>
  <si>
    <t>Dominic Solanke - 3</t>
  </si>
  <si>
    <t>2023-09-29T10:30:07.948136Z</t>
  </si>
  <si>
    <t>2023-09-30T23:00:07.672676Z</t>
  </si>
  <si>
    <t>2023-09-30T23:30:06.990139Z</t>
  </si>
  <si>
    <t>2023-09-26T15:30:07.397268Z</t>
  </si>
  <si>
    <t>2023-09-29T10:30:08.030031Z</t>
  </si>
  <si>
    <t>Hamstring injury - 25% chance of playing</t>
  </si>
  <si>
    <t>2023-09-28T04:00:07.310756Z</t>
  </si>
  <si>
    <t>2023-09-30T23:00:07.886006Z</t>
  </si>
  <si>
    <t>2023-09-28T03:30:08.343681Z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</si>
  <si>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</si>
  <si>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</si>
  <si>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</si>
  <si>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</si>
  <si>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</si>
  <si>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Muscle injury - Expected back 08 Oct</t>
  </si>
  <si>
    <t>Knock - Expected back 21 Oct</t>
  </si>
  <si>
    <t>2023-09-29T14:00:08.638239Z</t>
  </si>
  <si>
    <t>Muscle injury - Expected back 21 Oct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</si>
  <si>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</si>
  <si>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</si>
  <si>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</si>
  <si>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</si>
  <si>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</si>
  <si>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</si>
  <si>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</si>
  <si>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</si>
  <si>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</si>
  <si>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</si>
  <si>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</si>
  <si>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</si>
  <si>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</si>
  <si>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</si>
  <si>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</si>
  <si>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</si>
  <si>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</si>
  <si>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Suspended until 05 Nov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</si>
  <si>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</si>
  <si>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</si>
  <si>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</si>
  <si>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</si>
  <si>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</si>
  <si>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</si>
  <si>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</si>
  <si>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</si>
  <si>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</si>
  <si>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</si>
  <si>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</si>
  <si>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</si>
  <si>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</si>
  <si>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2023-09-28T03:30:09.681318Z</t>
  </si>
  <si>
    <t>2023-09-30T23:00:09.117051Z</t>
  </si>
  <si>
    <t>Lack of match fitness - Expected back 21 Oct</t>
  </si>
  <si>
    <t>2023-09-28T03:30:09.763557Z</t>
  </si>
  <si>
    <t>Toe Injury - Expected back 30 Dec</t>
  </si>
  <si>
    <t>Groin Injury - 50% chance of playing</t>
  </si>
  <si>
    <t>2023-10-01T19:30:08.979092Z</t>
  </si>
  <si>
    <t>2023-10-02T09:30:09.366703Z</t>
  </si>
  <si>
    <t>2023-10-02T09:30:09.688162Z</t>
  </si>
  <si>
    <t>2023-10-01T19:30:09.351809Z</t>
  </si>
  <si>
    <t>Leg injury - 50% chance of playing</t>
  </si>
  <si>
    <t>2023-09-30T23:00:09.253470Z</t>
  </si>
  <si>
    <t>2023-09-28T17:00:09.719767Z</t>
  </si>
  <si>
    <t>Hamstring injury - Expected back 23 Oct</t>
  </si>
  <si>
    <t>2023-09-29T13:30:09.441382Z</t>
  </si>
  <si>
    <t>Jamie</t>
  </si>
  <si>
    <t>513588.jpg</t>
  </si>
  <si>
    <t>Donley</t>
  </si>
  <si>
    <t>23-271</t>
  </si>
  <si>
    <t>20-306</t>
  </si>
  <si>
    <t>26-008</t>
  </si>
  <si>
    <t>25-268</t>
  </si>
  <si>
    <t>21-274</t>
  </si>
  <si>
    <t>27-186</t>
  </si>
  <si>
    <t>21-187</t>
  </si>
  <si>
    <t>Anel Ahmedhodžić</t>
  </si>
  <si>
    <t>24-190</t>
  </si>
  <si>
    <t>26-359</t>
  </si>
  <si>
    <t>22-118</t>
  </si>
  <si>
    <t>28-226</t>
  </si>
  <si>
    <t>24-360</t>
  </si>
  <si>
    <t>31-000</t>
  </si>
  <si>
    <t>29-234</t>
  </si>
  <si>
    <t>25-343</t>
  </si>
  <si>
    <t>22-302</t>
  </si>
  <si>
    <t>27-124</t>
  </si>
  <si>
    <t>20-330</t>
  </si>
  <si>
    <t>23-305</t>
  </si>
  <si>
    <t>33-188</t>
  </si>
  <si>
    <t>23-220</t>
  </si>
  <si>
    <t>22-073</t>
  </si>
  <si>
    <t>30-217</t>
  </si>
  <si>
    <t>30-282</t>
  </si>
  <si>
    <t>26-051</t>
  </si>
  <si>
    <t>32-021</t>
  </si>
  <si>
    <t>26-054</t>
  </si>
  <si>
    <t>30-207</t>
  </si>
  <si>
    <t>19-272</t>
  </si>
  <si>
    <t>25-177</t>
  </si>
  <si>
    <t>29-301</t>
  </si>
  <si>
    <t>35-074</t>
  </si>
  <si>
    <t>23-275</t>
  </si>
  <si>
    <t>26-167</t>
  </si>
  <si>
    <t>29-150</t>
  </si>
  <si>
    <t>25-097</t>
  </si>
  <si>
    <t>22-200</t>
  </si>
  <si>
    <t>28-053</t>
  </si>
  <si>
    <t>32-340</t>
  </si>
  <si>
    <t>31-082</t>
  </si>
  <si>
    <t>25-244</t>
  </si>
  <si>
    <t>23-136</t>
  </si>
  <si>
    <t>27-033</t>
  </si>
  <si>
    <t>20-082</t>
  </si>
  <si>
    <t>23-067</t>
  </si>
  <si>
    <t>32-241</t>
  </si>
  <si>
    <t>23-263</t>
  </si>
  <si>
    <t>21-097</t>
  </si>
  <si>
    <t>Rhian Brewster</t>
  </si>
  <si>
    <t>22-022</t>
  </si>
  <si>
    <t>20-043</t>
  </si>
  <si>
    <t>26-086</t>
  </si>
  <si>
    <t>25-175</t>
  </si>
  <si>
    <t>27-287</t>
  </si>
  <si>
    <t>25-013</t>
  </si>
  <si>
    <t>21-014</t>
  </si>
  <si>
    <t>18-283</t>
  </si>
  <si>
    <t>27-030</t>
  </si>
  <si>
    <t>31-146</t>
  </si>
  <si>
    <t>20-059</t>
  </si>
  <si>
    <t>21-334</t>
  </si>
  <si>
    <t>32-255</t>
  </si>
  <si>
    <t>26-200</t>
  </si>
  <si>
    <t>20-278</t>
  </si>
  <si>
    <t>30-201</t>
  </si>
  <si>
    <t>31-221</t>
  </si>
  <si>
    <t>26-056</t>
  </si>
  <si>
    <t>27-301</t>
  </si>
  <si>
    <t>29-213</t>
  </si>
  <si>
    <t>19-252</t>
  </si>
  <si>
    <t>19-131</t>
  </si>
  <si>
    <t>26-285</t>
  </si>
  <si>
    <t>23-302</t>
  </si>
  <si>
    <t>28-222</t>
  </si>
  <si>
    <t>19-347</t>
  </si>
  <si>
    <t>22-155</t>
  </si>
  <si>
    <t>20-218</t>
  </si>
  <si>
    <t>26-241</t>
  </si>
  <si>
    <t>34-099</t>
  </si>
  <si>
    <t>27-005</t>
  </si>
  <si>
    <t>31-041</t>
  </si>
  <si>
    <t>31-112</t>
  </si>
  <si>
    <t>27-178</t>
  </si>
  <si>
    <t>24-128</t>
  </si>
  <si>
    <t>27-274</t>
  </si>
  <si>
    <t>21-210</t>
  </si>
  <si>
    <t>24-198</t>
  </si>
  <si>
    <t>23-091</t>
  </si>
  <si>
    <t>22-156</t>
  </si>
  <si>
    <t>26-244</t>
  </si>
  <si>
    <t>24-344</t>
  </si>
  <si>
    <t>30-161</t>
  </si>
  <si>
    <t>25-094</t>
  </si>
  <si>
    <t>33-149</t>
  </si>
  <si>
    <t>32-096</t>
  </si>
  <si>
    <t>24-216</t>
  </si>
  <si>
    <t>28-170</t>
  </si>
  <si>
    <t>24-087</t>
  </si>
  <si>
    <t>26-262</t>
  </si>
  <si>
    <t>26-266</t>
  </si>
  <si>
    <t>25-205</t>
  </si>
  <si>
    <t>17-325</t>
  </si>
  <si>
    <t>20-272</t>
  </si>
  <si>
    <t>31-259</t>
  </si>
  <si>
    <t>21-128</t>
  </si>
  <si>
    <t>25-096</t>
  </si>
  <si>
    <t>25-287</t>
  </si>
  <si>
    <t>30-274</t>
  </si>
  <si>
    <t>23-267</t>
  </si>
  <si>
    <t>23-285</t>
  </si>
  <si>
    <t>21-350</t>
  </si>
  <si>
    <t>31-315</t>
  </si>
  <si>
    <t>19-293</t>
  </si>
  <si>
    <t>30-046</t>
  </si>
  <si>
    <t>25-259</t>
  </si>
  <si>
    <t>30-347</t>
  </si>
  <si>
    <t>21-158</t>
  </si>
  <si>
    <t>20-181</t>
  </si>
  <si>
    <t>24-261</t>
  </si>
  <si>
    <t>31-230</t>
  </si>
  <si>
    <t>25-254</t>
  </si>
  <si>
    <t>35-272</t>
  </si>
  <si>
    <t>25-095</t>
  </si>
  <si>
    <t>20-336</t>
  </si>
  <si>
    <t>18-348</t>
  </si>
  <si>
    <t>29-024</t>
  </si>
  <si>
    <t>22-258</t>
  </si>
  <si>
    <t>30-111</t>
  </si>
  <si>
    <t>23-127</t>
  </si>
  <si>
    <t>32-261</t>
  </si>
  <si>
    <t>27-222</t>
  </si>
  <si>
    <t>23-029</t>
  </si>
  <si>
    <t>24-148</t>
  </si>
  <si>
    <t>23-238</t>
  </si>
  <si>
    <t>34-006</t>
  </si>
  <si>
    <t>19-093</t>
  </si>
  <si>
    <t>22-203</t>
  </si>
  <si>
    <t>30-026</t>
  </si>
  <si>
    <t>23-248</t>
  </si>
  <si>
    <t>22-113</t>
  </si>
  <si>
    <t>25-260</t>
  </si>
  <si>
    <t>22-232</t>
  </si>
  <si>
    <t>24-259</t>
  </si>
  <si>
    <t>26-132</t>
  </si>
  <si>
    <t>23-028</t>
  </si>
  <si>
    <t>22-220</t>
  </si>
  <si>
    <t>21-139</t>
  </si>
  <si>
    <t>28-022</t>
  </si>
  <si>
    <t>32-109</t>
  </si>
  <si>
    <t>23-081</t>
  </si>
  <si>
    <t>25-320</t>
  </si>
  <si>
    <t>20-136</t>
  </si>
  <si>
    <t>21-252</t>
  </si>
  <si>
    <t>23-073</t>
  </si>
  <si>
    <t>19-196</t>
  </si>
  <si>
    <t>19-024</t>
  </si>
  <si>
    <t>26-100</t>
  </si>
  <si>
    <t>18-182</t>
  </si>
  <si>
    <t>Jack Harrison</t>
  </si>
  <si>
    <t>26-316</t>
  </si>
  <si>
    <t>24-113</t>
  </si>
  <si>
    <t>23-116</t>
  </si>
  <si>
    <t>27-249</t>
  </si>
  <si>
    <t>31-086</t>
  </si>
  <si>
    <t>21-114</t>
  </si>
  <si>
    <t>21-265</t>
  </si>
  <si>
    <t>Jack Hinshelwood</t>
  </si>
  <si>
    <t>18-174</t>
  </si>
  <si>
    <t>22-329</t>
  </si>
  <si>
    <t>28-168</t>
  </si>
  <si>
    <t>28-058</t>
  </si>
  <si>
    <t>20-240</t>
  </si>
  <si>
    <t>31-071</t>
  </si>
  <si>
    <t>24-011</t>
  </si>
  <si>
    <t>27-152</t>
  </si>
  <si>
    <t>22-104</t>
  </si>
  <si>
    <t>25-145</t>
  </si>
  <si>
    <t>26-182</t>
  </si>
  <si>
    <t>32-150</t>
  </si>
  <si>
    <t>22-006</t>
  </si>
  <si>
    <t>27-049</t>
  </si>
  <si>
    <t>23-249</t>
  </si>
  <si>
    <t>22-132</t>
  </si>
  <si>
    <t>30-191</t>
  </si>
  <si>
    <t>22-245</t>
  </si>
  <si>
    <t>31-286</t>
  </si>
  <si>
    <t>26-302</t>
  </si>
  <si>
    <t>25-279</t>
  </si>
  <si>
    <t>23-228</t>
  </si>
  <si>
    <t>33-162</t>
  </si>
  <si>
    <t>22-143</t>
  </si>
  <si>
    <t>26-087</t>
  </si>
  <si>
    <t>23-313</t>
  </si>
  <si>
    <t>30-344</t>
  </si>
  <si>
    <t>30-264</t>
  </si>
  <si>
    <t>27-011</t>
  </si>
  <si>
    <t>24-361</t>
  </si>
  <si>
    <t>19-329</t>
  </si>
  <si>
    <t>23-229</t>
  </si>
  <si>
    <t>24-150</t>
  </si>
  <si>
    <t>24-130</t>
  </si>
  <si>
    <t>25-344</t>
  </si>
  <si>
    <t>33-285</t>
  </si>
  <si>
    <t>29-149</t>
  </si>
  <si>
    <t>23-160</t>
  </si>
  <si>
    <t>35-145</t>
  </si>
  <si>
    <t>23-002</t>
  </si>
  <si>
    <t>29-128</t>
  </si>
  <si>
    <t>29-325</t>
  </si>
  <si>
    <t>30-031</t>
  </si>
  <si>
    <t>31-212</t>
  </si>
  <si>
    <t>18-315</t>
  </si>
  <si>
    <t>22-222</t>
  </si>
  <si>
    <t>29-077</t>
  </si>
  <si>
    <t>20-324</t>
  </si>
  <si>
    <t>28-303</t>
  </si>
  <si>
    <t>26-144</t>
  </si>
  <si>
    <t>25-146</t>
  </si>
  <si>
    <t>27-050</t>
  </si>
  <si>
    <t>21-206</t>
  </si>
  <si>
    <t>26-313</t>
  </si>
  <si>
    <t>30-211</t>
  </si>
  <si>
    <t>26-188</t>
  </si>
  <si>
    <t>29-074</t>
  </si>
  <si>
    <t>31-030</t>
  </si>
  <si>
    <t>25-257</t>
  </si>
  <si>
    <t>21-018</t>
  </si>
  <si>
    <t>26-096</t>
  </si>
  <si>
    <t>32-055</t>
  </si>
  <si>
    <t>25-295</t>
  </si>
  <si>
    <t>24-056</t>
  </si>
  <si>
    <t>20-349</t>
  </si>
  <si>
    <t>27-120</t>
  </si>
  <si>
    <t>28-349</t>
  </si>
  <si>
    <t>26-324</t>
  </si>
  <si>
    <t>23-314</t>
  </si>
  <si>
    <t>26-298</t>
  </si>
  <si>
    <t>34-011</t>
  </si>
  <si>
    <t>20-254</t>
  </si>
  <si>
    <t>21-155</t>
  </si>
  <si>
    <t>25-331</t>
  </si>
  <si>
    <t>37-271</t>
  </si>
  <si>
    <t>30-203</t>
  </si>
  <si>
    <t>24-031</t>
  </si>
  <si>
    <t>26-135</t>
  </si>
  <si>
    <t>29-016</t>
  </si>
  <si>
    <t>23-061</t>
  </si>
  <si>
    <t>26-274</t>
  </si>
  <si>
    <t>31-055</t>
  </si>
  <si>
    <t>27-290</t>
  </si>
  <si>
    <t>24-265</t>
  </si>
  <si>
    <t>22-270</t>
  </si>
  <si>
    <t>22-151</t>
  </si>
  <si>
    <t>28-220</t>
  </si>
  <si>
    <t>24-126</t>
  </si>
  <si>
    <t>29-256</t>
  </si>
  <si>
    <t>23-296</t>
  </si>
  <si>
    <t>34-075</t>
  </si>
  <si>
    <t>23-207</t>
  </si>
  <si>
    <t>27-208</t>
  </si>
  <si>
    <t>24-125</t>
  </si>
  <si>
    <t>25-036</t>
  </si>
  <si>
    <t>24-212</t>
  </si>
  <si>
    <t>26-154</t>
  </si>
  <si>
    <t>35-132</t>
  </si>
  <si>
    <t>19-160</t>
  </si>
  <si>
    <t>33-267</t>
  </si>
  <si>
    <t>22-047</t>
  </si>
  <si>
    <t>27-183</t>
  </si>
  <si>
    <t>20-212</t>
  </si>
  <si>
    <t>25-274</t>
  </si>
  <si>
    <t>28-167</t>
  </si>
  <si>
    <t>29-058</t>
  </si>
  <si>
    <t>21-233</t>
  </si>
  <si>
    <t>28-085</t>
  </si>
  <si>
    <t>21-149</t>
  </si>
  <si>
    <t>29-060</t>
  </si>
  <si>
    <t>26-036</t>
  </si>
  <si>
    <t>21-351</t>
  </si>
  <si>
    <t>21-286</t>
  </si>
  <si>
    <t>34-242</t>
  </si>
  <si>
    <t>27-304</t>
  </si>
  <si>
    <t>21-236</t>
  </si>
  <si>
    <t>29-209</t>
  </si>
  <si>
    <t>30-126</t>
  </si>
  <si>
    <t>31-166</t>
  </si>
  <si>
    <t>24-019</t>
  </si>
  <si>
    <t>20-246</t>
  </si>
  <si>
    <t>20-362</t>
  </si>
  <si>
    <t>25-141</t>
  </si>
  <si>
    <t>22-127</t>
  </si>
  <si>
    <t>28-017</t>
  </si>
  <si>
    <t>35-362</t>
  </si>
  <si>
    <t>29-210</t>
  </si>
  <si>
    <t>26-290</t>
  </si>
  <si>
    <t>30-242</t>
  </si>
  <si>
    <t>23-188</t>
  </si>
  <si>
    <t>26-145</t>
  </si>
  <si>
    <t>28-009</t>
  </si>
  <si>
    <t>29-205</t>
  </si>
  <si>
    <t>26-055</t>
  </si>
  <si>
    <t>27-102</t>
  </si>
  <si>
    <t>34-065</t>
  </si>
  <si>
    <t>25-158</t>
  </si>
  <si>
    <t>30-077</t>
  </si>
  <si>
    <t>30-258</t>
  </si>
  <si>
    <t>22-027</t>
  </si>
  <si>
    <t>31-109</t>
  </si>
  <si>
    <t>22-192</t>
  </si>
  <si>
    <t>27-112</t>
  </si>
  <si>
    <t>25-318</t>
  </si>
  <si>
    <t>23-191</t>
  </si>
  <si>
    <t>25-304</t>
  </si>
  <si>
    <t>31-144</t>
  </si>
  <si>
    <t>21-309</t>
  </si>
  <si>
    <t>30-283</t>
  </si>
  <si>
    <t>29-320</t>
  </si>
  <si>
    <t>28-082</t>
  </si>
  <si>
    <t>21-075</t>
  </si>
  <si>
    <t>39-010</t>
  </si>
  <si>
    <t>24-107</t>
  </si>
  <si>
    <t>23-016</t>
  </si>
  <si>
    <t>32-156</t>
  </si>
  <si>
    <t>26-018</t>
  </si>
  <si>
    <t>24-070</t>
  </si>
  <si>
    <t>28-217</t>
  </si>
  <si>
    <t>33-045</t>
  </si>
  <si>
    <t>28-298</t>
  </si>
  <si>
    <t>22-342</t>
  </si>
  <si>
    <t>28-014</t>
  </si>
  <si>
    <t>30-317</t>
  </si>
  <si>
    <t>24-194</t>
  </si>
  <si>
    <t>30-014</t>
  </si>
  <si>
    <t>27-358</t>
  </si>
  <si>
    <t>22-114</t>
  </si>
  <si>
    <t>26-148</t>
  </si>
  <si>
    <t>28-044</t>
  </si>
  <si>
    <t>24-331</t>
  </si>
  <si>
    <t>34-187</t>
  </si>
  <si>
    <t>23-147</t>
  </si>
  <si>
    <t>20-357</t>
  </si>
  <si>
    <t>27-250</t>
  </si>
  <si>
    <t>28-026</t>
  </si>
  <si>
    <t>22-043</t>
  </si>
  <si>
    <t>24-127</t>
  </si>
  <si>
    <t>33-013</t>
  </si>
  <si>
    <t>28-302</t>
  </si>
  <si>
    <t>25-051</t>
  </si>
  <si>
    <t>27-143</t>
  </si>
  <si>
    <t>29-100</t>
  </si>
  <si>
    <t>20-308</t>
  </si>
  <si>
    <t>19-190</t>
  </si>
  <si>
    <t>32-086</t>
  </si>
  <si>
    <t>30-160</t>
  </si>
  <si>
    <t>20-013</t>
  </si>
  <si>
    <t>31-260</t>
  </si>
  <si>
    <t>22-166</t>
  </si>
  <si>
    <t>21-045</t>
  </si>
  <si>
    <t>26-360</t>
  </si>
  <si>
    <t>23-125</t>
  </si>
  <si>
    <t>28-191</t>
  </si>
  <si>
    <t>24-071</t>
  </si>
  <si>
    <t>33-127</t>
  </si>
  <si>
    <t>25-310</t>
  </si>
  <si>
    <t>33-338</t>
  </si>
  <si>
    <t>27-276</t>
  </si>
  <si>
    <t>28-271</t>
  </si>
  <si>
    <t>32-310</t>
  </si>
  <si>
    <t>25-359</t>
  </si>
  <si>
    <t>22-172</t>
  </si>
  <si>
    <t>35-054</t>
  </si>
  <si>
    <t>31-217</t>
  </si>
  <si>
    <t>26-194</t>
  </si>
  <si>
    <t>27-029</t>
  </si>
  <si>
    <t>31-299</t>
  </si>
  <si>
    <t>28-304</t>
  </si>
  <si>
    <t>25-315</t>
  </si>
  <si>
    <t>38-085</t>
  </si>
  <si>
    <t>21-031</t>
  </si>
  <si>
    <t>24-092</t>
  </si>
  <si>
    <t>28-340</t>
  </si>
  <si>
    <t>24-289</t>
  </si>
  <si>
    <t>20-096</t>
  </si>
  <si>
    <t>25-024</t>
  </si>
  <si>
    <t>24-267</t>
  </si>
  <si>
    <t>18-345</t>
  </si>
  <si>
    <t>26-272</t>
  </si>
  <si>
    <t>25-171</t>
  </si>
  <si>
    <t>19-358</t>
  </si>
  <si>
    <t>30-081</t>
  </si>
  <si>
    <t>21-027</t>
  </si>
  <si>
    <t>19-313</t>
  </si>
  <si>
    <t>Santiago Bueno</t>
  </si>
  <si>
    <t>24-327</t>
  </si>
  <si>
    <t>38-029</t>
  </si>
  <si>
    <t>28-255</t>
  </si>
  <si>
    <t>22-281</t>
  </si>
  <si>
    <t>32-180</t>
  </si>
  <si>
    <t>33-291</t>
  </si>
  <si>
    <t>25-072</t>
  </si>
  <si>
    <t>31-077</t>
  </si>
  <si>
    <t>19-235</t>
  </si>
  <si>
    <t>29-260</t>
  </si>
  <si>
    <t>Jamie Donley</t>
  </si>
  <si>
    <t>18-272</t>
  </si>
  <si>
    <t>34-260</t>
  </si>
  <si>
    <t>Paul Dummett</t>
  </si>
  <si>
    <t>32-006</t>
  </si>
  <si>
    <t>20-028</t>
  </si>
  <si>
    <t>31-083</t>
  </si>
  <si>
    <t>38-167</t>
  </si>
  <si>
    <t>34-139</t>
  </si>
  <si>
    <t>20-193</t>
  </si>
  <si>
    <t>35-199</t>
  </si>
  <si>
    <t>20-328</t>
  </si>
  <si>
    <t>23-078</t>
  </si>
  <si>
    <t>18-222</t>
  </si>
  <si>
    <t>31-170</t>
  </si>
  <si>
    <t>19-308</t>
  </si>
  <si>
    <t>30-064</t>
  </si>
  <si>
    <t>18-255</t>
  </si>
  <si>
    <t>20-231</t>
  </si>
  <si>
    <t>19-006</t>
  </si>
  <si>
    <t>26-204</t>
  </si>
  <si>
    <t>28-012</t>
  </si>
  <si>
    <t>28-115</t>
  </si>
  <si>
    <t>20-201</t>
  </si>
  <si>
    <t>21-322</t>
  </si>
  <si>
    <t>21-172</t>
  </si>
  <si>
    <t>23-251</t>
  </si>
  <si>
    <t>17-266</t>
  </si>
  <si>
    <t>24-313</t>
  </si>
  <si>
    <t>23-243</t>
  </si>
  <si>
    <t>35-182</t>
  </si>
  <si>
    <t>28-107</t>
  </si>
  <si>
    <t>39-348</t>
  </si>
  <si>
    <t>20-161</t>
  </si>
  <si>
    <t>28-166</t>
  </si>
  <si>
    <t>19-019</t>
  </si>
  <si>
    <t>19-057</t>
  </si>
  <si>
    <t>30-116</t>
  </si>
  <si>
    <t>18-342</t>
  </si>
  <si>
    <t>24-329</t>
  </si>
  <si>
    <t>Ademola Ola-Adebomi</t>
  </si>
  <si>
    <t>19-222</t>
  </si>
  <si>
    <t>30-330</t>
  </si>
  <si>
    <t>David Ozoh</t>
  </si>
  <si>
    <t>18-124</t>
  </si>
  <si>
    <t>20-268</t>
  </si>
  <si>
    <t>23-359</t>
  </si>
  <si>
    <t>18-068</t>
  </si>
  <si>
    <t>26-127</t>
  </si>
  <si>
    <t>34-022</t>
  </si>
  <si>
    <t>26-293</t>
  </si>
  <si>
    <t>19-152</t>
  </si>
  <si>
    <t>21-157</t>
  </si>
  <si>
    <t>32-108</t>
  </si>
  <si>
    <t>32-032</t>
  </si>
  <si>
    <t>20-312</t>
  </si>
  <si>
    <t>28-197</t>
  </si>
  <si>
    <t>18-269</t>
  </si>
  <si>
    <t>31-035</t>
  </si>
  <si>
    <t>23-357</t>
  </si>
  <si>
    <t>19-343</t>
  </si>
  <si>
    <t>29-159</t>
  </si>
  <si>
    <t>18-119</t>
  </si>
  <si>
    <t>19-215</t>
  </si>
  <si>
    <t>19-096</t>
  </si>
  <si>
    <t>Son Heung-min - 6</t>
  </si>
  <si>
    <t>Bukayo Saka - 4</t>
  </si>
  <si>
    <t>Ollie Watkins - 4</t>
  </si>
  <si>
    <t>Jarrod Bowen - 5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</si>
  <si>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- 4</t>
    </r>
  </si>
  <si>
    <t>Hwang Hee-chan - 4</t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</si>
  <si>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Dominic Calvert-Lewin</t>
    </r>
    <r>
      <rPr>
        <sz val="8.6"/>
        <color rgb="FF000000"/>
        <rFont val="Verdana"/>
        <family val="2"/>
      </rPr>
      <t> - 2</t>
    </r>
  </si>
  <si>
    <t>Carlton Morris - 3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</si>
</sst>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0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right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4" fillId="3" borderId="15" xfId="0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8" fillId="3" borderId="4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0.3</v>
          </cell>
        </row>
        <row r="19">
          <cell r="B19">
            <v>0.3</v>
          </cell>
        </row>
        <row r="20">
          <cell r="B20">
            <v>0.2</v>
          </cell>
        </row>
        <row r="21">
          <cell r="B21">
            <v>0.2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C3"/>
          <cell r="D3"/>
          <cell r="M3" t="str">
            <v>LIV</v>
          </cell>
        </row>
        <row r="4">
          <cell r="A4" t="str">
            <v>Darwin Núñez Ribeiro</v>
          </cell>
          <cell r="B4" t="str">
            <v>Darwin</v>
          </cell>
          <cell r="C4" t="str">
            <v>Darwin Núñez</v>
          </cell>
          <cell r="D4" t="str">
            <v>Darwin Nunez</v>
          </cell>
          <cell r="M4" t="str">
            <v>LIV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David Brooks</v>
          </cell>
          <cell r="B6" t="str">
            <v>Brooks</v>
          </cell>
          <cell r="M6" t="str">
            <v>BOU</v>
          </cell>
        </row>
        <row r="7">
          <cell r="A7" t="str">
            <v>Bukayo Saka</v>
          </cell>
          <cell r="B7" t="str">
            <v>Saka</v>
          </cell>
          <cell r="M7" t="str">
            <v>ARS</v>
          </cell>
        </row>
        <row r="8">
          <cell r="A8" t="str">
            <v>Bryan Mbeumo</v>
          </cell>
          <cell r="B8" t="str">
            <v>Mbeumo</v>
          </cell>
          <cell r="M8" t="str">
            <v>BRE</v>
          </cell>
        </row>
        <row r="9">
          <cell r="A9" t="str">
            <v>Emerson Leite de Souza Junior</v>
          </cell>
          <cell r="B9" t="str">
            <v>E.Royal</v>
          </cell>
          <cell r="C9" t="str">
            <v>Emerson R</v>
          </cell>
          <cell r="D9" t="str">
            <v>Emerson</v>
          </cell>
          <cell r="M9" t="str">
            <v>TOT</v>
          </cell>
        </row>
        <row r="10">
          <cell r="A10" t="str">
            <v>Gabriel Fernando de Jesus</v>
          </cell>
          <cell r="B10" t="str">
            <v>G.Jesus</v>
          </cell>
          <cell r="C10" t="str">
            <v>Gabriel Jesus</v>
          </cell>
          <cell r="M10" t="str">
            <v>ARS</v>
          </cell>
        </row>
        <row r="11">
          <cell r="A11" t="str">
            <v>Son Heung-Min</v>
          </cell>
          <cell r="B11" t="str">
            <v>Son</v>
          </cell>
          <cell r="M11" t="str">
            <v>TOT</v>
          </cell>
        </row>
        <row r="12">
          <cell r="A12" t="str">
            <v>Callum Hudson-Odoi</v>
          </cell>
          <cell r="B12" t="str">
            <v>Hudson-Odoi</v>
          </cell>
          <cell r="M12" t="str">
            <v>NFO</v>
          </cell>
        </row>
        <row r="13">
          <cell r="A13" t="str">
            <v>Evan Ferguson</v>
          </cell>
          <cell r="B13" t="str">
            <v>Ferguson</v>
          </cell>
          <cell r="M13" t="str">
            <v>BHA</v>
          </cell>
        </row>
        <row r="14">
          <cell r="A14" t="str">
            <v>Jarrod Bowen</v>
          </cell>
          <cell r="B14" t="str">
            <v>Bowen</v>
          </cell>
          <cell r="M14" t="str">
            <v>WHU</v>
          </cell>
        </row>
        <row r="15">
          <cell r="A15" t="str">
            <v>Anthony Elanga</v>
          </cell>
          <cell r="B15" t="str">
            <v>Elanga</v>
          </cell>
          <cell r="M15" t="str">
            <v>NFO</v>
          </cell>
        </row>
        <row r="16">
          <cell r="A16" t="str">
            <v>Jean-Philippe Mateta</v>
          </cell>
          <cell r="B16" t="str">
            <v>Mateta</v>
          </cell>
          <cell r="M16" t="str">
            <v>CRY</v>
          </cell>
        </row>
        <row r="17">
          <cell r="A17" t="str">
            <v>Solly March</v>
          </cell>
          <cell r="B17" t="str">
            <v>March</v>
          </cell>
          <cell r="M17" t="str">
            <v>BHA</v>
          </cell>
        </row>
        <row r="18">
          <cell r="A18" t="str">
            <v>Bruno Borges Fernandes</v>
          </cell>
          <cell r="B18" t="str">
            <v>B.Fernandes</v>
          </cell>
          <cell r="C18" t="str">
            <v>Bruno Fernandes</v>
          </cell>
          <cell r="M18" t="str">
            <v>MUN</v>
          </cell>
        </row>
        <row r="19">
          <cell r="A19" t="str">
            <v>James Maddison</v>
          </cell>
          <cell r="B19" t="str">
            <v>Maddison</v>
          </cell>
          <cell r="M19" t="str">
            <v>TOT</v>
          </cell>
        </row>
        <row r="20">
          <cell r="A20" t="str">
            <v>Kaoru Mitoma</v>
          </cell>
          <cell r="B20" t="str">
            <v>Mitoma</v>
          </cell>
          <cell r="M20" t="str">
            <v>BHA</v>
          </cell>
        </row>
        <row r="21">
          <cell r="A21" t="str">
            <v>Phil Foden</v>
          </cell>
          <cell r="B21" t="str">
            <v>Foden</v>
          </cell>
          <cell r="M21" t="str">
            <v>MCI</v>
          </cell>
        </row>
        <row r="22">
          <cell r="A22" t="str">
            <v>Leon Bailey</v>
          </cell>
          <cell r="B22" t="str">
            <v>Bailey</v>
          </cell>
          <cell r="M22" t="str">
            <v>AVL</v>
          </cell>
        </row>
        <row r="23">
          <cell r="A23" t="str">
            <v>Sven Botman</v>
          </cell>
          <cell r="B23" t="str">
            <v>Botman</v>
          </cell>
          <cell r="M23" t="str">
            <v>NEW</v>
          </cell>
        </row>
        <row r="24">
          <cell r="A24" t="str">
            <v>Pervis Estupiñán</v>
          </cell>
          <cell r="B24" t="str">
            <v>Estupiñan</v>
          </cell>
          <cell r="C24" t="str">
            <v>Estupinan</v>
          </cell>
          <cell r="D24" t="str">
            <v>Pervis Estupinan</v>
          </cell>
          <cell r="M24" t="str">
            <v>BHA</v>
          </cell>
        </row>
        <row r="25">
          <cell r="A25" t="str">
            <v>Matty Cash</v>
          </cell>
          <cell r="B25" t="str">
            <v>Cash</v>
          </cell>
          <cell r="M25" t="str">
            <v>AVL</v>
          </cell>
        </row>
        <row r="26">
          <cell r="A26" t="str">
            <v>James Ward-Prowse</v>
          </cell>
          <cell r="B26" t="str">
            <v>Ward-Prowse</v>
          </cell>
          <cell r="M26" t="str">
            <v>WHU</v>
          </cell>
        </row>
        <row r="27">
          <cell r="A27" t="str">
            <v>Kristoffer Ajer</v>
          </cell>
          <cell r="B27" t="str">
            <v>Ajer</v>
          </cell>
          <cell r="M27" t="str">
            <v>BRE</v>
          </cell>
        </row>
        <row r="28">
          <cell r="A28" t="str">
            <v>Kieran Trippier</v>
          </cell>
          <cell r="B28" t="str">
            <v>Trippier</v>
          </cell>
          <cell r="C28"/>
          <cell r="D28"/>
          <cell r="M28" t="str">
            <v>NEW</v>
          </cell>
        </row>
        <row r="29">
          <cell r="A29" t="str">
            <v>Ollie Watkins</v>
          </cell>
          <cell r="B29" t="str">
            <v>Watkins</v>
          </cell>
          <cell r="M29" t="str">
            <v>AVL</v>
          </cell>
        </row>
        <row r="30">
          <cell r="A30" t="str">
            <v>Taiwo Awoniyi</v>
          </cell>
          <cell r="B30" t="str">
            <v>Awoniyi</v>
          </cell>
          <cell r="M30" t="str">
            <v>NFO</v>
          </cell>
        </row>
        <row r="31">
          <cell r="A31" t="str">
            <v>Sean Longstaff</v>
          </cell>
          <cell r="B31" t="str">
            <v>Longstaff</v>
          </cell>
          <cell r="M31" t="str">
            <v>NEW</v>
          </cell>
        </row>
        <row r="32">
          <cell r="A32" t="str">
            <v>Moussa Diaby</v>
          </cell>
          <cell r="B32" t="str">
            <v>Diaby</v>
          </cell>
          <cell r="M32" t="str">
            <v>AVL</v>
          </cell>
        </row>
        <row r="33">
          <cell r="A33" t="str">
            <v>Raphaël Varane</v>
          </cell>
          <cell r="B33" t="str">
            <v>R.Varane</v>
          </cell>
          <cell r="C33" t="str">
            <v>Raphael Varane</v>
          </cell>
          <cell r="M33" t="str">
            <v>MUN</v>
          </cell>
        </row>
        <row r="34">
          <cell r="A34" t="str">
            <v>Julián Álvarez</v>
          </cell>
          <cell r="B34" t="str">
            <v>J.Alvarez</v>
          </cell>
          <cell r="C34" t="str">
            <v>Alvarez</v>
          </cell>
          <cell r="D34" t="str">
            <v>Julian Alvarez</v>
          </cell>
          <cell r="M34" t="str">
            <v>MCI</v>
          </cell>
        </row>
        <row r="35">
          <cell r="A35" t="str">
            <v>Alexander Isak</v>
          </cell>
          <cell r="B35" t="str">
            <v>Isak</v>
          </cell>
          <cell r="M35" t="str">
            <v>NEW</v>
          </cell>
        </row>
        <row r="36">
          <cell r="A36" t="str">
            <v>Diogo Teixeira da Silva</v>
          </cell>
          <cell r="B36" t="str">
            <v>Diogo J.</v>
          </cell>
          <cell r="C36" t="str">
            <v>Diogo Jota</v>
          </cell>
          <cell r="M36" t="str">
            <v>LIV</v>
          </cell>
        </row>
        <row r="37">
          <cell r="A37" t="str">
            <v>Odsonne Edouard</v>
          </cell>
          <cell r="B37" t="str">
            <v>Edouard</v>
          </cell>
          <cell r="C37" t="str">
            <v>Odsonne Édouard</v>
          </cell>
          <cell r="M37" t="str">
            <v>CRY</v>
          </cell>
        </row>
        <row r="38">
          <cell r="A38" t="str">
            <v>Carlton Morris</v>
          </cell>
          <cell r="B38" t="str">
            <v>Morris</v>
          </cell>
          <cell r="M38" t="str">
            <v>LUT</v>
          </cell>
        </row>
        <row r="39">
          <cell r="A39" t="str">
            <v>João Pedro Junqueira de Jesus</v>
          </cell>
          <cell r="B39" t="str">
            <v>João Pedro</v>
          </cell>
          <cell r="M39" t="str">
            <v>BHA</v>
          </cell>
        </row>
        <row r="40">
          <cell r="A40" t="str">
            <v>Nathan Aké</v>
          </cell>
          <cell r="B40" t="str">
            <v>Aké</v>
          </cell>
          <cell r="C40" t="str">
            <v>Ake</v>
          </cell>
          <cell r="D40" t="str">
            <v>Nathan Ake</v>
          </cell>
          <cell r="M40" t="str">
            <v>MCI</v>
          </cell>
        </row>
        <row r="41">
          <cell r="A41" t="str">
            <v>Anthony Gordon</v>
          </cell>
          <cell r="B41" t="str">
            <v>Gordon</v>
          </cell>
          <cell r="M41" t="str">
            <v>NEW</v>
          </cell>
        </row>
        <row r="42">
          <cell r="A42" t="str">
            <v>Bernardo Veiga de Carvalho e Silva</v>
          </cell>
          <cell r="B42" t="str">
            <v>Bernardo</v>
          </cell>
          <cell r="C42" t="str">
            <v>B Silva</v>
          </cell>
          <cell r="D42" t="str">
            <v>Bernardo Silva</v>
          </cell>
          <cell r="M42" t="str">
            <v>MCI</v>
          </cell>
        </row>
        <row r="43">
          <cell r="A43" t="str">
            <v>Christian Eriksen</v>
          </cell>
          <cell r="B43" t="str">
            <v>Eriksen</v>
          </cell>
          <cell r="M43" t="str">
            <v>MUN</v>
          </cell>
        </row>
        <row r="44">
          <cell r="A44" t="str">
            <v>Pascal Groß</v>
          </cell>
          <cell r="B44" t="str">
            <v>Gross</v>
          </cell>
          <cell r="D44" t="str">
            <v>Pascal Gross</v>
          </cell>
          <cell r="M44" t="str">
            <v>BHA</v>
          </cell>
        </row>
        <row r="45">
          <cell r="A45" t="str">
            <v>Joachim Andersen</v>
          </cell>
          <cell r="B45" t="str">
            <v>Andersen</v>
          </cell>
          <cell r="M45" t="str">
            <v>CRY</v>
          </cell>
        </row>
        <row r="46">
          <cell r="A46" t="str">
            <v>Manor Solomon</v>
          </cell>
          <cell r="B46" t="str">
            <v>Solomon</v>
          </cell>
          <cell r="M46" t="str">
            <v>TOT</v>
          </cell>
        </row>
        <row r="47">
          <cell r="A47" t="str">
            <v>Dominic Solanke</v>
          </cell>
          <cell r="B47" t="str">
            <v>Solanke</v>
          </cell>
          <cell r="M47" t="str">
            <v>BOU</v>
          </cell>
        </row>
        <row r="48">
          <cell r="A48" t="str">
            <v>Raheem Sterling</v>
          </cell>
          <cell r="B48" t="str">
            <v>Sterling</v>
          </cell>
          <cell r="M48" t="str">
            <v>CHE</v>
          </cell>
        </row>
        <row r="49">
          <cell r="A49" t="str">
            <v>Ben Chilwell</v>
          </cell>
          <cell r="B49" t="str">
            <v>Chilwell</v>
          </cell>
          <cell r="M49" t="str">
            <v>CHE</v>
          </cell>
        </row>
        <row r="50">
          <cell r="A50" t="str">
            <v>Bernd Leno</v>
          </cell>
          <cell r="B50" t="str">
            <v>Leno</v>
          </cell>
          <cell r="M50" t="str">
            <v>FUL</v>
          </cell>
        </row>
        <row r="51">
          <cell r="A51" t="str">
            <v>Willy Boly</v>
          </cell>
          <cell r="B51" t="str">
            <v>Boly</v>
          </cell>
          <cell r="M51" t="str">
            <v>NFO</v>
          </cell>
        </row>
        <row r="52">
          <cell r="A52" t="str">
            <v>Jack Grealish</v>
          </cell>
          <cell r="B52" t="str">
            <v>Grealish</v>
          </cell>
          <cell r="M52" t="str">
            <v>MCI</v>
          </cell>
        </row>
        <row r="53">
          <cell r="A53" t="str">
            <v>David Raya Martin</v>
          </cell>
          <cell r="B53" t="str">
            <v>Raya</v>
          </cell>
          <cell r="C53" t="str">
            <v>David Raya</v>
          </cell>
          <cell r="M53" t="str">
            <v>ARS</v>
          </cell>
        </row>
        <row r="54">
          <cell r="A54" t="str">
            <v>Yoane Wissa</v>
          </cell>
          <cell r="B54" t="str">
            <v>Wissa</v>
          </cell>
          <cell r="M54" t="str">
            <v>BRE</v>
          </cell>
        </row>
        <row r="55">
          <cell r="A55" t="str">
            <v>Marcus Rashford</v>
          </cell>
          <cell r="B55" t="str">
            <v>Rashford</v>
          </cell>
          <cell r="M55" t="str">
            <v>MUN</v>
          </cell>
        </row>
        <row r="56">
          <cell r="A56" t="str">
            <v>Andrew Robertson</v>
          </cell>
          <cell r="B56" t="str">
            <v>Robertson</v>
          </cell>
          <cell r="M56" t="str">
            <v>LIV</v>
          </cell>
        </row>
        <row r="57">
          <cell r="A57" t="str">
            <v>Keane Lewis-Potter</v>
          </cell>
          <cell r="B57" t="str">
            <v>Lewis-Potter</v>
          </cell>
          <cell r="M57" t="str">
            <v>BRE</v>
          </cell>
        </row>
        <row r="58">
          <cell r="A58" t="str">
            <v>Leandro Trossard</v>
          </cell>
          <cell r="B58" t="str">
            <v>Trossard</v>
          </cell>
          <cell r="C58"/>
          <cell r="D58"/>
          <cell r="M58" t="str">
            <v>ARS</v>
          </cell>
        </row>
        <row r="59">
          <cell r="A59" t="str">
            <v>Tim Ream</v>
          </cell>
          <cell r="B59" t="str">
            <v>Ream</v>
          </cell>
          <cell r="M59" t="str">
            <v>FUL</v>
          </cell>
        </row>
        <row r="60">
          <cell r="A60" t="str">
            <v>Harvey Barnes</v>
          </cell>
          <cell r="B60" t="str">
            <v>Barnes</v>
          </cell>
          <cell r="M60" t="str">
            <v>NEW</v>
          </cell>
        </row>
        <row r="61">
          <cell r="A61" t="str">
            <v>Kyle Walker</v>
          </cell>
          <cell r="B61" t="str">
            <v>Walker</v>
          </cell>
          <cell r="M61" t="str">
            <v>MCI</v>
          </cell>
        </row>
        <row r="62">
          <cell r="A62" t="str">
            <v>Trent Alexander-Arnold</v>
          </cell>
          <cell r="B62" t="str">
            <v>Alexander-Arnold</v>
          </cell>
          <cell r="C62" t="str">
            <v>Trent</v>
          </cell>
          <cell r="M62" t="str">
            <v>LIV</v>
          </cell>
        </row>
        <row r="63">
          <cell r="A63" t="str">
            <v>Ivan Perišić</v>
          </cell>
          <cell r="B63" t="str">
            <v>Perišić</v>
          </cell>
          <cell r="C63" t="str">
            <v>Ivan Perisic</v>
          </cell>
          <cell r="D63" t="str">
            <v>PERISIC</v>
          </cell>
          <cell r="M63" t="str">
            <v>TOT</v>
          </cell>
        </row>
        <row r="64">
          <cell r="A64" t="str">
            <v>Abdoulaye Doucouré</v>
          </cell>
          <cell r="B64" t="str">
            <v>A.Doucoure</v>
          </cell>
          <cell r="M64" t="str">
            <v>EVE</v>
          </cell>
        </row>
        <row r="65">
          <cell r="A65" t="str">
            <v>Martin Ødegaard</v>
          </cell>
          <cell r="B65" t="str">
            <v>Ødegaard</v>
          </cell>
          <cell r="C65" t="str">
            <v>Odegaard</v>
          </cell>
          <cell r="D65" t="str">
            <v>Martin Odegaard</v>
          </cell>
          <cell r="M65" t="str">
            <v>ARS</v>
          </cell>
        </row>
        <row r="66">
          <cell r="A66" t="str">
            <v>Douglas Luiz Soares de Paulo</v>
          </cell>
          <cell r="B66" t="str">
            <v>Douglas Luiz</v>
          </cell>
          <cell r="M66" t="str">
            <v>AVL</v>
          </cell>
        </row>
        <row r="67">
          <cell r="A67" t="str">
            <v>Elliot Anderson</v>
          </cell>
          <cell r="B67" t="str">
            <v>Anderson</v>
          </cell>
          <cell r="M67" t="str">
            <v>NEW</v>
          </cell>
        </row>
        <row r="68">
          <cell r="A68" t="str">
            <v>Dejan Kulusevski</v>
          </cell>
          <cell r="B68" t="str">
            <v>Kulusevski</v>
          </cell>
          <cell r="M68" t="str">
            <v>TOT</v>
          </cell>
        </row>
        <row r="69">
          <cell r="A69" t="str">
            <v>Billy Gilmour</v>
          </cell>
          <cell r="B69" t="str">
            <v>Gilmour</v>
          </cell>
          <cell r="M69" t="str">
            <v>BHA</v>
          </cell>
        </row>
        <row r="70">
          <cell r="A70" t="str">
            <v>Mathias Jensen</v>
          </cell>
          <cell r="B70" t="str">
            <v>Jensen</v>
          </cell>
          <cell r="M70" t="str">
            <v>BRE</v>
          </cell>
        </row>
        <row r="71">
          <cell r="A71" t="str">
            <v>Cristian Romero</v>
          </cell>
          <cell r="B71" t="str">
            <v>Romero</v>
          </cell>
          <cell r="M71" t="str">
            <v>TOT</v>
          </cell>
        </row>
        <row r="72">
          <cell r="A72" t="str">
            <v>Eberechi Eze</v>
          </cell>
          <cell r="B72" t="str">
            <v>Eze</v>
          </cell>
          <cell r="M72" t="str">
            <v>CRY</v>
          </cell>
        </row>
        <row r="73">
          <cell r="A73" t="str">
            <v>James Tarkowski</v>
          </cell>
          <cell r="B73" t="str">
            <v>Tarkowski</v>
          </cell>
          <cell r="M73" t="str">
            <v>EVE</v>
          </cell>
        </row>
        <row r="74">
          <cell r="A74" t="str">
            <v>Cameron Archer</v>
          </cell>
          <cell r="B74" t="str">
            <v>Archer</v>
          </cell>
          <cell r="M74" t="str">
            <v>SHU</v>
          </cell>
        </row>
        <row r="75">
          <cell r="A75" t="str">
            <v>Bobby De Cordova-Reid</v>
          </cell>
          <cell r="B75" t="str">
            <v>De Cordova-Reid</v>
          </cell>
          <cell r="C75" t="str">
            <v>Reid</v>
          </cell>
          <cell r="D75" t="str">
            <v>Bobby Reid</v>
          </cell>
          <cell r="M75" t="str">
            <v>FUL</v>
          </cell>
        </row>
        <row r="76">
          <cell r="A76" t="str">
            <v>Robert Sánchez</v>
          </cell>
          <cell r="B76" t="str">
            <v>Sanchez</v>
          </cell>
          <cell r="C76" t="str">
            <v>R Sanchez</v>
          </cell>
          <cell r="M76" t="str">
            <v>CHE</v>
          </cell>
        </row>
        <row r="77">
          <cell r="A77" t="str">
            <v>Pape Matar Sarr</v>
          </cell>
          <cell r="B77" t="str">
            <v>Sarr</v>
          </cell>
          <cell r="C77" t="str">
            <v>P Sarr</v>
          </cell>
          <cell r="M77" t="str">
            <v>TOT</v>
          </cell>
        </row>
        <row r="78">
          <cell r="A78" t="str">
            <v>Virgil van Dijk</v>
          </cell>
          <cell r="B78" t="str">
            <v>Virgil</v>
          </cell>
          <cell r="M78" t="str">
            <v>LIV</v>
          </cell>
        </row>
        <row r="79">
          <cell r="A79" t="str">
            <v>Hugo Bueno López</v>
          </cell>
          <cell r="B79" t="str">
            <v>H.Bueno</v>
          </cell>
          <cell r="C79" t="str">
            <v>Hugo Bueno</v>
          </cell>
          <cell r="D79"/>
          <cell r="M79" t="str">
            <v>WOL</v>
          </cell>
        </row>
        <row r="80">
          <cell r="A80" t="str">
            <v>Benjamin White</v>
          </cell>
          <cell r="B80" t="str">
            <v>White</v>
          </cell>
          <cell r="C80" t="str">
            <v>B White</v>
          </cell>
          <cell r="D80" t="str">
            <v>Ben White</v>
          </cell>
          <cell r="M80" t="str">
            <v>ARS</v>
          </cell>
        </row>
        <row r="81">
          <cell r="A81" t="str">
            <v>Dan Burn</v>
          </cell>
          <cell r="B81" t="str">
            <v>Burn</v>
          </cell>
          <cell r="M81" t="str">
            <v>NEW</v>
          </cell>
        </row>
        <row r="82">
          <cell r="A82" t="str">
            <v>Destiny Udogie</v>
          </cell>
          <cell r="B82" t="str">
            <v>Udogie</v>
          </cell>
          <cell r="M82" t="str">
            <v>TOT</v>
          </cell>
        </row>
        <row r="83">
          <cell r="A83" t="str">
            <v>Marcus Tavernier</v>
          </cell>
          <cell r="B83" t="str">
            <v>Tavernier</v>
          </cell>
          <cell r="M83" t="str">
            <v>BOU</v>
          </cell>
        </row>
        <row r="84">
          <cell r="A84" t="str">
            <v>Pedro Lomba Neto</v>
          </cell>
          <cell r="B84" t="str">
            <v>Neto</v>
          </cell>
          <cell r="C84" t="str">
            <v>P Neto</v>
          </cell>
          <cell r="M84" t="str">
            <v>WOL</v>
          </cell>
        </row>
        <row r="85">
          <cell r="A85" t="str">
            <v>Tariq Lamptey</v>
          </cell>
          <cell r="B85" t="str">
            <v>Lamptey</v>
          </cell>
          <cell r="M85" t="str">
            <v>BHA</v>
          </cell>
        </row>
        <row r="86">
          <cell r="A86" t="str">
            <v>Levi Colwill</v>
          </cell>
          <cell r="B86" t="str">
            <v>Colwill</v>
          </cell>
          <cell r="M86" t="str">
            <v>CHE</v>
          </cell>
        </row>
        <row r="87">
          <cell r="A87" t="str">
            <v>Oleksandr Zinchenko</v>
          </cell>
          <cell r="B87" t="str">
            <v>Zinchenko</v>
          </cell>
          <cell r="M87" t="str">
            <v>ARS</v>
          </cell>
        </row>
        <row r="88">
          <cell r="A88" t="str">
            <v>Emerson Palmieri dos Santos</v>
          </cell>
          <cell r="B88" t="str">
            <v>Emerson</v>
          </cell>
          <cell r="C88" t="str">
            <v>Emerson P</v>
          </cell>
          <cell r="M88" t="str">
            <v>WHU</v>
          </cell>
        </row>
        <row r="89">
          <cell r="A89" t="str">
            <v>Lyle Foster</v>
          </cell>
          <cell r="B89" t="str">
            <v>Foster</v>
          </cell>
          <cell r="M89" t="str">
            <v>BUR</v>
          </cell>
        </row>
        <row r="90">
          <cell r="A90" t="str">
            <v>Aaron Wan-Bissaka</v>
          </cell>
          <cell r="B90" t="str">
            <v>Wan-Bissaka</v>
          </cell>
          <cell r="M90" t="str">
            <v>MUN</v>
          </cell>
        </row>
        <row r="91">
          <cell r="A91" t="str">
            <v>João Palhinha Gonçalves</v>
          </cell>
          <cell r="B91" t="str">
            <v>J.Palhinha</v>
          </cell>
          <cell r="C91" t="str">
            <v>Joao Palhinha</v>
          </cell>
          <cell r="D91" t="str">
            <v>João Palhinha</v>
          </cell>
          <cell r="M91" t="str">
            <v>FUL</v>
          </cell>
        </row>
        <row r="92">
          <cell r="A92" t="str">
            <v>William Saliba</v>
          </cell>
          <cell r="B92" t="str">
            <v>Saliba</v>
          </cell>
          <cell r="M92" t="str">
            <v>ARS</v>
          </cell>
        </row>
        <row r="93">
          <cell r="A93" t="str">
            <v>Rúben Gato Alves Dias</v>
          </cell>
          <cell r="B93" t="str">
            <v>Rúben</v>
          </cell>
          <cell r="C93" t="str">
            <v>Ruben Dias</v>
          </cell>
          <cell r="D93" t="str">
            <v>Rúben Dias</v>
          </cell>
          <cell r="M93" t="str">
            <v>MCI</v>
          </cell>
        </row>
        <row r="94">
          <cell r="A94" t="str">
            <v>Nathan Patterson</v>
          </cell>
          <cell r="B94" t="str">
            <v>Patterson</v>
          </cell>
          <cell r="M94" t="str">
            <v>EVE</v>
          </cell>
        </row>
        <row r="95">
          <cell r="A95" t="str">
            <v>Lucas Digne</v>
          </cell>
          <cell r="B95" t="str">
            <v>Digne</v>
          </cell>
          <cell r="M95" t="str">
            <v>AVL</v>
          </cell>
        </row>
        <row r="96">
          <cell r="A96" t="str">
            <v>Luis Díaz</v>
          </cell>
          <cell r="B96" t="str">
            <v>Luis Díaz</v>
          </cell>
          <cell r="C96" t="str">
            <v>Luis Diaz</v>
          </cell>
          <cell r="M96" t="str">
            <v>LIV</v>
          </cell>
        </row>
        <row r="97">
          <cell r="A97" t="str">
            <v>Pedro Porro</v>
          </cell>
          <cell r="B97" t="str">
            <v>Pedro Porro</v>
          </cell>
          <cell r="M97" t="str">
            <v>TOT</v>
          </cell>
        </row>
        <row r="98">
          <cell r="A98" t="str">
            <v>Michail Antonio</v>
          </cell>
          <cell r="B98" t="str">
            <v>Antonio</v>
          </cell>
          <cell r="M98" t="str">
            <v>WHU</v>
          </cell>
        </row>
        <row r="99">
          <cell r="A99" t="str">
            <v>Declan Rice</v>
          </cell>
          <cell r="B99" t="str">
            <v>Rice</v>
          </cell>
          <cell r="M99" t="str">
            <v>ARS</v>
          </cell>
        </row>
        <row r="100">
          <cell r="A100" t="str">
            <v>Ethan Pinnock</v>
          </cell>
          <cell r="B100" t="str">
            <v>Pinnock</v>
          </cell>
          <cell r="M100" t="str">
            <v>BRE</v>
          </cell>
        </row>
        <row r="101">
          <cell r="A101" t="str">
            <v>Alisson Ramses Becker</v>
          </cell>
          <cell r="B101" t="str">
            <v>A.Becker</v>
          </cell>
          <cell r="C101" t="str">
            <v>Alisson</v>
          </cell>
          <cell r="M101" t="str">
            <v>LIV</v>
          </cell>
        </row>
        <row r="102">
          <cell r="A102" t="str">
            <v>Eddie Nketiah</v>
          </cell>
          <cell r="B102" t="str">
            <v>Nketiah</v>
          </cell>
          <cell r="M102" t="str">
            <v>ARS</v>
          </cell>
        </row>
        <row r="103">
          <cell r="A103" t="str">
            <v>Norberto Murara Neto</v>
          </cell>
          <cell r="B103" t="str">
            <v>Neto</v>
          </cell>
          <cell r="M103" t="str">
            <v>BOU</v>
          </cell>
        </row>
        <row r="104">
          <cell r="A104" t="str">
            <v>Tyrick Mitchell</v>
          </cell>
          <cell r="B104" t="str">
            <v>Mitchell</v>
          </cell>
          <cell r="M104" t="str">
            <v>CRY</v>
          </cell>
        </row>
        <row r="105">
          <cell r="A105" t="str">
            <v>Marc Guéhi</v>
          </cell>
          <cell r="B105" t="str">
            <v>Guéhi</v>
          </cell>
          <cell r="C105" t="str">
            <v>Guehi</v>
          </cell>
          <cell r="D105" t="str">
            <v>Marc Guehi</v>
          </cell>
          <cell r="M105" t="str">
            <v>CRY</v>
          </cell>
        </row>
        <row r="106">
          <cell r="A106" t="str">
            <v>Joel Matip</v>
          </cell>
          <cell r="B106" t="str">
            <v>Matip</v>
          </cell>
          <cell r="C106" t="str">
            <v>Joël Matip</v>
          </cell>
          <cell r="M106" t="str">
            <v>LIV</v>
          </cell>
        </row>
        <row r="107">
          <cell r="A107" t="str">
            <v>Nick Pope</v>
          </cell>
          <cell r="B107" t="str">
            <v>Pope</v>
          </cell>
          <cell r="M107" t="str">
            <v>NEW</v>
          </cell>
        </row>
        <row r="108">
          <cell r="A108" t="str">
            <v>Ederson Santana de Moraes</v>
          </cell>
          <cell r="B108" t="str">
            <v>Ederson M.</v>
          </cell>
          <cell r="C108" t="str">
            <v>Ederson</v>
          </cell>
          <cell r="D108"/>
          <cell r="M108" t="str">
            <v>MCI</v>
          </cell>
        </row>
        <row r="109">
          <cell r="A109" t="str">
            <v>Richarlison de Andrade</v>
          </cell>
          <cell r="B109" t="str">
            <v>Richarlison</v>
          </cell>
          <cell r="M109" t="str">
            <v>TOT</v>
          </cell>
        </row>
        <row r="110">
          <cell r="A110" t="str">
            <v>Miguel Almirón Rejala</v>
          </cell>
          <cell r="B110" t="str">
            <v>Almirón</v>
          </cell>
          <cell r="C110" t="str">
            <v>Miguel Almirón</v>
          </cell>
          <cell r="D110" t="str">
            <v>Miguel Almiron</v>
          </cell>
          <cell r="M110" t="str">
            <v>NEW</v>
          </cell>
        </row>
        <row r="111">
          <cell r="A111" t="str">
            <v>Carlos Henrique Casimiro</v>
          </cell>
          <cell r="B111" t="str">
            <v>Casemiro</v>
          </cell>
          <cell r="M111" t="str">
            <v>MUN</v>
          </cell>
        </row>
        <row r="112">
          <cell r="A112" t="str">
            <v>Josh Brownhill</v>
          </cell>
          <cell r="B112" t="str">
            <v>Brownhill</v>
          </cell>
          <cell r="C112"/>
          <cell r="M112" t="str">
            <v>BUR</v>
          </cell>
        </row>
        <row r="113">
          <cell r="A113" t="str">
            <v>Alphonse Areola</v>
          </cell>
          <cell r="B113" t="str">
            <v>Areola</v>
          </cell>
          <cell r="M113" t="str">
            <v>WHU</v>
          </cell>
        </row>
        <row r="114">
          <cell r="A114" t="str">
            <v>John McGinn</v>
          </cell>
          <cell r="B114" t="str">
            <v>McGinn</v>
          </cell>
          <cell r="M114" t="str">
            <v>AVL</v>
          </cell>
        </row>
        <row r="115">
          <cell r="A115" t="str">
            <v>Morgan Gibbs-White</v>
          </cell>
          <cell r="B115" t="str">
            <v>Gibbs-White</v>
          </cell>
          <cell r="M115" t="str">
            <v>NFO</v>
          </cell>
        </row>
        <row r="116">
          <cell r="A116" t="str">
            <v>Thiago Emiliano da Silva</v>
          </cell>
          <cell r="B116" t="str">
            <v>T.Silva</v>
          </cell>
          <cell r="C116" t="str">
            <v>T Silva</v>
          </cell>
          <cell r="D116" t="str">
            <v>Thiago Silva</v>
          </cell>
          <cell r="M116" t="str">
            <v>CHE</v>
          </cell>
        </row>
        <row r="117">
          <cell r="A117" t="str">
            <v>Fabian Schär</v>
          </cell>
          <cell r="B117" t="str">
            <v>Schär</v>
          </cell>
          <cell r="C117" t="str">
            <v>Schar</v>
          </cell>
          <cell r="D117" t="str">
            <v>Fabian Schar</v>
          </cell>
          <cell r="M117" t="str">
            <v>NEW</v>
          </cell>
        </row>
        <row r="118">
          <cell r="A118" t="str">
            <v>Joe Worrall</v>
          </cell>
          <cell r="B118" t="str">
            <v>Worrall</v>
          </cell>
          <cell r="M118" t="str">
            <v>NFO</v>
          </cell>
        </row>
        <row r="119">
          <cell r="A119" t="str">
            <v>Bruno Guimarães Rodriguez Moura</v>
          </cell>
          <cell r="B119" t="str">
            <v>Bruno G.</v>
          </cell>
          <cell r="C119" t="str">
            <v>Guimaraes</v>
          </cell>
          <cell r="D119" t="str">
            <v>Bruno Guimarães</v>
          </cell>
          <cell r="M119" t="str">
            <v>NEW</v>
          </cell>
        </row>
        <row r="120">
          <cell r="A120" t="str">
            <v>José Malheiro de Sá</v>
          </cell>
          <cell r="B120" t="str">
            <v>José Sá</v>
          </cell>
          <cell r="C120" t="str">
            <v>Sa</v>
          </cell>
          <cell r="D120"/>
          <cell r="M120" t="str">
            <v>WOL</v>
          </cell>
        </row>
        <row r="121">
          <cell r="A121" t="str">
            <v>Mads Juel Andersen</v>
          </cell>
          <cell r="B121" t="str">
            <v>Andersen</v>
          </cell>
          <cell r="M121" t="str">
            <v>LUT</v>
          </cell>
        </row>
        <row r="122">
          <cell r="A122" t="str">
            <v>Nathan Collins</v>
          </cell>
          <cell r="B122" t="str">
            <v>Collins</v>
          </cell>
          <cell r="M122" t="str">
            <v>BRE</v>
          </cell>
        </row>
        <row r="123">
          <cell r="A123" t="str">
            <v>Hwang Hee-chan</v>
          </cell>
          <cell r="B123" t="str">
            <v>Hee Chan</v>
          </cell>
          <cell r="M123" t="str">
            <v>WOL</v>
          </cell>
        </row>
        <row r="124">
          <cell r="A124" t="str">
            <v>Sam Johnstone</v>
          </cell>
          <cell r="B124" t="str">
            <v>Johnstone</v>
          </cell>
          <cell r="M124" t="str">
            <v>CRY</v>
          </cell>
        </row>
        <row r="125">
          <cell r="A125" t="str">
            <v>Pablo Fornals Malla</v>
          </cell>
          <cell r="B125" t="str">
            <v>P.Fornals</v>
          </cell>
          <cell r="C125" t="str">
            <v>Pablo Fornals</v>
          </cell>
          <cell r="M125" t="str">
            <v>WHU</v>
          </cell>
        </row>
        <row r="126">
          <cell r="A126" t="str">
            <v>Cody Gakpo</v>
          </cell>
          <cell r="B126" t="str">
            <v>Gakpo</v>
          </cell>
          <cell r="C126"/>
          <cell r="D126"/>
          <cell r="M126" t="str">
            <v>LIV</v>
          </cell>
        </row>
        <row r="127">
          <cell r="A127" t="str">
            <v>Pelly Ruddock Mpanzu</v>
          </cell>
          <cell r="B127" t="str">
            <v>Mpanzu</v>
          </cell>
          <cell r="M127" t="str">
            <v>LUT</v>
          </cell>
        </row>
        <row r="128">
          <cell r="A128" t="str">
            <v>Saïd Benrahma</v>
          </cell>
          <cell r="B128" t="str">
            <v>Benrahma</v>
          </cell>
          <cell r="C128" t="str">
            <v>Said Benrahma</v>
          </cell>
          <cell r="M128" t="str">
            <v>WHU</v>
          </cell>
        </row>
        <row r="129">
          <cell r="A129" t="str">
            <v>Dwight McNeil</v>
          </cell>
          <cell r="B129" t="str">
            <v>McNeil</v>
          </cell>
          <cell r="M129" t="str">
            <v>EVE</v>
          </cell>
        </row>
        <row r="130">
          <cell r="A130" t="str">
            <v>Frank Onyeka</v>
          </cell>
          <cell r="B130" t="str">
            <v>Onyeka</v>
          </cell>
          <cell r="M130" t="str">
            <v>BRE</v>
          </cell>
        </row>
        <row r="131">
          <cell r="A131" t="str">
            <v>James McAtee</v>
          </cell>
          <cell r="B131" t="str">
            <v>McAtee</v>
          </cell>
          <cell r="M131" t="str">
            <v>SHU</v>
          </cell>
        </row>
        <row r="132">
          <cell r="A132" t="str">
            <v>Luke Shaw</v>
          </cell>
          <cell r="B132" t="str">
            <v>Shaw</v>
          </cell>
          <cell r="M132" t="str">
            <v>MUN</v>
          </cell>
        </row>
        <row r="133">
          <cell r="A133" t="str">
            <v>Scott McKenna</v>
          </cell>
          <cell r="B133" t="str">
            <v>McKenna</v>
          </cell>
          <cell r="M133" t="str">
            <v>NFO</v>
          </cell>
        </row>
        <row r="134">
          <cell r="A134" t="str">
            <v>Ezri Konsa Ngoyo</v>
          </cell>
          <cell r="B134" t="str">
            <v>Konsa</v>
          </cell>
          <cell r="C134" t="str">
            <v>Ezri Konsa</v>
          </cell>
          <cell r="M134" t="str">
            <v>AVL</v>
          </cell>
        </row>
        <row r="135">
          <cell r="A135" t="str">
            <v>Rico Henry</v>
          </cell>
          <cell r="B135" t="str">
            <v>Henry</v>
          </cell>
          <cell r="M135" t="str">
            <v>BRE</v>
          </cell>
        </row>
        <row r="136">
          <cell r="A136" t="str">
            <v>Emiliano Martínez Romero</v>
          </cell>
          <cell r="B136" t="str">
            <v>Martinez</v>
          </cell>
          <cell r="C136" t="str">
            <v>Emiliano Martínez</v>
          </cell>
          <cell r="M136" t="str">
            <v>AVL</v>
          </cell>
        </row>
        <row r="137">
          <cell r="A137" t="str">
            <v>Gabriel Martinelli Silva</v>
          </cell>
          <cell r="B137" t="str">
            <v>Martinelli</v>
          </cell>
          <cell r="C137" t="str">
            <v>Gabriel Martinelli</v>
          </cell>
          <cell r="M137" t="str">
            <v>ARS</v>
          </cell>
        </row>
        <row r="138">
          <cell r="A138" t="str">
            <v>Nicolas Jackson</v>
          </cell>
          <cell r="B138" t="str">
            <v>N.Jackson</v>
          </cell>
          <cell r="M138" t="str">
            <v>CHE</v>
          </cell>
        </row>
        <row r="139">
          <cell r="A139" t="str">
            <v>Youri Tielemans</v>
          </cell>
          <cell r="B139" t="str">
            <v>Tielemans</v>
          </cell>
          <cell r="M139" t="str">
            <v>AVL</v>
          </cell>
        </row>
        <row r="140">
          <cell r="A140" t="str">
            <v>Harvey Elliott</v>
          </cell>
          <cell r="B140" t="str">
            <v>Elliott</v>
          </cell>
          <cell r="M140" t="str">
            <v>LIV</v>
          </cell>
        </row>
        <row r="141">
          <cell r="A141" t="str">
            <v>Andreas Hoelgebaum Pereira</v>
          </cell>
          <cell r="B141" t="str">
            <v>Andreas</v>
          </cell>
          <cell r="C141" t="str">
            <v>A Pereira</v>
          </cell>
          <cell r="D141" t="str">
            <v>Andreas Pereira</v>
          </cell>
          <cell r="M141" t="str">
            <v>FUL</v>
          </cell>
        </row>
        <row r="142">
          <cell r="A142" t="str">
            <v>Gabriel dos Santos Magalhães</v>
          </cell>
          <cell r="B142" t="str">
            <v>Gabriel</v>
          </cell>
          <cell r="C142" t="str">
            <v>Gabriel Magalhaes</v>
          </cell>
          <cell r="D142" t="str">
            <v>Gabriel Dos Santos</v>
          </cell>
          <cell r="M142" t="str">
            <v>ARS</v>
          </cell>
        </row>
        <row r="143">
          <cell r="A143" t="str">
            <v>Ibrahima Konaté</v>
          </cell>
          <cell r="B143" t="str">
            <v>Konaté</v>
          </cell>
          <cell r="M143" t="str">
            <v>LIV</v>
          </cell>
        </row>
        <row r="144">
          <cell r="A144" t="str">
            <v>Aaron Ramsdale</v>
          </cell>
          <cell r="B144" t="str">
            <v>Ramsdale</v>
          </cell>
          <cell r="M144" t="str">
            <v>ARS</v>
          </cell>
        </row>
        <row r="145">
          <cell r="A145" t="str">
            <v>Zeki Amdouni</v>
          </cell>
          <cell r="B145" t="str">
            <v>Amdouni</v>
          </cell>
          <cell r="M145" t="str">
            <v>BUR</v>
          </cell>
        </row>
        <row r="146">
          <cell r="A146" t="str">
            <v>James Garner</v>
          </cell>
          <cell r="B146" t="str">
            <v>Garner</v>
          </cell>
          <cell r="M146" t="str">
            <v>EVE</v>
          </cell>
        </row>
        <row r="147">
          <cell r="A147" t="str">
            <v>Kurt Zouma</v>
          </cell>
          <cell r="B147" t="str">
            <v>Zouma</v>
          </cell>
          <cell r="M147" t="str">
            <v>WHU</v>
          </cell>
        </row>
        <row r="148">
          <cell r="A148" t="str">
            <v>Chiedozie Ogbene</v>
          </cell>
          <cell r="B148" t="str">
            <v>Ogbene</v>
          </cell>
          <cell r="M148" t="str">
            <v>LUT</v>
          </cell>
        </row>
        <row r="149">
          <cell r="A149" t="str">
            <v>Lloyd Kelly</v>
          </cell>
          <cell r="B149" t="str">
            <v>Kelly</v>
          </cell>
          <cell r="M149" t="str">
            <v>BOU</v>
          </cell>
        </row>
        <row r="150">
          <cell r="A150" t="str">
            <v>Alejandro Garnacho</v>
          </cell>
          <cell r="B150" t="str">
            <v>Garnacho</v>
          </cell>
          <cell r="M150" t="str">
            <v>MUN</v>
          </cell>
        </row>
        <row r="151">
          <cell r="A151" t="str">
            <v>Philip Billing</v>
          </cell>
          <cell r="B151" t="str">
            <v>Billing</v>
          </cell>
          <cell r="M151" t="str">
            <v>BOU</v>
          </cell>
        </row>
        <row r="152">
          <cell r="A152" t="str">
            <v>Joel Ward</v>
          </cell>
          <cell r="B152" t="str">
            <v>Ward</v>
          </cell>
          <cell r="M152" t="str">
            <v>CRY</v>
          </cell>
        </row>
        <row r="153">
          <cell r="A153" t="str">
            <v>Dominic Calvert-Lewin</v>
          </cell>
          <cell r="B153" t="str">
            <v>Calvert-Lewin</v>
          </cell>
          <cell r="M153" t="str">
            <v>EVE</v>
          </cell>
        </row>
        <row r="154">
          <cell r="A154" t="str">
            <v>Jordan Ayew</v>
          </cell>
          <cell r="B154" t="str">
            <v>J.Ayew</v>
          </cell>
          <cell r="M154" t="str">
            <v>CRY</v>
          </cell>
        </row>
        <row r="155">
          <cell r="A155" t="str">
            <v>Vitalii Mykolenko</v>
          </cell>
          <cell r="B155" t="str">
            <v>Mykolenko</v>
          </cell>
          <cell r="C155" t="str">
            <v>Vitaliy Mykolenko</v>
          </cell>
          <cell r="M155" t="str">
            <v>EVE</v>
          </cell>
        </row>
        <row r="156">
          <cell r="A156" t="str">
            <v>Mark Flekken</v>
          </cell>
          <cell r="B156" t="str">
            <v>Flekken</v>
          </cell>
          <cell r="M156" t="str">
            <v>BRE</v>
          </cell>
        </row>
        <row r="157">
          <cell r="A157" t="str">
            <v>Amadou Onana</v>
          </cell>
          <cell r="B157" t="str">
            <v>Onana</v>
          </cell>
          <cell r="M157" t="str">
            <v>EVE</v>
          </cell>
        </row>
        <row r="158">
          <cell r="A158" t="str">
            <v>André Onana</v>
          </cell>
          <cell r="B158" t="str">
            <v>Onana</v>
          </cell>
          <cell r="M158" t="str">
            <v>MUN</v>
          </cell>
        </row>
        <row r="159">
          <cell r="A159" t="str">
            <v>Issa Diop</v>
          </cell>
          <cell r="B159" t="str">
            <v>Diop</v>
          </cell>
          <cell r="M159" t="str">
            <v>FUL</v>
          </cell>
        </row>
        <row r="160">
          <cell r="A160" t="str">
            <v>Neco Williams</v>
          </cell>
          <cell r="B160" t="str">
            <v>Williams</v>
          </cell>
          <cell r="M160" t="str">
            <v>NFO</v>
          </cell>
        </row>
        <row r="161">
          <cell r="A161" t="str">
            <v>Danny Welbeck</v>
          </cell>
          <cell r="B161" t="str">
            <v>Welbeck</v>
          </cell>
          <cell r="M161" t="str">
            <v>BHA</v>
          </cell>
        </row>
        <row r="162">
          <cell r="A162" t="str">
            <v>Alex Iwobi</v>
          </cell>
          <cell r="B162" t="str">
            <v>Iwobi</v>
          </cell>
          <cell r="M162" t="str">
            <v>FUL</v>
          </cell>
        </row>
        <row r="163">
          <cell r="A163" t="str">
            <v>Fábio Ferreira Vieira</v>
          </cell>
          <cell r="B163" t="str">
            <v>Fábio Vieira</v>
          </cell>
          <cell r="C163" t="str">
            <v>Vieira</v>
          </cell>
          <cell r="M163" t="str">
            <v>ARS</v>
          </cell>
        </row>
        <row r="164">
          <cell r="A164" t="str">
            <v>Max Kilman</v>
          </cell>
          <cell r="B164" t="str">
            <v>Kilman</v>
          </cell>
          <cell r="M164" t="str">
            <v>WOL</v>
          </cell>
        </row>
        <row r="165">
          <cell r="A165" t="str">
            <v>Rodrigo Hernandez</v>
          </cell>
          <cell r="B165" t="str">
            <v>Rodrigo</v>
          </cell>
          <cell r="M165" t="str">
            <v>MCI</v>
          </cell>
        </row>
        <row r="166">
          <cell r="A166" t="str">
            <v>Antony Matheus dos Santos</v>
          </cell>
          <cell r="B166" t="str">
            <v>Antony</v>
          </cell>
          <cell r="M166" t="str">
            <v>MUN</v>
          </cell>
        </row>
        <row r="167">
          <cell r="A167" t="str">
            <v>Mads Roerslev Rasmussen</v>
          </cell>
          <cell r="B167" t="str">
            <v>Roerslev</v>
          </cell>
          <cell r="C167" t="str">
            <v>Mads Roerslev</v>
          </cell>
          <cell r="M167" t="str">
            <v>BRE</v>
          </cell>
        </row>
        <row r="168">
          <cell r="A168" t="str">
            <v>Ryan Christie</v>
          </cell>
          <cell r="B168" t="str">
            <v>Christie</v>
          </cell>
          <cell r="M168" t="str">
            <v>BOU</v>
          </cell>
        </row>
        <row r="169">
          <cell r="A169" t="str">
            <v>Diego Carlos Santos Silva</v>
          </cell>
          <cell r="B169" t="str">
            <v>Diego Carlos</v>
          </cell>
          <cell r="C169" t="str">
            <v>Carlos</v>
          </cell>
          <cell r="M169" t="str">
            <v>AVL</v>
          </cell>
        </row>
        <row r="170">
          <cell r="A170" t="str">
            <v>Sergio Reguilón</v>
          </cell>
          <cell r="B170" t="str">
            <v>Reguilón</v>
          </cell>
          <cell r="C170" t="str">
            <v>Reguilon</v>
          </cell>
          <cell r="M170" t="str">
            <v>MUN</v>
          </cell>
        </row>
        <row r="171">
          <cell r="A171" t="str">
            <v>Joël Veltman</v>
          </cell>
          <cell r="B171" t="str">
            <v>Veltman</v>
          </cell>
          <cell r="C171" t="str">
            <v>Joel Veltman</v>
          </cell>
          <cell r="M171" t="str">
            <v>BHA</v>
          </cell>
        </row>
        <row r="172">
          <cell r="A172" t="str">
            <v>Luca Koleosho</v>
          </cell>
          <cell r="B172" t="str">
            <v>Koleosho</v>
          </cell>
          <cell r="M172" t="str">
            <v>BUR</v>
          </cell>
        </row>
        <row r="173">
          <cell r="A173" t="str">
            <v>Matt Turner</v>
          </cell>
          <cell r="B173" t="str">
            <v>Turner</v>
          </cell>
          <cell r="M173" t="str">
            <v>NFO</v>
          </cell>
        </row>
        <row r="174">
          <cell r="A174" t="str">
            <v>Jason Steele</v>
          </cell>
          <cell r="B174" t="str">
            <v>Steele</v>
          </cell>
          <cell r="M174" t="str">
            <v>BHA</v>
          </cell>
        </row>
        <row r="175">
          <cell r="A175" t="str">
            <v>Mykhailo Mudryk</v>
          </cell>
          <cell r="B175" t="str">
            <v>Mudryk</v>
          </cell>
          <cell r="M175" t="str">
            <v>CHE</v>
          </cell>
        </row>
        <row r="176">
          <cell r="A176" t="str">
            <v>Harry Wilson</v>
          </cell>
          <cell r="B176" t="str">
            <v>Wilson</v>
          </cell>
          <cell r="C176" t="str">
            <v>H Wilson</v>
          </cell>
          <cell r="M176" t="str">
            <v>FUL</v>
          </cell>
        </row>
        <row r="177">
          <cell r="A177" t="str">
            <v>Antonee Robinson</v>
          </cell>
          <cell r="B177" t="str">
            <v>Robinson</v>
          </cell>
          <cell r="M177" t="str">
            <v>FUL</v>
          </cell>
        </row>
        <row r="178">
          <cell r="A178" t="str">
            <v>Victor Lindelöf</v>
          </cell>
          <cell r="B178" t="str">
            <v>Lindelof</v>
          </cell>
          <cell r="M178" t="str">
            <v>MUN</v>
          </cell>
        </row>
        <row r="179">
          <cell r="A179" t="str">
            <v>Scott McTominay</v>
          </cell>
          <cell r="B179" t="str">
            <v>McTominay</v>
          </cell>
          <cell r="M179" t="str">
            <v>MUN</v>
          </cell>
        </row>
        <row r="180">
          <cell r="A180" t="str">
            <v>Diogo Dalot Teixeira</v>
          </cell>
          <cell r="B180" t="str">
            <v>Dalot</v>
          </cell>
          <cell r="C180" t="str">
            <v>Diogo Dalot</v>
          </cell>
          <cell r="M180" t="str">
            <v>MUN</v>
          </cell>
        </row>
        <row r="181">
          <cell r="A181" t="str">
            <v>Takehiro Tomiyasu</v>
          </cell>
          <cell r="B181" t="str">
            <v>Tomiyasu</v>
          </cell>
          <cell r="M181" t="str">
            <v>ARS</v>
          </cell>
        </row>
        <row r="182">
          <cell r="A182" t="str">
            <v>Reece Burke</v>
          </cell>
          <cell r="B182" t="str">
            <v>Burke</v>
          </cell>
          <cell r="M182" t="str">
            <v>LUT</v>
          </cell>
        </row>
        <row r="183">
          <cell r="A183" t="str">
            <v>Jefferson Lerma Solís</v>
          </cell>
          <cell r="B183" t="str">
            <v>Lerma</v>
          </cell>
          <cell r="C183" t="str">
            <v>Jefferson Lerma</v>
          </cell>
          <cell r="M183" t="str">
            <v>CRY</v>
          </cell>
        </row>
        <row r="184">
          <cell r="A184" t="str">
            <v>Harrison Reed</v>
          </cell>
          <cell r="B184" t="str">
            <v>Reed</v>
          </cell>
          <cell r="M184" t="str">
            <v>FUL</v>
          </cell>
        </row>
        <row r="185">
          <cell r="A185" t="str">
            <v>Vitaly Janelt</v>
          </cell>
          <cell r="B185" t="str">
            <v>Janelt</v>
          </cell>
          <cell r="C185"/>
          <cell r="D185"/>
          <cell r="M185" t="str">
            <v>BRE</v>
          </cell>
        </row>
        <row r="186">
          <cell r="A186" t="str">
            <v>Jeffrey Schlupp</v>
          </cell>
          <cell r="B186" t="str">
            <v>Schlupp</v>
          </cell>
          <cell r="M186" t="str">
            <v>CRY</v>
          </cell>
        </row>
        <row r="187">
          <cell r="A187" t="str">
            <v>Lewis Dunk</v>
          </cell>
          <cell r="B187" t="str">
            <v>Dunk</v>
          </cell>
          <cell r="M187" t="str">
            <v>BHA</v>
          </cell>
        </row>
        <row r="188">
          <cell r="A188" t="str">
            <v>Ben Mee</v>
          </cell>
          <cell r="B188" t="str">
            <v>Mee</v>
          </cell>
          <cell r="M188" t="str">
            <v>BRE</v>
          </cell>
        </row>
        <row r="189">
          <cell r="A189" t="str">
            <v>Boubacar Kamara</v>
          </cell>
          <cell r="B189" t="str">
            <v>Kamara</v>
          </cell>
          <cell r="M189" t="str">
            <v>AVL</v>
          </cell>
        </row>
        <row r="190">
          <cell r="A190" t="str">
            <v>Robin Olsen</v>
          </cell>
          <cell r="B190" t="str">
            <v>Olsen</v>
          </cell>
          <cell r="M190" t="str">
            <v>AVL</v>
          </cell>
        </row>
        <row r="191">
          <cell r="A191" t="str">
            <v>Kai Havertz</v>
          </cell>
          <cell r="B191" t="str">
            <v>Havertz</v>
          </cell>
          <cell r="M191" t="str">
            <v>ARS</v>
          </cell>
        </row>
        <row r="192">
          <cell r="A192" t="str">
            <v>Christian Nørgaard</v>
          </cell>
          <cell r="B192" t="str">
            <v>Nørgaard</v>
          </cell>
          <cell r="C192" t="str">
            <v>Norgaard</v>
          </cell>
          <cell r="M192" t="str">
            <v>BRE</v>
          </cell>
        </row>
        <row r="193">
          <cell r="A193" t="str">
            <v>Conor Gallagher</v>
          </cell>
          <cell r="B193" t="str">
            <v>Gallagher</v>
          </cell>
          <cell r="M193" t="str">
            <v>CHE</v>
          </cell>
        </row>
        <row r="194">
          <cell r="A194" t="str">
            <v>Angelo Ogbonna</v>
          </cell>
          <cell r="B194" t="str">
            <v>Ogbonna</v>
          </cell>
          <cell r="M194" t="str">
            <v>WHU</v>
          </cell>
        </row>
        <row r="195">
          <cell r="A195" t="str">
            <v>Lewis Cook</v>
          </cell>
          <cell r="B195" t="str">
            <v>L.Cook</v>
          </cell>
          <cell r="C195" t="str">
            <v>L Cook</v>
          </cell>
          <cell r="M195" t="str">
            <v>BOU</v>
          </cell>
        </row>
        <row r="196">
          <cell r="A196" t="str">
            <v>Nayef Aguerd</v>
          </cell>
          <cell r="B196" t="str">
            <v>N.Aguerd</v>
          </cell>
          <cell r="M196" t="str">
            <v>WHU</v>
          </cell>
        </row>
        <row r="197">
          <cell r="A197" t="str">
            <v>Matheus Luiz Nunes</v>
          </cell>
          <cell r="B197" t="str">
            <v>Matheus N.</v>
          </cell>
          <cell r="C197" t="str">
            <v>Nunes</v>
          </cell>
          <cell r="D197" t="str">
            <v>Matheus Nunes</v>
          </cell>
          <cell r="M197" t="str">
            <v>MCI</v>
          </cell>
        </row>
        <row r="198">
          <cell r="A198" t="str">
            <v>James Trafford</v>
          </cell>
          <cell r="B198" t="str">
            <v>Trafford</v>
          </cell>
          <cell r="M198" t="str">
            <v>BUR</v>
          </cell>
        </row>
        <row r="199">
          <cell r="A199" t="str">
            <v>Moisés Caicedo Corozo</v>
          </cell>
          <cell r="B199" t="str">
            <v>Caicedo</v>
          </cell>
          <cell r="C199" t="str">
            <v>Moises Caicedo</v>
          </cell>
          <cell r="D199" t="str">
            <v>Moisés Caicedo</v>
          </cell>
          <cell r="M199" t="str">
            <v>CHE</v>
          </cell>
        </row>
        <row r="200">
          <cell r="A200" t="str">
            <v>Aaron Hickey</v>
          </cell>
          <cell r="B200" t="str">
            <v>Hickey</v>
          </cell>
          <cell r="M200" t="str">
            <v>BRE</v>
          </cell>
        </row>
        <row r="201">
          <cell r="A201" t="str">
            <v>Kenny Tete</v>
          </cell>
          <cell r="B201" t="str">
            <v>Tete</v>
          </cell>
          <cell r="M201" t="str">
            <v>FUL</v>
          </cell>
        </row>
        <row r="202">
          <cell r="A202" t="str">
            <v>Jordan Pickford</v>
          </cell>
          <cell r="B202" t="str">
            <v>Pickford</v>
          </cell>
          <cell r="M202" t="str">
            <v>EVE</v>
          </cell>
        </row>
        <row r="203">
          <cell r="A203" t="str">
            <v>Mason Mount</v>
          </cell>
          <cell r="B203" t="str">
            <v>Mount</v>
          </cell>
          <cell r="M203" t="str">
            <v>MUN</v>
          </cell>
        </row>
        <row r="204">
          <cell r="A204" t="str">
            <v>Thomas Partey</v>
          </cell>
          <cell r="B204" t="str">
            <v>Thomas</v>
          </cell>
          <cell r="M204" t="str">
            <v>ARS</v>
          </cell>
        </row>
        <row r="205">
          <cell r="A205" t="str">
            <v>Ameen Al-Dakhil</v>
          </cell>
          <cell r="B205" t="str">
            <v>Al-Dakhil</v>
          </cell>
          <cell r="M205" t="str">
            <v>BUR</v>
          </cell>
        </row>
        <row r="206">
          <cell r="A206" t="str">
            <v>Victor da Silva</v>
          </cell>
          <cell r="B206" t="str">
            <v>Vitinho</v>
          </cell>
          <cell r="M206" t="str">
            <v>BUR</v>
          </cell>
        </row>
        <row r="207">
          <cell r="A207" t="str">
            <v>Marcos Senesi</v>
          </cell>
          <cell r="B207" t="str">
            <v>Senesi</v>
          </cell>
          <cell r="M207" t="str">
            <v>BOU</v>
          </cell>
        </row>
        <row r="208">
          <cell r="A208" t="str">
            <v>Raúl Jiménez</v>
          </cell>
          <cell r="B208" t="str">
            <v>Raúl</v>
          </cell>
          <cell r="C208" t="str">
            <v>Jimenez</v>
          </cell>
          <cell r="D208" t="str">
            <v>Raul Jimenez</v>
          </cell>
          <cell r="M208" t="str">
            <v>FUL</v>
          </cell>
        </row>
        <row r="209">
          <cell r="A209" t="str">
            <v>Amari'i Bell</v>
          </cell>
          <cell r="B209" t="str">
            <v>Bell</v>
          </cell>
          <cell r="D209"/>
          <cell r="M209" t="str">
            <v>LUT</v>
          </cell>
        </row>
        <row r="210">
          <cell r="A210" t="str">
            <v>Moussa Niakhaté</v>
          </cell>
          <cell r="B210" t="str">
            <v>Niakhaté</v>
          </cell>
          <cell r="C210" t="str">
            <v>Niakhate</v>
          </cell>
          <cell r="M210" t="str">
            <v>NFO</v>
          </cell>
        </row>
        <row r="211">
          <cell r="A211" t="str">
            <v>Craig Dawson</v>
          </cell>
          <cell r="B211" t="str">
            <v>Dawson</v>
          </cell>
          <cell r="M211" t="str">
            <v>WOL</v>
          </cell>
        </row>
        <row r="212">
          <cell r="A212" t="str">
            <v>Ashley Young</v>
          </cell>
          <cell r="B212" t="str">
            <v>Young</v>
          </cell>
          <cell r="M212" t="str">
            <v>EVE</v>
          </cell>
        </row>
        <row r="213">
          <cell r="A213" t="str">
            <v>Chris Richards</v>
          </cell>
          <cell r="B213" t="str">
            <v>C.Richards</v>
          </cell>
          <cell r="C213" t="str">
            <v>C Richards</v>
          </cell>
          <cell r="M213" t="str">
            <v>CRY</v>
          </cell>
        </row>
        <row r="214">
          <cell r="A214" t="str">
            <v>Josh Cullen</v>
          </cell>
          <cell r="B214" t="str">
            <v>Cullen</v>
          </cell>
          <cell r="M214" t="str">
            <v>BUR</v>
          </cell>
        </row>
        <row r="215">
          <cell r="A215" t="str">
            <v>Yves Bissouma</v>
          </cell>
          <cell r="B215" t="str">
            <v>Bissouma</v>
          </cell>
          <cell r="M215" t="str">
            <v>TOT</v>
          </cell>
        </row>
        <row r="216">
          <cell r="A216" t="str">
            <v>Carney Chukwuemeka</v>
          </cell>
          <cell r="B216" t="str">
            <v>Chukwuemeka</v>
          </cell>
          <cell r="M216" t="str">
            <v>CHE</v>
          </cell>
        </row>
        <row r="217">
          <cell r="A217" t="str">
            <v>Anthony Martial</v>
          </cell>
          <cell r="B217" t="str">
            <v>Martial</v>
          </cell>
          <cell r="M217" t="str">
            <v>MUN</v>
          </cell>
        </row>
        <row r="218">
          <cell r="A218" t="str">
            <v>Joelinton Cássio Apolinário de Lira</v>
          </cell>
          <cell r="B218" t="str">
            <v>Joelinton</v>
          </cell>
          <cell r="M218" t="str">
            <v>NEW</v>
          </cell>
        </row>
        <row r="219">
          <cell r="A219" t="str">
            <v>Ryan Yates</v>
          </cell>
          <cell r="B219" t="str">
            <v>Yates</v>
          </cell>
          <cell r="M219" t="str">
            <v>NFO</v>
          </cell>
        </row>
        <row r="220">
          <cell r="A220" t="str">
            <v>Cole Palmer</v>
          </cell>
          <cell r="B220" t="str">
            <v>Palmer</v>
          </cell>
          <cell r="M220" t="str">
            <v>CHE</v>
          </cell>
        </row>
        <row r="221">
          <cell r="A221" t="str">
            <v>Jan Paul van Hecke</v>
          </cell>
          <cell r="B221" t="str">
            <v>Van Hecke</v>
          </cell>
          <cell r="M221" t="str">
            <v>BHA</v>
          </cell>
        </row>
        <row r="222">
          <cell r="A222" t="str">
            <v>Adam Webster</v>
          </cell>
          <cell r="B222" t="str">
            <v>Webster</v>
          </cell>
          <cell r="M222" t="str">
            <v>BHA</v>
          </cell>
        </row>
        <row r="223">
          <cell r="A223" t="str">
            <v>Adam Lallana</v>
          </cell>
          <cell r="B223" t="str">
            <v>Lallana</v>
          </cell>
          <cell r="M223" t="str">
            <v>BHA</v>
          </cell>
        </row>
        <row r="224">
          <cell r="A224" t="str">
            <v>Albert Sambi Lokonga</v>
          </cell>
          <cell r="B224" t="str">
            <v>Sambi</v>
          </cell>
          <cell r="C224" t="str">
            <v>Lokonga</v>
          </cell>
          <cell r="M224" t="str">
            <v>LUT</v>
          </cell>
        </row>
        <row r="225">
          <cell r="A225" t="str">
            <v>Cheick Doucouré</v>
          </cell>
          <cell r="B225" t="str">
            <v>C.Doucouré</v>
          </cell>
          <cell r="C225" t="str">
            <v>C.Doucoure</v>
          </cell>
          <cell r="D225" t="str">
            <v>Abdoulaye Doucoure</v>
          </cell>
          <cell r="M225" t="str">
            <v>CRY</v>
          </cell>
        </row>
        <row r="226">
          <cell r="A226" t="str">
            <v>Will Hughes</v>
          </cell>
          <cell r="B226" t="str">
            <v>Hughes</v>
          </cell>
          <cell r="C226" t="str">
            <v>W Hughes</v>
          </cell>
          <cell r="M226" t="str">
            <v>CRY</v>
          </cell>
        </row>
        <row r="227">
          <cell r="A227" t="str">
            <v>Alexis Mac Allister</v>
          </cell>
          <cell r="B227" t="str">
            <v>Mac Allister</v>
          </cell>
          <cell r="M227" t="str">
            <v>LIV</v>
          </cell>
        </row>
        <row r="228">
          <cell r="A228" t="str">
            <v>Tahith Chong</v>
          </cell>
          <cell r="B228" t="str">
            <v>Chong</v>
          </cell>
          <cell r="M228" t="str">
            <v>LUT</v>
          </cell>
        </row>
        <row r="229">
          <cell r="A229" t="str">
            <v>Curtis Jones</v>
          </cell>
          <cell r="B229" t="str">
            <v>Jones</v>
          </cell>
          <cell r="C229" t="str">
            <v>C Jones</v>
          </cell>
          <cell r="M229" t="str">
            <v>LIV</v>
          </cell>
        </row>
        <row r="230">
          <cell r="A230" t="str">
            <v>Joe Rothwell</v>
          </cell>
          <cell r="B230" t="str">
            <v>Rothwell</v>
          </cell>
          <cell r="M230" t="str">
            <v>BOU</v>
          </cell>
        </row>
        <row r="231">
          <cell r="A231" t="str">
            <v>Sander Berge</v>
          </cell>
          <cell r="B231" t="str">
            <v>Berge</v>
          </cell>
          <cell r="M231" t="str">
            <v>BUR</v>
          </cell>
        </row>
        <row r="232">
          <cell r="A232" t="str">
            <v>Jóhann Berg Gudmundsson</v>
          </cell>
          <cell r="B232" t="str">
            <v>Gudmundsson</v>
          </cell>
          <cell r="M232" t="str">
            <v>BUR</v>
          </cell>
        </row>
        <row r="233">
          <cell r="A233" t="str">
            <v>Jordan Beyer</v>
          </cell>
          <cell r="B233" t="str">
            <v>Beyer</v>
          </cell>
          <cell r="M233" t="str">
            <v>BUR</v>
          </cell>
        </row>
        <row r="234">
          <cell r="A234" t="str">
            <v>Dara O'Shea</v>
          </cell>
          <cell r="B234" t="str">
            <v>O'Shea</v>
          </cell>
          <cell r="M234" t="str">
            <v>BUR</v>
          </cell>
        </row>
        <row r="235">
          <cell r="A235" t="str">
            <v>Brennan Johnson</v>
          </cell>
          <cell r="B235" t="str">
            <v>Johnson</v>
          </cell>
          <cell r="M235" t="str">
            <v>TOT</v>
          </cell>
        </row>
        <row r="236">
          <cell r="A236" t="str">
            <v>Jarrad Branthwaite</v>
          </cell>
          <cell r="B236" t="str">
            <v>Branthwaite</v>
          </cell>
          <cell r="M236" t="str">
            <v>EVE</v>
          </cell>
        </row>
        <row r="237">
          <cell r="A237" t="str">
            <v>Nuno Varela Tavares</v>
          </cell>
          <cell r="B237" t="str">
            <v>Tavares</v>
          </cell>
          <cell r="M237" t="str">
            <v>NFO</v>
          </cell>
        </row>
        <row r="238">
          <cell r="A238" t="str">
            <v>Rayan Aït-Nouri</v>
          </cell>
          <cell r="B238" t="str">
            <v>Aït-Nouri</v>
          </cell>
          <cell r="C238" t="str">
            <v>Rayan Ait-Nouri</v>
          </cell>
          <cell r="D238" t="str">
            <v>Rayan Aït Nouri</v>
          </cell>
          <cell r="M238" t="str">
            <v>WOL</v>
          </cell>
        </row>
        <row r="239">
          <cell r="A239" t="str">
            <v>Lisandro Martínez</v>
          </cell>
          <cell r="B239" t="str">
            <v>Martinez</v>
          </cell>
          <cell r="C239" t="str">
            <v>L Martinez</v>
          </cell>
          <cell r="D239" t="str">
            <v>Lisandro Martinez</v>
          </cell>
          <cell r="M239" t="str">
            <v>MUN</v>
          </cell>
        </row>
        <row r="240">
          <cell r="A240" t="str">
            <v>Michael Keane</v>
          </cell>
          <cell r="B240" t="str">
            <v>Keane</v>
          </cell>
          <cell r="M240" t="str">
            <v>EVE</v>
          </cell>
        </row>
        <row r="241">
          <cell r="A241" t="str">
            <v>Nélson Cabral Semedo</v>
          </cell>
          <cell r="B241" t="str">
            <v>N.Semedo</v>
          </cell>
          <cell r="C241" t="str">
            <v>Nélson Semedo</v>
          </cell>
          <cell r="M241" t="str">
            <v>WOL</v>
          </cell>
        </row>
        <row r="242">
          <cell r="A242" t="str">
            <v>Tom Cairney</v>
          </cell>
          <cell r="B242" t="str">
            <v>Cairney</v>
          </cell>
          <cell r="M242" t="str">
            <v>FUL</v>
          </cell>
        </row>
        <row r="243">
          <cell r="A243" t="str">
            <v>Marvelous Nakamba</v>
          </cell>
          <cell r="B243" t="str">
            <v>Nakamba</v>
          </cell>
          <cell r="M243" t="str">
            <v>LUT</v>
          </cell>
        </row>
        <row r="244">
          <cell r="A244" t="str">
            <v>Marvelous Nakamba</v>
          </cell>
          <cell r="B244" t="str">
            <v>Nakamba</v>
          </cell>
          <cell r="C244"/>
          <cell r="M244" t="str">
            <v>LUT</v>
          </cell>
        </row>
        <row r="245">
          <cell r="A245" t="str">
            <v>Orel Mangala</v>
          </cell>
          <cell r="B245" t="str">
            <v>Mangala</v>
          </cell>
          <cell r="M245" t="str">
            <v>NFO</v>
          </cell>
        </row>
        <row r="246">
          <cell r="A246" t="str">
            <v>Oliver Skipp</v>
          </cell>
          <cell r="B246" t="str">
            <v>Skipp</v>
          </cell>
          <cell r="M246" t="str">
            <v>TOT</v>
          </cell>
        </row>
        <row r="247">
          <cell r="A247" t="str">
            <v>Neal Maupay</v>
          </cell>
          <cell r="B247" t="str">
            <v>Maupay</v>
          </cell>
          <cell r="M247" t="str">
            <v>BRE</v>
          </cell>
        </row>
        <row r="248">
          <cell r="A248" t="str">
            <v>George Baldock</v>
          </cell>
          <cell r="B248" t="str">
            <v>Baldock</v>
          </cell>
          <cell r="M248" t="str">
            <v>SHU</v>
          </cell>
        </row>
        <row r="249">
          <cell r="A249" t="str">
            <v>James Milner</v>
          </cell>
          <cell r="B249" t="str">
            <v>Milner</v>
          </cell>
          <cell r="M249" t="str">
            <v>BHA</v>
          </cell>
        </row>
        <row r="250">
          <cell r="A250" t="str">
            <v>Jaidon Anthony</v>
          </cell>
          <cell r="B250" t="str">
            <v>Anthony</v>
          </cell>
          <cell r="M250" t="str">
            <v>BOU</v>
          </cell>
        </row>
        <row r="251">
          <cell r="A251" t="str">
            <v>Rico Lewis</v>
          </cell>
          <cell r="B251" t="str">
            <v>R.Lewis</v>
          </cell>
          <cell r="C251" t="str">
            <v>R Lewis</v>
          </cell>
          <cell r="M251" t="str">
            <v>MCI</v>
          </cell>
        </row>
        <row r="252">
          <cell r="A252" t="str">
            <v>Julio Enciso</v>
          </cell>
          <cell r="B252" t="str">
            <v>Enciso</v>
          </cell>
          <cell r="C252" t="str">
            <v>Julio César Enciso</v>
          </cell>
          <cell r="M252" t="str">
            <v>BHA</v>
          </cell>
        </row>
        <row r="253">
          <cell r="A253" t="str">
            <v>Reece James</v>
          </cell>
          <cell r="B253" t="str">
            <v>James</v>
          </cell>
          <cell r="C253" t="str">
            <v>R James</v>
          </cell>
          <cell r="M253" t="str">
            <v>CHE</v>
          </cell>
        </row>
        <row r="254">
          <cell r="A254" t="str">
            <v>Kieffer Moore</v>
          </cell>
          <cell r="B254" t="str">
            <v>Moore</v>
          </cell>
          <cell r="M254" t="str">
            <v>BOU</v>
          </cell>
        </row>
        <row r="255">
          <cell r="A255" t="str">
            <v>Jacob Bruun Larsen</v>
          </cell>
          <cell r="B255" t="str">
            <v>Bruun Larsen</v>
          </cell>
          <cell r="M255" t="str">
            <v>BUR</v>
          </cell>
        </row>
        <row r="256">
          <cell r="A256" t="str">
            <v>Jadon Sancho</v>
          </cell>
          <cell r="B256" t="str">
            <v>Sancho</v>
          </cell>
          <cell r="M256" t="str">
            <v>MUN</v>
          </cell>
        </row>
        <row r="257">
          <cell r="A257" t="str">
            <v>Nathan Redmond</v>
          </cell>
          <cell r="B257" t="str">
            <v>Redmond</v>
          </cell>
          <cell r="M257" t="str">
            <v>BUR</v>
          </cell>
        </row>
        <row r="258">
          <cell r="A258" t="str">
            <v>Nathan Redmond</v>
          </cell>
          <cell r="B258" t="str">
            <v>Redmond</v>
          </cell>
          <cell r="M258" t="str">
            <v>BUR</v>
          </cell>
        </row>
        <row r="259">
          <cell r="A259" t="str">
            <v>Mikkel Damsgaard</v>
          </cell>
          <cell r="B259" t="str">
            <v>Damsgaard</v>
          </cell>
          <cell r="M259" t="str">
            <v>BRE</v>
          </cell>
        </row>
        <row r="260">
          <cell r="A260" t="str">
            <v>Matt Targett</v>
          </cell>
          <cell r="B260" t="str">
            <v>Targett</v>
          </cell>
          <cell r="M260" t="str">
            <v>NEW</v>
          </cell>
        </row>
        <row r="261">
          <cell r="A261" t="str">
            <v>Manuel Benson Hedilazio</v>
          </cell>
          <cell r="B261" t="str">
            <v>Benson</v>
          </cell>
          <cell r="M261" t="str">
            <v>BUR</v>
          </cell>
        </row>
        <row r="262">
          <cell r="A262" t="str">
            <v>Pierre-Emile Højbjerg</v>
          </cell>
          <cell r="B262" t="str">
            <v>Højbjerg</v>
          </cell>
          <cell r="C262" t="str">
            <v>Pierre Højbjerg</v>
          </cell>
          <cell r="D262" t="str">
            <v>Pierre-Emile Hojbjerg</v>
          </cell>
          <cell r="M262" t="str">
            <v>TOT</v>
          </cell>
        </row>
        <row r="263">
          <cell r="A263" t="str">
            <v>Davinson Sánchez</v>
          </cell>
          <cell r="B263" t="str">
            <v>Sánchez</v>
          </cell>
          <cell r="C263" t="str">
            <v>D Sanchez</v>
          </cell>
          <cell r="D263" t="str">
            <v>Davinson Sanchez</v>
          </cell>
          <cell r="M263" t="str">
            <v>TOT</v>
          </cell>
        </row>
        <row r="264">
          <cell r="A264" t="str">
            <v>Daniel Castelo Podence</v>
          </cell>
          <cell r="B264" t="str">
            <v>Podence</v>
          </cell>
          <cell r="C264" t="str">
            <v>Daniel Podence</v>
          </cell>
          <cell r="D264"/>
          <cell r="M264" t="str">
            <v>WOL</v>
          </cell>
        </row>
        <row r="265">
          <cell r="A265" t="str">
            <v>Gonçalo Manuel Ganchinho Guedes</v>
          </cell>
          <cell r="B265" t="str">
            <v>Guedes</v>
          </cell>
          <cell r="C265" t="str">
            <v>Gonçalo Guedes</v>
          </cell>
          <cell r="M265" t="str">
            <v>WOL</v>
          </cell>
        </row>
        <row r="266">
          <cell r="A266" t="str">
            <v>Luke Cundle</v>
          </cell>
          <cell r="B266" t="str">
            <v>Cundle</v>
          </cell>
          <cell r="M266" t="str">
            <v>WOL</v>
          </cell>
        </row>
        <row r="267">
          <cell r="A267" t="str">
            <v>Francisco Jorge Tomás Oliveira</v>
          </cell>
          <cell r="B267" t="str">
            <v>Chiquinho</v>
          </cell>
          <cell r="M267" t="str">
            <v>WOL</v>
          </cell>
        </row>
        <row r="268">
          <cell r="A268" t="str">
            <v>Matija Šarkić</v>
          </cell>
          <cell r="B268" t="str">
            <v>Šarkić</v>
          </cell>
          <cell r="C268" t="str">
            <v>Sarkic</v>
          </cell>
          <cell r="M268" t="str">
            <v>WOL</v>
          </cell>
        </row>
        <row r="269">
          <cell r="A269" t="str">
            <v>Toti António Gomes</v>
          </cell>
          <cell r="B269" t="str">
            <v>Toti</v>
          </cell>
          <cell r="M269" t="str">
            <v>WOL</v>
          </cell>
        </row>
        <row r="270">
          <cell r="A270" t="str">
            <v>Matt Doherty</v>
          </cell>
          <cell r="B270" t="str">
            <v>Doherty</v>
          </cell>
          <cell r="M270" t="str">
            <v>WOL</v>
          </cell>
        </row>
        <row r="271">
          <cell r="A271" t="str">
            <v>Jonathan Castro Otto</v>
          </cell>
          <cell r="B271" t="str">
            <v>J.Otto</v>
          </cell>
          <cell r="C271" t="str">
            <v>Jonny Castro</v>
          </cell>
          <cell r="M271" t="str">
            <v>WOL</v>
          </cell>
        </row>
        <row r="272">
          <cell r="A272" t="str">
            <v>Danny Ings</v>
          </cell>
          <cell r="B272" t="str">
            <v>Ings</v>
          </cell>
          <cell r="M272" t="str">
            <v>WHU</v>
          </cell>
        </row>
        <row r="273">
          <cell r="A273" t="str">
            <v>Maxwel Cornet</v>
          </cell>
          <cell r="B273" t="str">
            <v>Cornet</v>
          </cell>
          <cell r="M273" t="str">
            <v>WHU</v>
          </cell>
        </row>
        <row r="274">
          <cell r="A274" t="str">
            <v>Flynn Downes</v>
          </cell>
          <cell r="B274" t="str">
            <v>Downes</v>
          </cell>
          <cell r="M274" t="str">
            <v>WHU</v>
          </cell>
        </row>
        <row r="275">
          <cell r="A275" t="str">
            <v>Conor Coventry</v>
          </cell>
          <cell r="B275" t="str">
            <v>Coventry</v>
          </cell>
          <cell r="M275" t="str">
            <v>WHU</v>
          </cell>
        </row>
        <row r="276">
          <cell r="A276" t="str">
            <v>Lukasz Fabianski</v>
          </cell>
          <cell r="B276" t="str">
            <v>Fabianski</v>
          </cell>
          <cell r="C276" t="str">
            <v>Łukasz Fabiański</v>
          </cell>
          <cell r="M276" t="str">
            <v>WHU</v>
          </cell>
        </row>
        <row r="277">
          <cell r="A277" t="str">
            <v>Gianluca Scamacca</v>
          </cell>
          <cell r="B277" t="str">
            <v>Scamacca</v>
          </cell>
          <cell r="M277" t="str">
            <v>WHU</v>
          </cell>
        </row>
        <row r="278">
          <cell r="A278" t="str">
            <v>Divin Mubama</v>
          </cell>
          <cell r="B278" t="str">
            <v>Mubama</v>
          </cell>
          <cell r="M278" t="str">
            <v>WHU</v>
          </cell>
        </row>
        <row r="279">
          <cell r="A279" t="str">
            <v>Thilo Kehrer</v>
          </cell>
          <cell r="B279" t="str">
            <v>Kehrer</v>
          </cell>
          <cell r="M279" t="str">
            <v>WHU</v>
          </cell>
        </row>
        <row r="280">
          <cell r="A280" t="str">
            <v>Aaron Cresswell</v>
          </cell>
          <cell r="B280" t="str">
            <v>Cresswell</v>
          </cell>
          <cell r="M280" t="str">
            <v>WHU</v>
          </cell>
        </row>
        <row r="281">
          <cell r="A281" t="str">
            <v>Ben Johnson</v>
          </cell>
          <cell r="B281" t="str">
            <v>Johnson</v>
          </cell>
          <cell r="M281" t="str">
            <v>WHU</v>
          </cell>
        </row>
        <row r="282">
          <cell r="A282" t="str">
            <v>Ben Davies</v>
          </cell>
          <cell r="B282" t="str">
            <v>Davies</v>
          </cell>
          <cell r="C282" t="str">
            <v>Ben T Davies</v>
          </cell>
          <cell r="M282" t="str">
            <v>TOT</v>
          </cell>
        </row>
        <row r="283">
          <cell r="A283" t="str">
            <v>Rodrigo Bentancur</v>
          </cell>
          <cell r="B283" t="str">
            <v>Bentancur</v>
          </cell>
          <cell r="M283" t="str">
            <v>TOT</v>
          </cell>
        </row>
        <row r="284">
          <cell r="A284" t="str">
            <v>Bryan Gil Salvatierra</v>
          </cell>
          <cell r="B284" t="str">
            <v>Bryan</v>
          </cell>
          <cell r="M284" t="str">
            <v>TOT</v>
          </cell>
        </row>
        <row r="285">
          <cell r="A285" t="str">
            <v>Hugo Lloris</v>
          </cell>
          <cell r="B285" t="str">
            <v>Lloris</v>
          </cell>
          <cell r="M285" t="str">
            <v>TOT</v>
          </cell>
        </row>
        <row r="286">
          <cell r="A286" t="str">
            <v>Fraser Forster</v>
          </cell>
          <cell r="B286" t="str">
            <v>Forster</v>
          </cell>
          <cell r="M286" t="str">
            <v>TOT</v>
          </cell>
        </row>
        <row r="287">
          <cell r="A287" t="str">
            <v>Brandon Austin</v>
          </cell>
          <cell r="B287" t="str">
            <v>Austin</v>
          </cell>
          <cell r="M287" t="str">
            <v>TOT</v>
          </cell>
        </row>
        <row r="288">
          <cell r="A288" t="str">
            <v>Harry Kane</v>
          </cell>
          <cell r="B288" t="str">
            <v>Kane</v>
          </cell>
          <cell r="M288" t="str">
            <v>TOT</v>
          </cell>
        </row>
        <row r="289">
          <cell r="A289" t="str">
            <v>Ryan Sessegnon</v>
          </cell>
          <cell r="B289" t="str">
            <v>Sessegnon</v>
          </cell>
          <cell r="M289" t="str">
            <v>TOT</v>
          </cell>
        </row>
        <row r="290">
          <cell r="A290" t="str">
            <v>Eric Dier</v>
          </cell>
          <cell r="B290" t="str">
            <v>Dier</v>
          </cell>
          <cell r="M290" t="str">
            <v>TOT</v>
          </cell>
        </row>
        <row r="291">
          <cell r="A291" t="str">
            <v>Japhet Tanganga</v>
          </cell>
          <cell r="B291" t="str">
            <v>Tanganga</v>
          </cell>
          <cell r="M291" t="str">
            <v>TOT</v>
          </cell>
        </row>
        <row r="292">
          <cell r="A292" t="str">
            <v>Djed Spence</v>
          </cell>
          <cell r="B292" t="str">
            <v>Spence</v>
          </cell>
          <cell r="M292" t="str">
            <v>TOT</v>
          </cell>
        </row>
        <row r="293">
          <cell r="A293" t="str">
            <v>Joe Rodon</v>
          </cell>
          <cell r="B293" t="str">
            <v>Rodon</v>
          </cell>
          <cell r="M293" t="str">
            <v>TOT</v>
          </cell>
        </row>
        <row r="294">
          <cell r="A294" t="str">
            <v>Oliver McBurnie</v>
          </cell>
          <cell r="B294" t="str">
            <v>McBurnie</v>
          </cell>
          <cell r="M294" t="str">
            <v>SHU</v>
          </cell>
        </row>
        <row r="295">
          <cell r="A295" t="str">
            <v>Jayden Bogle</v>
          </cell>
          <cell r="B295" t="str">
            <v>Bogle</v>
          </cell>
          <cell r="M295" t="str">
            <v>SHU</v>
          </cell>
        </row>
        <row r="296">
          <cell r="A296" t="str">
            <v>William Osula</v>
          </cell>
          <cell r="B296" t="str">
            <v>Osula</v>
          </cell>
          <cell r="M296" t="str">
            <v>SHU</v>
          </cell>
        </row>
        <row r="297">
          <cell r="A297" t="str">
            <v>Oliver Norwood</v>
          </cell>
          <cell r="B297" t="str">
            <v>Norwood</v>
          </cell>
          <cell r="M297" t="str">
            <v>SHU</v>
          </cell>
        </row>
        <row r="298">
          <cell r="A298" t="str">
            <v>Yasser Larouci</v>
          </cell>
          <cell r="B298" t="str">
            <v>Larouci</v>
          </cell>
          <cell r="M298" t="str">
            <v>SHU</v>
          </cell>
        </row>
        <row r="299">
          <cell r="A299" t="str">
            <v>Ben Osborn</v>
          </cell>
          <cell r="B299" t="str">
            <v>Osborn</v>
          </cell>
          <cell r="M299" t="str">
            <v>SHU</v>
          </cell>
        </row>
        <row r="300">
          <cell r="A300" t="str">
            <v>John Egan</v>
          </cell>
          <cell r="B300" t="str">
            <v>Egan</v>
          </cell>
          <cell r="M300" t="str">
            <v>SHU</v>
          </cell>
        </row>
        <row r="301">
          <cell r="A301" t="str">
            <v>Jack Robinson</v>
          </cell>
          <cell r="B301" t="str">
            <v>Robinson</v>
          </cell>
          <cell r="M301" t="str">
            <v>SHU</v>
          </cell>
        </row>
        <row r="302">
          <cell r="A302" t="str">
            <v>Ismaila Coulibaly</v>
          </cell>
          <cell r="B302" t="str">
            <v>Coulibaly</v>
          </cell>
          <cell r="M302" t="str">
            <v>SHU</v>
          </cell>
        </row>
        <row r="303">
          <cell r="A303" t="str">
            <v>John Fleck</v>
          </cell>
          <cell r="B303" t="str">
            <v>Fleck</v>
          </cell>
          <cell r="M303" t="str">
            <v>SHU</v>
          </cell>
        </row>
        <row r="304">
          <cell r="A304" t="str">
            <v>Anis Slimane</v>
          </cell>
          <cell r="B304" t="str">
            <v>Slimane</v>
          </cell>
          <cell r="M304" t="str">
            <v>SHU</v>
          </cell>
        </row>
        <row r="305">
          <cell r="A305" t="str">
            <v>Jordan Amissah</v>
          </cell>
          <cell r="B305" t="str">
            <v>Amissah</v>
          </cell>
          <cell r="M305" t="str">
            <v>SHU</v>
          </cell>
        </row>
        <row r="306">
          <cell r="A306" t="str">
            <v>Adam Davies</v>
          </cell>
          <cell r="B306" t="str">
            <v>A.Davies</v>
          </cell>
          <cell r="C306"/>
          <cell r="M306" t="str">
            <v>SHU</v>
          </cell>
        </row>
        <row r="307">
          <cell r="A307" t="str">
            <v>Wes Foderingham</v>
          </cell>
          <cell r="B307" t="str">
            <v>Foderingham</v>
          </cell>
          <cell r="M307" t="str">
            <v>SHU</v>
          </cell>
        </row>
        <row r="308">
          <cell r="A308" t="str">
            <v>Rhian Brewster</v>
          </cell>
          <cell r="B308" t="str">
            <v>Brewster</v>
          </cell>
          <cell r="M308" t="str">
            <v>SHU</v>
          </cell>
        </row>
        <row r="309">
          <cell r="A309" t="str">
            <v>Daniel Jebbison</v>
          </cell>
          <cell r="B309" t="str">
            <v>Jebbison</v>
          </cell>
          <cell r="D309"/>
          <cell r="M309" t="str">
            <v>SHU</v>
          </cell>
        </row>
        <row r="310">
          <cell r="A310" t="str">
            <v>Iliman Ndiaye</v>
          </cell>
          <cell r="B310" t="str">
            <v>Ndiaye</v>
          </cell>
          <cell r="M310" t="str">
            <v>SHU</v>
          </cell>
        </row>
        <row r="311">
          <cell r="A311" t="str">
            <v>Bénie Traoré</v>
          </cell>
          <cell r="B311" t="str">
            <v>T.Bénie</v>
          </cell>
          <cell r="M311" t="str">
            <v>SHU</v>
          </cell>
        </row>
        <row r="312">
          <cell r="A312" t="str">
            <v>Anel Ahmedhodžić</v>
          </cell>
          <cell r="B312" t="str">
            <v>Ahmedhodžić</v>
          </cell>
          <cell r="M312" t="str">
            <v>SHU</v>
          </cell>
        </row>
        <row r="313">
          <cell r="A313" t="str">
            <v>Chris Basham</v>
          </cell>
          <cell r="B313" t="str">
            <v>Basham</v>
          </cell>
          <cell r="M313" t="str">
            <v>SHU</v>
          </cell>
        </row>
        <row r="314">
          <cell r="A314" t="str">
            <v>Max Lowe</v>
          </cell>
          <cell r="B314" t="str">
            <v>Lowe</v>
          </cell>
          <cell r="M314" t="str">
            <v>SHU</v>
          </cell>
        </row>
        <row r="315">
          <cell r="A315" t="str">
            <v>Rhys Norrington-Davies</v>
          </cell>
          <cell r="B315" t="str">
            <v>Norrington-Davies</v>
          </cell>
          <cell r="M315" t="str">
            <v>SHU</v>
          </cell>
        </row>
        <row r="316">
          <cell r="A316" t="str">
            <v>Chris Wood</v>
          </cell>
          <cell r="B316" t="str">
            <v>Wood</v>
          </cell>
          <cell r="M316" t="str">
            <v>NFO</v>
          </cell>
        </row>
        <row r="317">
          <cell r="A317" t="str">
            <v>Cheikhou Kouyaté</v>
          </cell>
          <cell r="B317" t="str">
            <v>Kouyaté</v>
          </cell>
          <cell r="C317" t="str">
            <v>Kouyate</v>
          </cell>
          <cell r="M317" t="str">
            <v>NFO</v>
          </cell>
        </row>
        <row r="318">
          <cell r="A318" t="str">
            <v>Lewis O'Brien</v>
          </cell>
          <cell r="B318" t="str">
            <v>O'Brien</v>
          </cell>
          <cell r="M318" t="str">
            <v>NFO</v>
          </cell>
        </row>
        <row r="319">
          <cell r="A319" t="str">
            <v>Remo Freuler</v>
          </cell>
          <cell r="B319" t="str">
            <v>Freuler</v>
          </cell>
          <cell r="M319" t="str">
            <v>NFO</v>
          </cell>
        </row>
        <row r="320">
          <cell r="A320" t="str">
            <v>Jonjo Shelvey</v>
          </cell>
          <cell r="B320" t="str">
            <v>J.Shelvey</v>
          </cell>
          <cell r="M320" t="str">
            <v>NFO</v>
          </cell>
        </row>
        <row r="321">
          <cell r="A321" t="str">
            <v>Alex Mighten</v>
          </cell>
          <cell r="B321" t="str">
            <v>Mighten</v>
          </cell>
          <cell r="M321" t="str">
            <v>NFO</v>
          </cell>
        </row>
        <row r="322">
          <cell r="A322" t="str">
            <v>Harry Arter</v>
          </cell>
          <cell r="B322" t="str">
            <v>Arter</v>
          </cell>
          <cell r="M322" t="str">
            <v>NFO</v>
          </cell>
        </row>
        <row r="323">
          <cell r="A323" t="str">
            <v>Braian Ojeda Rodríguez</v>
          </cell>
          <cell r="B323" t="str">
            <v>Ojeda</v>
          </cell>
          <cell r="M323" t="str">
            <v>NFO</v>
          </cell>
        </row>
        <row r="324">
          <cell r="A324" t="str">
            <v>Wayne Hennessey</v>
          </cell>
          <cell r="B324" t="str">
            <v>Hennessey</v>
          </cell>
          <cell r="M324" t="str">
            <v>NFO</v>
          </cell>
        </row>
        <row r="325">
          <cell r="A325" t="str">
            <v>Sam Surridge</v>
          </cell>
          <cell r="B325" t="str">
            <v>Surridge</v>
          </cell>
          <cell r="M325" t="str">
            <v>NFO</v>
          </cell>
        </row>
        <row r="326">
          <cell r="A326" t="str">
            <v>Emmanuel Dennis</v>
          </cell>
          <cell r="B326" t="str">
            <v>Dennis</v>
          </cell>
          <cell r="C326" t="str">
            <v>E Dennis</v>
          </cell>
          <cell r="M326" t="str">
            <v>NFO</v>
          </cell>
        </row>
        <row r="327">
          <cell r="A327" t="str">
            <v>Harry Toffolo</v>
          </cell>
          <cell r="B327" t="str">
            <v>Toffolo</v>
          </cell>
          <cell r="M327" t="str">
            <v>NFO</v>
          </cell>
        </row>
        <row r="328">
          <cell r="A328" t="str">
            <v>Steve Cook</v>
          </cell>
          <cell r="B328" t="str">
            <v>Cook</v>
          </cell>
          <cell r="C328" t="str">
            <v>S Cook</v>
          </cell>
          <cell r="M328" t="str">
            <v>NFO</v>
          </cell>
        </row>
        <row r="329">
          <cell r="A329" t="str">
            <v>Giulian Biancone</v>
          </cell>
          <cell r="B329" t="str">
            <v>Biancone</v>
          </cell>
          <cell r="M329" t="str">
            <v>NFO</v>
          </cell>
        </row>
        <row r="330">
          <cell r="A330" t="str">
            <v>Mohamed Dräger</v>
          </cell>
          <cell r="B330" t="str">
            <v>Dräger</v>
          </cell>
          <cell r="M330" t="str">
            <v>NFO</v>
          </cell>
        </row>
        <row r="331">
          <cell r="A331" t="str">
            <v>Jonathan Panzo</v>
          </cell>
          <cell r="B331" t="str">
            <v>Panzo</v>
          </cell>
          <cell r="M331" t="str">
            <v>NFO</v>
          </cell>
        </row>
        <row r="332">
          <cell r="A332" t="str">
            <v>Loïc Mbe Soh</v>
          </cell>
          <cell r="B332" t="str">
            <v>Mbe Soh</v>
          </cell>
          <cell r="M332" t="str">
            <v>NFO</v>
          </cell>
        </row>
        <row r="333">
          <cell r="A333" t="str">
            <v>Omar Richards</v>
          </cell>
          <cell r="B333" t="str">
            <v>O.Richards</v>
          </cell>
          <cell r="C333" t="str">
            <v>O Richards</v>
          </cell>
          <cell r="M333" t="str">
            <v>NFO</v>
          </cell>
        </row>
        <row r="334">
          <cell r="A334" t="str">
            <v>Richie Laryea</v>
          </cell>
          <cell r="B334" t="str">
            <v>Laryea</v>
          </cell>
          <cell r="M334" t="str">
            <v>NFO</v>
          </cell>
        </row>
        <row r="335">
          <cell r="A335" t="str">
            <v>Jacob Murphy</v>
          </cell>
          <cell r="B335" t="str">
            <v>J.Murphy</v>
          </cell>
          <cell r="M335" t="str">
            <v>NEW</v>
          </cell>
        </row>
        <row r="336">
          <cell r="A336" t="str">
            <v>Joe Willock</v>
          </cell>
          <cell r="B336" t="str">
            <v>Willock</v>
          </cell>
          <cell r="M336" t="str">
            <v>NEW</v>
          </cell>
        </row>
        <row r="337">
          <cell r="A337" t="str">
            <v>Allan Saint-Maximin</v>
          </cell>
          <cell r="B337" t="str">
            <v>Saint-Maximin</v>
          </cell>
          <cell r="M337" t="str">
            <v>NEW</v>
          </cell>
        </row>
        <row r="338">
          <cell r="A338" t="str">
            <v>Ryan Fraser</v>
          </cell>
          <cell r="B338" t="str">
            <v>Fraser</v>
          </cell>
          <cell r="M338" t="str">
            <v>NEW</v>
          </cell>
        </row>
        <row r="339">
          <cell r="A339" t="str">
            <v>Matt Ritchie</v>
          </cell>
          <cell r="B339" t="str">
            <v>Ritchie</v>
          </cell>
          <cell r="M339" t="str">
            <v>NEW</v>
          </cell>
        </row>
        <row r="340">
          <cell r="A340" t="str">
            <v>Jeff Hendrick</v>
          </cell>
          <cell r="B340" t="str">
            <v>Hendrick</v>
          </cell>
          <cell r="M340" t="str">
            <v>NEW</v>
          </cell>
        </row>
        <row r="341">
          <cell r="A341" t="str">
            <v>Martin Dubravka</v>
          </cell>
          <cell r="B341" t="str">
            <v>Dubravka</v>
          </cell>
          <cell r="M341" t="str">
            <v>NEW</v>
          </cell>
        </row>
        <row r="342">
          <cell r="A342" t="str">
            <v>Karl Darlow</v>
          </cell>
          <cell r="B342" t="str">
            <v>Darlow</v>
          </cell>
          <cell r="M342" t="str">
            <v>NEW</v>
          </cell>
        </row>
        <row r="343">
          <cell r="A343" t="str">
            <v>Jamaal Lascelles</v>
          </cell>
          <cell r="B343" t="str">
            <v>Lascelles</v>
          </cell>
          <cell r="M343" t="str">
            <v>NEW</v>
          </cell>
        </row>
        <row r="344">
          <cell r="A344" t="str">
            <v>Javier Manquillo Gaitán</v>
          </cell>
          <cell r="B344" t="str">
            <v>Manquillo</v>
          </cell>
          <cell r="M344" t="str">
            <v>NEW</v>
          </cell>
        </row>
        <row r="345">
          <cell r="A345" t="str">
            <v>Jamal Lewis</v>
          </cell>
          <cell r="B345" t="str">
            <v>J.Lewis</v>
          </cell>
          <cell r="C345" t="str">
            <v>J Lewis</v>
          </cell>
          <cell r="M345" t="str">
            <v>NEW</v>
          </cell>
        </row>
        <row r="346">
          <cell r="A346" t="str">
            <v>Emil Krafth</v>
          </cell>
          <cell r="B346" t="str">
            <v>Krafth</v>
          </cell>
          <cell r="M346" t="str">
            <v>NEW</v>
          </cell>
        </row>
        <row r="347">
          <cell r="A347" t="str">
            <v>Paul Dummett</v>
          </cell>
          <cell r="B347" t="str">
            <v>Dummett</v>
          </cell>
          <cell r="M347" t="str">
            <v>NEW</v>
          </cell>
        </row>
        <row r="348">
          <cell r="A348" t="str">
            <v>Harrison Ashby</v>
          </cell>
          <cell r="B348" t="str">
            <v>Ashby</v>
          </cell>
          <cell r="M348" t="str">
            <v>NEW</v>
          </cell>
        </row>
        <row r="349">
          <cell r="A349" t="str">
            <v>Facundo Pellistri Rebollo</v>
          </cell>
          <cell r="B349" t="str">
            <v>Pellistri</v>
          </cell>
          <cell r="M349" t="str">
            <v>MUN</v>
          </cell>
        </row>
        <row r="350">
          <cell r="A350" t="str">
            <v>Frederico Rodrigues de Paula Santos</v>
          </cell>
          <cell r="B350" t="str">
            <v>Fred</v>
          </cell>
          <cell r="M350" t="str">
            <v>MUN</v>
          </cell>
        </row>
        <row r="351">
          <cell r="A351" t="str">
            <v>Donny van de Beek</v>
          </cell>
          <cell r="B351" t="str">
            <v>Van de Beek</v>
          </cell>
          <cell r="M351" t="str">
            <v>MUN</v>
          </cell>
        </row>
        <row r="352">
          <cell r="A352" t="str">
            <v>Amad Diallo</v>
          </cell>
          <cell r="B352" t="str">
            <v>Amad</v>
          </cell>
          <cell r="M352" t="str">
            <v>MUN</v>
          </cell>
        </row>
        <row r="353">
          <cell r="A353" t="str">
            <v>Tom Heaton</v>
          </cell>
          <cell r="B353" t="str">
            <v>Heaton</v>
          </cell>
          <cell r="M353" t="str">
            <v>MUN</v>
          </cell>
        </row>
        <row r="354">
          <cell r="A354" t="str">
            <v>Tyrell Malacia</v>
          </cell>
          <cell r="B354" t="str">
            <v>Malacia</v>
          </cell>
          <cell r="M354" t="str">
            <v>MUN</v>
          </cell>
        </row>
        <row r="355">
          <cell r="A355" t="str">
            <v>Harry Maguire</v>
          </cell>
          <cell r="B355" t="str">
            <v>Maguire</v>
          </cell>
          <cell r="M355" t="str">
            <v>MUN</v>
          </cell>
        </row>
        <row r="356">
          <cell r="A356" t="str">
            <v>Brandon Williams</v>
          </cell>
          <cell r="B356" t="str">
            <v>B.Williams</v>
          </cell>
          <cell r="M356" t="str">
            <v>MUN</v>
          </cell>
        </row>
        <row r="357">
          <cell r="A357" t="str">
            <v>Eric Bailly</v>
          </cell>
          <cell r="B357" t="str">
            <v>Bailly</v>
          </cell>
          <cell r="M357" t="str">
            <v>MUN</v>
          </cell>
        </row>
        <row r="358">
          <cell r="A358" t="str">
            <v>Alex Telles</v>
          </cell>
          <cell r="B358" t="str">
            <v>Alex Telles</v>
          </cell>
          <cell r="M358" t="str">
            <v>MUN</v>
          </cell>
        </row>
        <row r="359">
          <cell r="A359" t="str">
            <v>Sergio Gómez</v>
          </cell>
          <cell r="B359" t="str">
            <v>Sergio Gómez</v>
          </cell>
          <cell r="C359" t="str">
            <v>S Gomez</v>
          </cell>
          <cell r="M359" t="str">
            <v>MCI</v>
          </cell>
        </row>
        <row r="360">
          <cell r="A360" t="str">
            <v>Kevin De Bruyne</v>
          </cell>
          <cell r="B360" t="str">
            <v>De Bruyne</v>
          </cell>
          <cell r="M360" t="str">
            <v>MCI</v>
          </cell>
        </row>
        <row r="361">
          <cell r="A361" t="str">
            <v>Riyad Mahrez</v>
          </cell>
          <cell r="B361" t="str">
            <v>Mahrez</v>
          </cell>
          <cell r="C361"/>
          <cell r="D361"/>
          <cell r="M361" t="str">
            <v>MCI</v>
          </cell>
        </row>
        <row r="362">
          <cell r="A362" t="str">
            <v>Kalvin Phillips</v>
          </cell>
          <cell r="B362" t="str">
            <v>Phillips</v>
          </cell>
          <cell r="C362" t="str">
            <v>K Phillips</v>
          </cell>
          <cell r="M362" t="str">
            <v>MCI</v>
          </cell>
        </row>
        <row r="363">
          <cell r="A363" t="str">
            <v>Stefan Ortega Moreno</v>
          </cell>
          <cell r="B363" t="str">
            <v>Ortega Moreno</v>
          </cell>
          <cell r="M363" t="str">
            <v>MCI</v>
          </cell>
        </row>
        <row r="364">
          <cell r="A364" t="str">
            <v>Scott Carson</v>
          </cell>
          <cell r="B364" t="str">
            <v>Carson</v>
          </cell>
          <cell r="M364" t="str">
            <v>MCI</v>
          </cell>
        </row>
        <row r="365">
          <cell r="A365" t="str">
            <v>Zack Steffen</v>
          </cell>
          <cell r="B365" t="str">
            <v>Steffen</v>
          </cell>
          <cell r="M365" t="str">
            <v>MCI</v>
          </cell>
        </row>
        <row r="366">
          <cell r="A366" t="str">
            <v>Aymeric Laporte</v>
          </cell>
          <cell r="B366" t="str">
            <v>Laporte</v>
          </cell>
          <cell r="M366" t="str">
            <v>MCI</v>
          </cell>
        </row>
        <row r="367">
          <cell r="A367" t="str">
            <v>João Cancelo</v>
          </cell>
          <cell r="B367" t="str">
            <v>Cancelo</v>
          </cell>
          <cell r="C367" t="str">
            <v>Joao Cancelo</v>
          </cell>
          <cell r="M367" t="str">
            <v>MCI</v>
          </cell>
        </row>
        <row r="368">
          <cell r="A368" t="str">
            <v>John Stones</v>
          </cell>
          <cell r="B368" t="str">
            <v>Stones</v>
          </cell>
          <cell r="M368" t="str">
            <v>MCI</v>
          </cell>
        </row>
        <row r="369">
          <cell r="A369" t="str">
            <v>Cauley Woodrow</v>
          </cell>
          <cell r="B369" t="str">
            <v>Woodrow</v>
          </cell>
          <cell r="M369" t="str">
            <v>LUT</v>
          </cell>
        </row>
        <row r="370">
          <cell r="A370" t="str">
            <v>Elijah Adebayo</v>
          </cell>
          <cell r="B370" t="str">
            <v>Adebayo</v>
          </cell>
          <cell r="M370" t="str">
            <v>LUT</v>
          </cell>
        </row>
        <row r="371">
          <cell r="A371" t="str">
            <v>Issa Kaboré</v>
          </cell>
          <cell r="B371" t="str">
            <v>Kaboré</v>
          </cell>
          <cell r="C371"/>
          <cell r="M371" t="str">
            <v>LUT</v>
          </cell>
        </row>
        <row r="372">
          <cell r="A372" t="str">
            <v>Alfie Doughty</v>
          </cell>
          <cell r="B372" t="str">
            <v>Doughty</v>
          </cell>
          <cell r="M372" t="str">
            <v>LUT</v>
          </cell>
        </row>
        <row r="373">
          <cell r="A373" t="str">
            <v>Luke Berry</v>
          </cell>
          <cell r="B373" t="str">
            <v>Berry</v>
          </cell>
          <cell r="M373" t="str">
            <v>LUT</v>
          </cell>
        </row>
        <row r="374">
          <cell r="A374" t="str">
            <v>Allan Campbell</v>
          </cell>
          <cell r="B374" t="str">
            <v>Campbell</v>
          </cell>
          <cell r="M374" t="str">
            <v>LUT</v>
          </cell>
        </row>
        <row r="375">
          <cell r="A375" t="str">
            <v>Jordan Clark</v>
          </cell>
          <cell r="B375" t="str">
            <v>Clark</v>
          </cell>
          <cell r="M375" t="str">
            <v>LUT</v>
          </cell>
        </row>
        <row r="376">
          <cell r="A376" t="str">
            <v>Luke Freeman</v>
          </cell>
          <cell r="B376" t="str">
            <v>Freeman</v>
          </cell>
          <cell r="M376" t="str">
            <v>LUT</v>
          </cell>
        </row>
        <row r="377">
          <cell r="A377" t="str">
            <v>Carlos Mendes Gomes</v>
          </cell>
          <cell r="B377" t="str">
            <v>Mendes</v>
          </cell>
          <cell r="C377"/>
          <cell r="M377" t="str">
            <v>LUT</v>
          </cell>
        </row>
        <row r="378">
          <cell r="A378" t="str">
            <v>Fred Onyedinma</v>
          </cell>
          <cell r="B378" t="str">
            <v>Onyedinma</v>
          </cell>
          <cell r="M378" t="str">
            <v>LUT</v>
          </cell>
        </row>
        <row r="379">
          <cell r="A379" t="str">
            <v>Dion Pereira</v>
          </cell>
          <cell r="B379" t="str">
            <v>Pereira</v>
          </cell>
          <cell r="M379" t="str">
            <v>LUT</v>
          </cell>
        </row>
        <row r="380">
          <cell r="A380" t="str">
            <v>Glen Rea</v>
          </cell>
          <cell r="B380" t="str">
            <v>Rea</v>
          </cell>
          <cell r="M380" t="str">
            <v>LUT</v>
          </cell>
        </row>
        <row r="381">
          <cell r="A381" t="str">
            <v>Elliot Thorpe</v>
          </cell>
          <cell r="B381" t="str">
            <v>Thorpe</v>
          </cell>
          <cell r="M381" t="str">
            <v>LUT</v>
          </cell>
        </row>
        <row r="382">
          <cell r="A382" t="str">
            <v>Louie Watson</v>
          </cell>
          <cell r="B382" t="str">
            <v>Watson</v>
          </cell>
          <cell r="M382" t="str">
            <v>LUT</v>
          </cell>
        </row>
        <row r="383">
          <cell r="A383" t="str">
            <v>Matt Macey</v>
          </cell>
          <cell r="B383" t="str">
            <v>Macey</v>
          </cell>
          <cell r="M383" t="str">
            <v>LUT</v>
          </cell>
        </row>
        <row r="384">
          <cell r="A384" t="str">
            <v>James Shea</v>
          </cell>
          <cell r="B384" t="str">
            <v>Shea</v>
          </cell>
          <cell r="M384" t="str">
            <v>LUT</v>
          </cell>
        </row>
        <row r="385">
          <cell r="A385" t="str">
            <v>Jack Walton</v>
          </cell>
          <cell r="B385" t="str">
            <v>Walton</v>
          </cell>
          <cell r="M385" t="str">
            <v>LUT</v>
          </cell>
        </row>
        <row r="386">
          <cell r="A386" t="str">
            <v>John McAtee</v>
          </cell>
          <cell r="B386" t="str">
            <v>McAtee</v>
          </cell>
          <cell r="M386" t="str">
            <v>LUT</v>
          </cell>
        </row>
        <row r="387">
          <cell r="A387" t="str">
            <v>Admiral Muskwe</v>
          </cell>
          <cell r="B387" t="str">
            <v>Muskwe</v>
          </cell>
          <cell r="M387" t="str">
            <v>LUT</v>
          </cell>
        </row>
        <row r="388">
          <cell r="A388" t="str">
            <v>Aribim Pepple</v>
          </cell>
          <cell r="B388" t="str">
            <v>Pepple</v>
          </cell>
          <cell r="M388" t="str">
            <v>LUT</v>
          </cell>
        </row>
        <row r="389">
          <cell r="A389" t="str">
            <v>Joe Taylor</v>
          </cell>
          <cell r="B389" t="str">
            <v>Taylor</v>
          </cell>
          <cell r="M389" t="str">
            <v>LUT</v>
          </cell>
        </row>
        <row r="390">
          <cell r="A390" t="str">
            <v>Gabriel Osho</v>
          </cell>
          <cell r="B390" t="str">
            <v>Osho</v>
          </cell>
          <cell r="M390" t="str">
            <v>LUT</v>
          </cell>
        </row>
        <row r="391">
          <cell r="A391" t="str">
            <v>Dan Potts</v>
          </cell>
          <cell r="B391" t="str">
            <v>Potts</v>
          </cell>
          <cell r="M391" t="str">
            <v>LUT</v>
          </cell>
        </row>
        <row r="392">
          <cell r="A392" t="str">
            <v>Tom Lockyer</v>
          </cell>
          <cell r="B392" t="str">
            <v>Lockyer</v>
          </cell>
          <cell r="M392" t="str">
            <v>LUT</v>
          </cell>
        </row>
        <row r="393">
          <cell r="A393" t="str">
            <v>Stefan Bajcetic</v>
          </cell>
          <cell r="B393" t="str">
            <v>Bajcetic</v>
          </cell>
          <cell r="M393" t="str">
            <v>LIV</v>
          </cell>
        </row>
        <row r="394">
          <cell r="A394" t="str">
            <v>Jordan Henderson</v>
          </cell>
          <cell r="B394" t="str">
            <v>Henderson</v>
          </cell>
          <cell r="C394" t="str">
            <v>J Henderson</v>
          </cell>
          <cell r="M394" t="str">
            <v>LIV</v>
          </cell>
        </row>
        <row r="395">
          <cell r="A395" t="str">
            <v>Thiago Alcántara do Nascimento</v>
          </cell>
          <cell r="B395" t="str">
            <v>Thiago</v>
          </cell>
          <cell r="C395" t="str">
            <v>Thiago Alcántara</v>
          </cell>
          <cell r="M395" t="str">
            <v>LIV</v>
          </cell>
        </row>
        <row r="396">
          <cell r="A396" t="str">
            <v>Fabio Henrique Tavares</v>
          </cell>
          <cell r="B396" t="str">
            <v>Fabinho</v>
          </cell>
          <cell r="M396" t="str">
            <v>LIV</v>
          </cell>
        </row>
        <row r="397">
          <cell r="A397" t="str">
            <v>Caoimhin Kelleher</v>
          </cell>
          <cell r="B397" t="str">
            <v>Kelleher</v>
          </cell>
          <cell r="M397" t="str">
            <v>LIV</v>
          </cell>
        </row>
        <row r="398">
          <cell r="A398" t="str">
            <v>Adrián San Miguel del Castillo</v>
          </cell>
          <cell r="B398" t="str">
            <v>Adrián</v>
          </cell>
          <cell r="C398" t="str">
            <v>Adrian</v>
          </cell>
          <cell r="M398" t="str">
            <v>LIV</v>
          </cell>
        </row>
        <row r="399">
          <cell r="A399" t="str">
            <v>Konstantinos Tsimikas</v>
          </cell>
          <cell r="B399" t="str">
            <v>Tsimikas</v>
          </cell>
          <cell r="C399" t="str">
            <v>Kostas Tsimikas</v>
          </cell>
          <cell r="M399" t="str">
            <v>LIV</v>
          </cell>
        </row>
        <row r="400">
          <cell r="A400" t="str">
            <v>Nathaniel Phillips</v>
          </cell>
          <cell r="B400" t="str">
            <v>Phillips</v>
          </cell>
          <cell r="C400" t="str">
            <v>N Phillips</v>
          </cell>
          <cell r="M400" t="str">
            <v>LIV</v>
          </cell>
        </row>
        <row r="401">
          <cell r="A401" t="str">
            <v>Sepp van den Berg</v>
          </cell>
          <cell r="B401" t="str">
            <v>Van den Berg</v>
          </cell>
          <cell r="M401" t="str">
            <v>LIV</v>
          </cell>
        </row>
        <row r="402">
          <cell r="A402" t="str">
            <v>Aleksandar Mitrović</v>
          </cell>
          <cell r="B402" t="str">
            <v>Mitrović</v>
          </cell>
          <cell r="C402" t="str">
            <v>Mitrovic</v>
          </cell>
          <cell r="D402" t="str">
            <v>Aleksandar Mitrovic</v>
          </cell>
          <cell r="M402" t="str">
            <v>FUL</v>
          </cell>
        </row>
        <row r="403">
          <cell r="A403" t="str">
            <v>Tyrese Francois</v>
          </cell>
          <cell r="B403" t="str">
            <v>Francois</v>
          </cell>
          <cell r="M403" t="str">
            <v>FUL</v>
          </cell>
        </row>
        <row r="404">
          <cell r="A404" t="str">
            <v>Anthony Knockaert</v>
          </cell>
          <cell r="B404" t="str">
            <v>Knockaert</v>
          </cell>
          <cell r="M404" t="str">
            <v>FUL</v>
          </cell>
        </row>
        <row r="405">
          <cell r="A405" t="str">
            <v>Ivan Neves Abreu Cavaleiro</v>
          </cell>
          <cell r="B405" t="str">
            <v>I.Cavaleiro</v>
          </cell>
          <cell r="M405" t="str">
            <v>FUL</v>
          </cell>
        </row>
        <row r="406">
          <cell r="A406" t="str">
            <v>Marek Rodák</v>
          </cell>
          <cell r="B406" t="str">
            <v>Rodák</v>
          </cell>
          <cell r="C406" t="str">
            <v>Rodak</v>
          </cell>
          <cell r="M406" t="str">
            <v>FUL</v>
          </cell>
        </row>
        <row r="407">
          <cell r="A407" t="str">
            <v>Rodrigo Muniz Carvalho</v>
          </cell>
          <cell r="B407" t="str">
            <v>Muniz</v>
          </cell>
          <cell r="M407" t="str">
            <v>FUL</v>
          </cell>
        </row>
        <row r="408">
          <cell r="A408" t="str">
            <v>Kevin Mbabu</v>
          </cell>
          <cell r="B408" t="str">
            <v>Mbabu</v>
          </cell>
          <cell r="M408" t="str">
            <v>FUL</v>
          </cell>
        </row>
        <row r="409">
          <cell r="A409" t="str">
            <v>Tosin Adarabioyo</v>
          </cell>
          <cell r="B409" t="str">
            <v>Tosin</v>
          </cell>
          <cell r="C409" t="str">
            <v>Adarabioyo</v>
          </cell>
          <cell r="M409" t="str">
            <v>FUL</v>
          </cell>
        </row>
        <row r="410">
          <cell r="A410" t="str">
            <v>Terence Kongolo</v>
          </cell>
          <cell r="B410" t="str">
            <v>Kongolo</v>
          </cell>
          <cell r="M410" t="str">
            <v>FUL</v>
          </cell>
        </row>
        <row r="411">
          <cell r="A411" t="str">
            <v>Demarai Gray</v>
          </cell>
          <cell r="B411" t="str">
            <v>Gray</v>
          </cell>
          <cell r="C411" t="str">
            <v>D Gray</v>
          </cell>
          <cell r="M411" t="str">
            <v>EVE</v>
          </cell>
        </row>
        <row r="412">
          <cell r="A412" t="str">
            <v>Dele Alli</v>
          </cell>
          <cell r="B412" t="str">
            <v>Dele</v>
          </cell>
          <cell r="M412" t="str">
            <v>EVE</v>
          </cell>
        </row>
        <row r="413">
          <cell r="A413" t="str">
            <v>André Tavares Gomes</v>
          </cell>
          <cell r="B413" t="str">
            <v>André Gomes</v>
          </cell>
          <cell r="C413" t="str">
            <v>Gomes</v>
          </cell>
          <cell r="M413" t="str">
            <v>EVE</v>
          </cell>
        </row>
        <row r="414">
          <cell r="A414" t="str">
            <v>Jean-Philippe Gbamin</v>
          </cell>
          <cell r="B414" t="str">
            <v>Gbamin</v>
          </cell>
          <cell r="M414" t="str">
            <v>EVE</v>
          </cell>
        </row>
        <row r="415">
          <cell r="A415" t="str">
            <v>Mason Holgate</v>
          </cell>
          <cell r="B415" t="str">
            <v>Holgate</v>
          </cell>
          <cell r="M415" t="str">
            <v>EVE</v>
          </cell>
        </row>
        <row r="416">
          <cell r="A416" t="str">
            <v>Seamus Coleman</v>
          </cell>
          <cell r="B416" t="str">
            <v>Coleman</v>
          </cell>
          <cell r="C416" t="str">
            <v>Séamus Coleman</v>
          </cell>
          <cell r="M416" t="str">
            <v>EVE</v>
          </cell>
        </row>
        <row r="417">
          <cell r="A417" t="str">
            <v>Ben Godfrey</v>
          </cell>
          <cell r="B417" t="str">
            <v>Godfrey</v>
          </cell>
          <cell r="M417" t="str">
            <v>EVE</v>
          </cell>
        </row>
        <row r="418">
          <cell r="A418" t="str">
            <v>Michael Olise</v>
          </cell>
          <cell r="B418" t="str">
            <v>Olise</v>
          </cell>
          <cell r="M418" t="str">
            <v>CRY</v>
          </cell>
        </row>
        <row r="419">
          <cell r="A419" t="str">
            <v>Jairo Riedewald</v>
          </cell>
          <cell r="B419" t="str">
            <v>Riedewald</v>
          </cell>
          <cell r="M419" t="str">
            <v>CRY</v>
          </cell>
        </row>
        <row r="420">
          <cell r="A420" t="str">
            <v>Malcolm Ebiowei</v>
          </cell>
          <cell r="B420" t="str">
            <v>Ebiowei</v>
          </cell>
          <cell r="M420" t="str">
            <v>CRY</v>
          </cell>
        </row>
        <row r="421">
          <cell r="A421" t="str">
            <v>Dean Henderson</v>
          </cell>
          <cell r="B421" t="str">
            <v>Henderson</v>
          </cell>
          <cell r="C421" t="str">
            <v>D Henderson</v>
          </cell>
          <cell r="M421" t="str">
            <v>CRY</v>
          </cell>
        </row>
        <row r="422">
          <cell r="A422" t="str">
            <v>Vicente Guaita</v>
          </cell>
          <cell r="B422" t="str">
            <v>Guaita</v>
          </cell>
          <cell r="M422" t="str">
            <v>CRY</v>
          </cell>
        </row>
        <row r="423">
          <cell r="A423" t="str">
            <v>Remi Matthews</v>
          </cell>
          <cell r="B423" t="str">
            <v>Matthews</v>
          </cell>
          <cell r="M423" t="str">
            <v>CRY</v>
          </cell>
        </row>
        <row r="424">
          <cell r="A424" t="str">
            <v>Luke Plange</v>
          </cell>
          <cell r="B424" t="str">
            <v>Plange</v>
          </cell>
          <cell r="M424" t="str">
            <v>CRY</v>
          </cell>
        </row>
        <row r="425">
          <cell r="A425" t="str">
            <v>Rob Holding</v>
          </cell>
          <cell r="B425" t="str">
            <v>Holding</v>
          </cell>
          <cell r="M425" t="str">
            <v>CRY</v>
          </cell>
        </row>
        <row r="426">
          <cell r="A426" t="str">
            <v>James Tomkins</v>
          </cell>
          <cell r="B426" t="str">
            <v>Tomkins</v>
          </cell>
          <cell r="M426" t="str">
            <v>CRY</v>
          </cell>
        </row>
        <row r="427">
          <cell r="A427" t="str">
            <v>Nathaniel Clyne</v>
          </cell>
          <cell r="B427" t="str">
            <v>Clyne</v>
          </cell>
          <cell r="M427" t="str">
            <v>CRY</v>
          </cell>
        </row>
        <row r="428">
          <cell r="A428" t="str">
            <v>Hakim Ziyech</v>
          </cell>
          <cell r="B428" t="str">
            <v>Ziyech</v>
          </cell>
          <cell r="M428" t="str">
            <v>CHE</v>
          </cell>
        </row>
        <row r="429">
          <cell r="A429" t="str">
            <v>Christian Pulisic</v>
          </cell>
          <cell r="B429" t="str">
            <v>Pulisic</v>
          </cell>
          <cell r="M429" t="str">
            <v>CHE</v>
          </cell>
        </row>
        <row r="430">
          <cell r="A430" t="str">
            <v>Kepa Arrizabalaga</v>
          </cell>
          <cell r="B430" t="str">
            <v>Arrizabalaga</v>
          </cell>
          <cell r="C430" t="str">
            <v>Kepa</v>
          </cell>
          <cell r="M430" t="str">
            <v>CHE</v>
          </cell>
        </row>
        <row r="431">
          <cell r="A431" t="str">
            <v>Christopher Nkunku</v>
          </cell>
          <cell r="B431"/>
          <cell r="M431" t="str">
            <v>CHE</v>
          </cell>
        </row>
        <row r="432">
          <cell r="A432" t="str">
            <v>Armando Broja</v>
          </cell>
          <cell r="B432" t="str">
            <v>Broja</v>
          </cell>
          <cell r="M432" t="str">
            <v>CHE</v>
          </cell>
        </row>
        <row r="433">
          <cell r="A433" t="str">
            <v>Pierre-Emerick Aubameyang</v>
          </cell>
          <cell r="B433" t="str">
            <v>Aubameyang</v>
          </cell>
          <cell r="M433" t="str">
            <v>CHE</v>
          </cell>
        </row>
        <row r="434">
          <cell r="A434" t="str">
            <v>César Azpilicueta</v>
          </cell>
          <cell r="B434" t="str">
            <v>Azpilicueta</v>
          </cell>
          <cell r="C434" t="str">
            <v>Cesar Azpilicueta</v>
          </cell>
          <cell r="M434" t="str">
            <v>CHE</v>
          </cell>
        </row>
        <row r="435">
          <cell r="A435" t="str">
            <v>Marc Cucurella Saseta</v>
          </cell>
          <cell r="B435" t="str">
            <v>Cucurella</v>
          </cell>
          <cell r="C435" t="str">
            <v>Marc Cucurella</v>
          </cell>
          <cell r="M435" t="str">
            <v>CHE</v>
          </cell>
        </row>
        <row r="436">
          <cell r="A436" t="str">
            <v>Trevoh Chalobah</v>
          </cell>
          <cell r="B436" t="str">
            <v>Chalobah</v>
          </cell>
          <cell r="M436" t="str">
            <v>CHE</v>
          </cell>
        </row>
        <row r="437">
          <cell r="A437" t="str">
            <v>Wesley Fofana</v>
          </cell>
          <cell r="B437" t="str">
            <v>W.Fofana</v>
          </cell>
          <cell r="M437" t="str">
            <v>CHE</v>
          </cell>
        </row>
        <row r="438">
          <cell r="A438" t="str">
            <v>Malang Sarr</v>
          </cell>
          <cell r="B438" t="str">
            <v>M.Sarr</v>
          </cell>
          <cell r="M438" t="str">
            <v>CHE</v>
          </cell>
        </row>
        <row r="439">
          <cell r="A439" t="str">
            <v>Ethan Ampadu</v>
          </cell>
          <cell r="B439" t="str">
            <v>Ampadu</v>
          </cell>
          <cell r="M439" t="str">
            <v>CHE</v>
          </cell>
        </row>
        <row r="440">
          <cell r="A440" t="str">
            <v>Jay Rodriguez</v>
          </cell>
          <cell r="B440" t="str">
            <v>Rodriguez</v>
          </cell>
          <cell r="M440" t="str">
            <v>BUR</v>
          </cell>
        </row>
        <row r="441">
          <cell r="A441" t="str">
            <v>Enock Agyei</v>
          </cell>
          <cell r="B441" t="str">
            <v>Agyei</v>
          </cell>
          <cell r="C441"/>
          <cell r="D441"/>
          <cell r="M441" t="str">
            <v>BUR</v>
          </cell>
        </row>
        <row r="442">
          <cell r="A442" t="str">
            <v>Samuel Bastien</v>
          </cell>
          <cell r="B442" t="str">
            <v>Bastien</v>
          </cell>
          <cell r="M442" t="str">
            <v>BUR</v>
          </cell>
        </row>
        <row r="443">
          <cell r="A443" t="str">
            <v>Darko Churlinov</v>
          </cell>
          <cell r="B443" t="str">
            <v>Churlinov</v>
          </cell>
          <cell r="D443"/>
          <cell r="M443" t="str">
            <v>BUR</v>
          </cell>
        </row>
        <row r="444">
          <cell r="A444" t="str">
            <v>Jack Cork</v>
          </cell>
          <cell r="B444" t="str">
            <v>Cork</v>
          </cell>
          <cell r="M444" t="str">
            <v>BUR</v>
          </cell>
        </row>
        <row r="445">
          <cell r="A445" t="str">
            <v>Dara Costelloe</v>
          </cell>
          <cell r="B445" t="str">
            <v>Costelloe</v>
          </cell>
          <cell r="C445"/>
          <cell r="M445" t="str">
            <v>BUR</v>
          </cell>
        </row>
        <row r="446">
          <cell r="A446" t="str">
            <v>Scott Twine</v>
          </cell>
          <cell r="B446" t="str">
            <v>Twine</v>
          </cell>
          <cell r="M446" t="str">
            <v>BUR</v>
          </cell>
        </row>
        <row r="447">
          <cell r="A447" t="str">
            <v>Anass Zaroury</v>
          </cell>
          <cell r="B447" t="str">
            <v>Zaroury</v>
          </cell>
          <cell r="M447" t="str">
            <v>BUR</v>
          </cell>
        </row>
        <row r="448">
          <cell r="A448" t="str">
            <v>Denis Franchi</v>
          </cell>
          <cell r="B448" t="str">
            <v>Franchi</v>
          </cell>
          <cell r="M448" t="str">
            <v>BUR</v>
          </cell>
        </row>
        <row r="449">
          <cell r="A449" t="str">
            <v>Arijanet Muric</v>
          </cell>
          <cell r="B449" t="str">
            <v>Muric</v>
          </cell>
          <cell r="M449" t="str">
            <v>BUR</v>
          </cell>
        </row>
        <row r="450">
          <cell r="A450" t="str">
            <v>Bailey Peacock-Farrell</v>
          </cell>
          <cell r="B450" t="str">
            <v>Peacock-Farrell</v>
          </cell>
          <cell r="M450" t="str">
            <v>BUR</v>
          </cell>
        </row>
        <row r="451">
          <cell r="A451" t="str">
            <v>Lawrence Vigouroux</v>
          </cell>
          <cell r="B451" t="str">
            <v>Vigouroux</v>
          </cell>
          <cell r="M451" t="str">
            <v>BUR</v>
          </cell>
        </row>
        <row r="452">
          <cell r="A452" t="str">
            <v>Wout Weghorst</v>
          </cell>
          <cell r="B452" t="str">
            <v>Weghorst</v>
          </cell>
          <cell r="M452" t="str">
            <v>BUR</v>
          </cell>
        </row>
        <row r="453">
          <cell r="A453" t="str">
            <v>Michael Obafemi</v>
          </cell>
          <cell r="B453" t="str">
            <v>Obafemi</v>
          </cell>
          <cell r="M453" t="str">
            <v>BUR</v>
          </cell>
        </row>
        <row r="454">
          <cell r="A454" t="str">
            <v>CJ Egan-Riley</v>
          </cell>
          <cell r="B454" t="str">
            <v>Egan-Riley</v>
          </cell>
          <cell r="M454" t="str">
            <v>BUR</v>
          </cell>
        </row>
        <row r="455">
          <cell r="A455" t="str">
            <v>Hjalmar Ekdal</v>
          </cell>
          <cell r="B455" t="str">
            <v>Ekdal</v>
          </cell>
          <cell r="M455" t="str">
            <v>BUR</v>
          </cell>
        </row>
        <row r="456">
          <cell r="A456" t="str">
            <v>Luke McNally</v>
          </cell>
          <cell r="B456" t="str">
            <v>McNally</v>
          </cell>
          <cell r="M456" t="str">
            <v>BUR</v>
          </cell>
        </row>
        <row r="457">
          <cell r="A457" t="str">
            <v>Connor Roberts</v>
          </cell>
          <cell r="B457" t="str">
            <v>Roberts</v>
          </cell>
          <cell r="M457" t="str">
            <v>BUR</v>
          </cell>
        </row>
        <row r="458">
          <cell r="A458" t="str">
            <v>Charlie Taylor</v>
          </cell>
          <cell r="B458" t="str">
            <v>Taylor</v>
          </cell>
          <cell r="M458" t="str">
            <v>BUR</v>
          </cell>
        </row>
        <row r="459">
          <cell r="A459" t="str">
            <v>Bobby Thomas</v>
          </cell>
          <cell r="B459" t="str">
            <v>Thomas</v>
          </cell>
          <cell r="M459" t="str">
            <v>BUR</v>
          </cell>
        </row>
        <row r="460">
          <cell r="A460" t="str">
            <v>Shandon Baptiste</v>
          </cell>
          <cell r="B460" t="str">
            <v>Baptiste</v>
          </cell>
          <cell r="M460" t="str">
            <v>BRE</v>
          </cell>
        </row>
        <row r="461">
          <cell r="A461" t="str">
            <v>Josh Dasilva</v>
          </cell>
          <cell r="B461" t="str">
            <v>Dasilva</v>
          </cell>
          <cell r="C461" t="str">
            <v>Pelenda Joshua Da Silva</v>
          </cell>
          <cell r="M461" t="str">
            <v>BRE</v>
          </cell>
        </row>
        <row r="462">
          <cell r="A462" t="str">
            <v>Sergi Canós Tenés</v>
          </cell>
          <cell r="B462" t="str">
            <v>Canós</v>
          </cell>
          <cell r="C462" t="str">
            <v>Canos</v>
          </cell>
          <cell r="M462" t="str">
            <v>BRE</v>
          </cell>
        </row>
        <row r="463">
          <cell r="A463" t="str">
            <v>Mads Bidstrup</v>
          </cell>
          <cell r="B463" t="str">
            <v>Bidstrup</v>
          </cell>
          <cell r="M463" t="str">
            <v>BRE</v>
          </cell>
        </row>
        <row r="464">
          <cell r="A464" t="str">
            <v>Thomas Strakosha</v>
          </cell>
          <cell r="B464" t="str">
            <v>Strakosha</v>
          </cell>
          <cell r="M464" t="str">
            <v>BRE</v>
          </cell>
        </row>
        <row r="465">
          <cell r="A465" t="str">
            <v>Ellery Balcombe</v>
          </cell>
          <cell r="B465" t="str">
            <v>Balcombe</v>
          </cell>
          <cell r="M465" t="str">
            <v>BRE</v>
          </cell>
        </row>
        <row r="466">
          <cell r="A466" t="str">
            <v>Ivan Toney</v>
          </cell>
          <cell r="B466" t="str">
            <v>Toney</v>
          </cell>
          <cell r="M466" t="str">
            <v>BRE</v>
          </cell>
        </row>
        <row r="467">
          <cell r="A467" t="str">
            <v>Halil Dervişoğlu</v>
          </cell>
          <cell r="B467" t="str">
            <v>Dervişoğlu</v>
          </cell>
          <cell r="C467" t="str">
            <v>Dervisoglu</v>
          </cell>
          <cell r="M467" t="str">
            <v>BRE</v>
          </cell>
        </row>
        <row r="468">
          <cell r="A468" t="str">
            <v>Mathias Jorgensen</v>
          </cell>
          <cell r="B468" t="str">
            <v>Zanka</v>
          </cell>
          <cell r="M468" t="str">
            <v>BRE</v>
          </cell>
        </row>
        <row r="469">
          <cell r="A469" t="str">
            <v>Mads Bech Sørensen</v>
          </cell>
          <cell r="B469" t="str">
            <v>Bech</v>
          </cell>
          <cell r="C469" t="str">
            <v>Sorensen</v>
          </cell>
          <cell r="M469" t="str">
            <v>BRE</v>
          </cell>
        </row>
        <row r="470">
          <cell r="A470" t="str">
            <v>Charlie Goode</v>
          </cell>
          <cell r="B470" t="str">
            <v>Goode</v>
          </cell>
          <cell r="M470" t="str">
            <v>BRE</v>
          </cell>
        </row>
        <row r="471">
          <cell r="A471" t="str">
            <v>Chris Mepham</v>
          </cell>
          <cell r="B471" t="str">
            <v>Mepham</v>
          </cell>
          <cell r="M471" t="str">
            <v>BOU</v>
          </cell>
        </row>
        <row r="472">
          <cell r="A472" t="str">
            <v>Ben Pearson</v>
          </cell>
          <cell r="B472" t="str">
            <v>Pearson</v>
          </cell>
          <cell r="M472" t="str">
            <v>BOU</v>
          </cell>
        </row>
        <row r="473">
          <cell r="A473" t="str">
            <v>Siriki Dembélé</v>
          </cell>
          <cell r="B473" t="str">
            <v>Siriki</v>
          </cell>
          <cell r="C473" t="str">
            <v>Dembele</v>
          </cell>
          <cell r="M473" t="str">
            <v>BOU</v>
          </cell>
        </row>
        <row r="474">
          <cell r="A474" t="str">
            <v>Jamal Lowe</v>
          </cell>
          <cell r="B474" t="str">
            <v>Lowe</v>
          </cell>
          <cell r="M474" t="str">
            <v>BOU</v>
          </cell>
        </row>
        <row r="475">
          <cell r="A475" t="str">
            <v>Emiliano Marcondes</v>
          </cell>
          <cell r="B475" t="str">
            <v>Marcondes</v>
          </cell>
          <cell r="M475" t="str">
            <v>BOU</v>
          </cell>
        </row>
        <row r="476">
          <cell r="A476" t="str">
            <v>Mark Travers</v>
          </cell>
          <cell r="B476" t="str">
            <v>Travers</v>
          </cell>
          <cell r="M476" t="str">
            <v>BOU</v>
          </cell>
        </row>
        <row r="477">
          <cell r="A477" t="str">
            <v>Darren Randolph</v>
          </cell>
          <cell r="B477" t="str">
            <v>Randolph</v>
          </cell>
          <cell r="M477" t="str">
            <v>BOU</v>
          </cell>
        </row>
        <row r="478">
          <cell r="A478" t="str">
            <v>James Hill</v>
          </cell>
          <cell r="B478" t="str">
            <v>Hill</v>
          </cell>
          <cell r="M478" t="str">
            <v>BOU</v>
          </cell>
        </row>
        <row r="479">
          <cell r="A479" t="str">
            <v>Adam Smith</v>
          </cell>
          <cell r="B479" t="str">
            <v>Smith</v>
          </cell>
          <cell r="C479" t="str">
            <v>A Smith</v>
          </cell>
          <cell r="M479" t="str">
            <v>BOU</v>
          </cell>
        </row>
        <row r="480">
          <cell r="A480" t="str">
            <v>Ryan Fredericks</v>
          </cell>
          <cell r="B480" t="str">
            <v>Fredericks</v>
          </cell>
          <cell r="M480" t="str">
            <v>BOU</v>
          </cell>
        </row>
        <row r="481">
          <cell r="A481" t="str">
            <v>Jeremy Sarmiento Morante</v>
          </cell>
          <cell r="B481" t="str">
            <v>Sarmiento</v>
          </cell>
          <cell r="M481" t="str">
            <v>BHA</v>
          </cell>
        </row>
        <row r="482">
          <cell r="A482" t="str">
            <v>Jakub Moder</v>
          </cell>
          <cell r="B482" t="str">
            <v>Moder</v>
          </cell>
          <cell r="M482" t="str">
            <v>BHA</v>
          </cell>
        </row>
        <row r="483">
          <cell r="A483" t="str">
            <v>Steven Alzate</v>
          </cell>
          <cell r="B483" t="str">
            <v>Alzate</v>
          </cell>
          <cell r="M483" t="str">
            <v>BHA</v>
          </cell>
        </row>
        <row r="484">
          <cell r="A484" t="str">
            <v>Kacper Kozłowski</v>
          </cell>
          <cell r="B484" t="str">
            <v>Kozłowski</v>
          </cell>
          <cell r="C484" t="str">
            <v>Kozlowski</v>
          </cell>
          <cell r="M484" t="str">
            <v>BHA</v>
          </cell>
        </row>
        <row r="485">
          <cell r="A485" t="str">
            <v>Kjell Scherpen</v>
          </cell>
          <cell r="B485" t="str">
            <v>Scherpen</v>
          </cell>
          <cell r="M485" t="str">
            <v>BHA</v>
          </cell>
        </row>
        <row r="486">
          <cell r="A486" t="str">
            <v>Deniz Undav</v>
          </cell>
          <cell r="B486" t="str">
            <v>Undav</v>
          </cell>
          <cell r="M486" t="str">
            <v>BHA</v>
          </cell>
        </row>
        <row r="487">
          <cell r="A487" t="str">
            <v>Philippe Coutinho Correia</v>
          </cell>
          <cell r="B487" t="str">
            <v>Coutinho</v>
          </cell>
          <cell r="C487" t="str">
            <v>Philippe Coutinho</v>
          </cell>
          <cell r="M487" t="str">
            <v>AVL</v>
          </cell>
        </row>
        <row r="488">
          <cell r="A488" t="str">
            <v>Emiliano Buendía Stati</v>
          </cell>
          <cell r="B488" t="str">
            <v>Buendia</v>
          </cell>
          <cell r="C488" t="str">
            <v>Emi Buendía</v>
          </cell>
          <cell r="D488" t="str">
            <v>Emiliano Buendia</v>
          </cell>
          <cell r="M488" t="str">
            <v>AVL</v>
          </cell>
        </row>
        <row r="489">
          <cell r="A489" t="str">
            <v>Jacob Ramsey</v>
          </cell>
          <cell r="B489" t="str">
            <v>J.Ramsey</v>
          </cell>
          <cell r="M489" t="str">
            <v>AVL</v>
          </cell>
        </row>
        <row r="490">
          <cell r="A490" t="str">
            <v>Bertrand Traoré</v>
          </cell>
          <cell r="B490" t="str">
            <v>Bertrand Traoré</v>
          </cell>
          <cell r="M490" t="str">
            <v>AVL</v>
          </cell>
        </row>
        <row r="491">
          <cell r="A491" t="str">
            <v>Leander Dendoncker</v>
          </cell>
          <cell r="B491" t="str">
            <v>Dendoncker</v>
          </cell>
          <cell r="M491" t="str">
            <v>AVL</v>
          </cell>
        </row>
        <row r="492">
          <cell r="A492" t="str">
            <v>Morgan Sanson</v>
          </cell>
          <cell r="B492" t="str">
            <v>Sanson</v>
          </cell>
          <cell r="M492" t="str">
            <v>AVL</v>
          </cell>
        </row>
        <row r="493">
          <cell r="A493" t="str">
            <v>Tim Iroegbunam</v>
          </cell>
          <cell r="B493" t="str">
            <v>Iroegbunam</v>
          </cell>
          <cell r="M493" t="str">
            <v>AVL</v>
          </cell>
        </row>
        <row r="494">
          <cell r="A494" t="str">
            <v>Jaden Philogene-Bidace</v>
          </cell>
          <cell r="B494" t="str">
            <v>Philogene</v>
          </cell>
          <cell r="M494" t="str">
            <v>AVL</v>
          </cell>
        </row>
        <row r="495">
          <cell r="A495" t="str">
            <v>Keinan Davis</v>
          </cell>
          <cell r="B495" t="str">
            <v>Davis</v>
          </cell>
          <cell r="M495" t="str">
            <v>AVL</v>
          </cell>
        </row>
        <row r="496">
          <cell r="A496" t="str">
            <v>Tyrone Mings</v>
          </cell>
          <cell r="B496" t="str">
            <v>Mings</v>
          </cell>
          <cell r="M496" t="str">
            <v>AVL</v>
          </cell>
        </row>
        <row r="497">
          <cell r="A497" t="str">
            <v>Calum Chambers</v>
          </cell>
          <cell r="B497" t="str">
            <v>Chambers</v>
          </cell>
          <cell r="C497" t="str">
            <v>C Chambers</v>
          </cell>
          <cell r="M497" t="str">
            <v>AVL</v>
          </cell>
        </row>
        <row r="498">
          <cell r="A498" t="str">
            <v>Alexandre Moreno Lopera</v>
          </cell>
          <cell r="B498" t="str">
            <v>Alex Moreno</v>
          </cell>
          <cell r="C498" t="str">
            <v>Álex Moreno</v>
          </cell>
          <cell r="M498" t="str">
            <v>AVL</v>
          </cell>
        </row>
        <row r="499">
          <cell r="A499" t="str">
            <v>Kortney Hause</v>
          </cell>
          <cell r="B499" t="str">
            <v>Hause</v>
          </cell>
          <cell r="M499" t="str">
            <v>AVL</v>
          </cell>
        </row>
        <row r="500">
          <cell r="A500" t="str">
            <v>Jorge Luiz Frello Filho</v>
          </cell>
          <cell r="B500" t="str">
            <v>Jorginho</v>
          </cell>
          <cell r="M500" t="str">
            <v>ARS</v>
          </cell>
        </row>
        <row r="501">
          <cell r="A501" t="str">
            <v>Granit Xhaka</v>
          </cell>
          <cell r="B501" t="str">
            <v>Xhaka</v>
          </cell>
          <cell r="M501" t="str">
            <v>ARS</v>
          </cell>
        </row>
        <row r="502">
          <cell r="A502" t="str">
            <v>Mohamed Elneny</v>
          </cell>
          <cell r="B502" t="str">
            <v>M.Elneny</v>
          </cell>
          <cell r="M502" t="str">
            <v>ARS</v>
          </cell>
        </row>
        <row r="503">
          <cell r="A503" t="str">
            <v>Reiss Nelson</v>
          </cell>
          <cell r="B503" t="str">
            <v>Nelson</v>
          </cell>
          <cell r="M503" t="str">
            <v>ARS</v>
          </cell>
        </row>
        <row r="504">
          <cell r="A504" t="str">
            <v>Emile Smith Rowe</v>
          </cell>
          <cell r="B504" t="str">
            <v>Smith Rowe</v>
          </cell>
          <cell r="M504" t="str">
            <v>ARS</v>
          </cell>
        </row>
        <row r="505">
          <cell r="A505" t="str">
            <v>Marcus Oliveira Alencar</v>
          </cell>
          <cell r="B505" t="str">
            <v>Marquinhos</v>
          </cell>
          <cell r="M505" t="str">
            <v>ARS</v>
          </cell>
        </row>
        <row r="506">
          <cell r="A506" t="str">
            <v>Nicolas Pépé</v>
          </cell>
          <cell r="B506" t="str">
            <v>Pepe</v>
          </cell>
          <cell r="C506" t="str">
            <v>Pepe</v>
          </cell>
          <cell r="M506" t="str">
            <v>ARS</v>
          </cell>
        </row>
        <row r="507">
          <cell r="A507" t="str">
            <v>Kieran Tierney</v>
          </cell>
          <cell r="B507" t="str">
            <v>Tierney</v>
          </cell>
          <cell r="M507" t="str">
            <v>ARS</v>
          </cell>
        </row>
        <row r="508">
          <cell r="A508" t="str">
            <v>Cédric Alves Soares</v>
          </cell>
          <cell r="B508" t="str">
            <v>Cédric</v>
          </cell>
          <cell r="C508" t="str">
            <v>Cedric</v>
          </cell>
          <cell r="M508" t="str">
            <v>ARS</v>
          </cell>
        </row>
        <row r="509">
          <cell r="A509" t="str">
            <v>Jurriën Timber</v>
          </cell>
          <cell r="B509" t="str">
            <v>J.Timber</v>
          </cell>
          <cell r="M509" t="str">
            <v>ARS</v>
          </cell>
        </row>
        <row r="510">
          <cell r="A510" t="str">
            <v>Jérémy Doku</v>
          </cell>
          <cell r="B510" t="str">
            <v>Doku</v>
          </cell>
          <cell r="M510" t="str">
            <v>MCI</v>
          </cell>
        </row>
        <row r="511">
          <cell r="A511" t="str">
            <v>Joško Gvardiol</v>
          </cell>
          <cell r="B511" t="str">
            <v>Gvardiol</v>
          </cell>
          <cell r="M511" t="str">
            <v>MCI</v>
          </cell>
        </row>
        <row r="512">
          <cell r="A512" t="str">
            <v>Matheus Luiz Nunes</v>
          </cell>
          <cell r="B512" t="str">
            <v>Matheus N.</v>
          </cell>
          <cell r="M512" t="str">
            <v>MCI</v>
          </cell>
        </row>
        <row r="513">
          <cell r="A513" t="str">
            <v>Rasmus Højlund</v>
          </cell>
          <cell r="B513" t="str">
            <v>Højlund</v>
          </cell>
          <cell r="M513" t="str">
            <v>MUN</v>
          </cell>
        </row>
        <row r="514">
          <cell r="A514" t="str">
            <v>Sergio Reguilón</v>
          </cell>
          <cell r="B514" t="str">
            <v>Reguilón</v>
          </cell>
          <cell r="M514" t="str">
            <v>MUN</v>
          </cell>
        </row>
        <row r="515">
          <cell r="A515" t="str">
            <v>Mateo Kovačić</v>
          </cell>
          <cell r="B515" t="str">
            <v>Kovačić</v>
          </cell>
          <cell r="M515" t="str">
            <v>MCI</v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Mohamed Salah (2nd Half)</v>
          </cell>
          <cell r="B551" t="str">
            <v>Salah</v>
          </cell>
          <cell r="C551"/>
          <cell r="D551"/>
          <cell r="M551">
            <v>0</v>
          </cell>
        </row>
        <row r="552">
          <cell r="A552" t="str">
            <v>Erling Haaland (2nd Half (post last Hattrick))</v>
          </cell>
          <cell r="B552"/>
          <cell r="M552">
            <v>0</v>
          </cell>
        </row>
        <row r="553">
          <cell r="A553" t="str">
            <v>Eberechi Eze (Post Hodge)</v>
          </cell>
          <cell r="B553"/>
          <cell r="C553"/>
          <cell r="D553"/>
          <cell r="M553">
            <v>0</v>
          </cell>
        </row>
        <row r="554">
          <cell r="A554" t="str">
            <v>Ollie Watkins (Post Emery)</v>
          </cell>
          <cell r="B554"/>
          <cell r="C554"/>
          <cell r="D554"/>
          <cell r="M554">
            <v>0</v>
          </cell>
        </row>
        <row r="555">
          <cell r="A555" t="str">
            <v>Trent Alexander-Arnold (2nd Half)</v>
          </cell>
          <cell r="B555"/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B557"/>
          <cell r="M557">
            <v>0</v>
          </cell>
        </row>
        <row r="558">
          <cell r="B558">
            <v>0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C639"/>
          <cell r="D639"/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/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SHU</v>
          </cell>
          <cell r="F252">
            <v>0.75</v>
          </cell>
          <cell r="G252">
            <v>0.75</v>
          </cell>
          <cell r="H252">
            <v>0</v>
          </cell>
          <cell r="I252">
            <v>2.5500000000000003</v>
          </cell>
          <cell r="J252">
            <v>2.5500000000000003</v>
          </cell>
          <cell r="K252">
            <v>0</v>
          </cell>
          <cell r="L252">
            <v>0.8707942500000001</v>
          </cell>
          <cell r="M252">
            <v>0.1207942500000001</v>
          </cell>
          <cell r="N252">
            <v>2.5119284999999998</v>
          </cell>
          <cell r="O252">
            <v>-3.807150000000048E-2</v>
          </cell>
        </row>
        <row r="253">
          <cell r="E253" t="str">
            <v>FUL</v>
          </cell>
          <cell r="F253">
            <v>0.9</v>
          </cell>
          <cell r="G253">
            <v>0.9</v>
          </cell>
          <cell r="H253">
            <v>0</v>
          </cell>
          <cell r="I253">
            <v>2.1833333333333331</v>
          </cell>
          <cell r="J253">
            <v>2.1833333333333331</v>
          </cell>
          <cell r="K253">
            <v>0</v>
          </cell>
          <cell r="L253">
            <v>1.0611459000000001</v>
          </cell>
          <cell r="M253">
            <v>0.16114590000000006</v>
          </cell>
          <cell r="N253">
            <v>2.0565471666666664</v>
          </cell>
          <cell r="O253">
            <v>-0.12678616666666676</v>
          </cell>
        </row>
        <row r="254">
          <cell r="E254" t="str">
            <v>WHU</v>
          </cell>
          <cell r="F254">
            <v>1.5</v>
          </cell>
          <cell r="G254">
            <v>1.5</v>
          </cell>
          <cell r="H254">
            <v>0</v>
          </cell>
          <cell r="I254">
            <v>2.2166666666666668</v>
          </cell>
          <cell r="J254">
            <v>2.2166666666666668</v>
          </cell>
          <cell r="K254">
            <v>0</v>
          </cell>
          <cell r="L254">
            <v>1.6658864999999998</v>
          </cell>
          <cell r="M254">
            <v>0.16588649999999983</v>
          </cell>
          <cell r="N254">
            <v>1.9525065000000001</v>
          </cell>
          <cell r="O254">
            <v>-0.26416016666666664</v>
          </cell>
        </row>
        <row r="255">
          <cell r="E255" t="str">
            <v>WOL</v>
          </cell>
          <cell r="F255">
            <v>1.2833333333333334</v>
          </cell>
          <cell r="G255">
            <v>1.2833333333333334</v>
          </cell>
          <cell r="H255">
            <v>0</v>
          </cell>
          <cell r="I255">
            <v>2.0833333333333335</v>
          </cell>
          <cell r="J255">
            <v>2.0833333333333335</v>
          </cell>
          <cell r="K255">
            <v>0</v>
          </cell>
          <cell r="L255">
            <v>1.3497022000000003</v>
          </cell>
          <cell r="M255">
            <v>6.6368866666666859E-2</v>
          </cell>
          <cell r="N255">
            <v>1.9523541666666673</v>
          </cell>
          <cell r="O255">
            <v>-0.1309791666666662</v>
          </cell>
        </row>
        <row r="256">
          <cell r="E256" t="str">
            <v>BOU</v>
          </cell>
          <cell r="F256">
            <v>1.25</v>
          </cell>
          <cell r="G256">
            <v>1.25</v>
          </cell>
          <cell r="H256">
            <v>0</v>
          </cell>
          <cell r="I256">
            <v>2.1333333333333333</v>
          </cell>
          <cell r="J256">
            <v>2.1333333333333333</v>
          </cell>
          <cell r="K256">
            <v>0</v>
          </cell>
          <cell r="L256">
            <v>1.3137687499999999</v>
          </cell>
          <cell r="M256">
            <v>6.376874999999993E-2</v>
          </cell>
          <cell r="N256">
            <v>1.8814933333333339</v>
          </cell>
          <cell r="O256">
            <v>-0.2518399999999994</v>
          </cell>
        </row>
        <row r="257">
          <cell r="E257" t="str">
            <v>LUT</v>
          </cell>
          <cell r="F257">
            <v>1.3</v>
          </cell>
          <cell r="G257">
            <v>1.3</v>
          </cell>
          <cell r="H257">
            <v>0</v>
          </cell>
          <cell r="I257">
            <v>1.7600000000000002</v>
          </cell>
          <cell r="J257">
            <v>1.7600000000000002</v>
          </cell>
          <cell r="K257">
            <v>0</v>
          </cell>
          <cell r="L257">
            <v>1.1537376499999998</v>
          </cell>
          <cell r="M257">
            <v>-0.14626235000000021</v>
          </cell>
          <cell r="N257">
            <v>1.7585304000000004</v>
          </cell>
          <cell r="O257">
            <v>-1.4695999999998488E-3</v>
          </cell>
        </row>
        <row r="258">
          <cell r="E258" t="str">
            <v>MUN</v>
          </cell>
          <cell r="F258">
            <v>1.6500000000000001</v>
          </cell>
          <cell r="G258">
            <v>1.6500000000000001</v>
          </cell>
          <cell r="H258">
            <v>0</v>
          </cell>
          <cell r="I258">
            <v>1.7</v>
          </cell>
          <cell r="J258">
            <v>1.7</v>
          </cell>
          <cell r="K258">
            <v>0</v>
          </cell>
          <cell r="L258">
            <v>1.6868527500000001</v>
          </cell>
          <cell r="M258">
            <v>3.685274999999999E-2</v>
          </cell>
          <cell r="N258">
            <v>1.7498949999999995</v>
          </cell>
          <cell r="O258">
            <v>4.9894999999999579E-2</v>
          </cell>
        </row>
        <row r="259">
          <cell r="E259" t="str">
            <v>BHA</v>
          </cell>
          <cell r="F259">
            <v>2.0833333333333335</v>
          </cell>
          <cell r="G259">
            <v>2.0833333333333335</v>
          </cell>
          <cell r="H259">
            <v>0</v>
          </cell>
          <cell r="I259">
            <v>1.6500000000000001</v>
          </cell>
          <cell r="J259">
            <v>1.6500000000000001</v>
          </cell>
          <cell r="K259">
            <v>0</v>
          </cell>
          <cell r="L259">
            <v>1.7554979166666671</v>
          </cell>
          <cell r="M259">
            <v>-0.32783541666666638</v>
          </cell>
          <cell r="N259">
            <v>1.7195805000000002</v>
          </cell>
          <cell r="O259">
            <v>6.9580500000000045E-2</v>
          </cell>
        </row>
        <row r="260">
          <cell r="E260" t="str">
            <v>BUR</v>
          </cell>
          <cell r="F260">
            <v>0.8</v>
          </cell>
          <cell r="G260">
            <v>0.8</v>
          </cell>
          <cell r="H260">
            <v>0</v>
          </cell>
          <cell r="I260">
            <v>1.6600000000000001</v>
          </cell>
          <cell r="J260">
            <v>1.6600000000000001</v>
          </cell>
          <cell r="K260">
            <v>0</v>
          </cell>
          <cell r="L260">
            <v>0.84808279999999991</v>
          </cell>
          <cell r="M260">
            <v>4.808279999999987E-2</v>
          </cell>
          <cell r="N260">
            <v>1.6062243000000003</v>
          </cell>
          <cell r="O260">
            <v>-5.3775699999999871E-2</v>
          </cell>
        </row>
        <row r="261">
          <cell r="E261" t="str">
            <v>AVL</v>
          </cell>
          <cell r="F261">
            <v>1.9833333333333334</v>
          </cell>
          <cell r="G261">
            <v>1.9833333333333334</v>
          </cell>
          <cell r="H261">
            <v>0</v>
          </cell>
          <cell r="I261">
            <v>1.5999999999999999</v>
          </cell>
          <cell r="J261">
            <v>1.5999999999999999</v>
          </cell>
          <cell r="K261">
            <v>0</v>
          </cell>
          <cell r="L261">
            <v>2.3117059000000002</v>
          </cell>
          <cell r="M261">
            <v>0.32837256666666681</v>
          </cell>
          <cell r="N261">
            <v>1.5413279999999998</v>
          </cell>
          <cell r="O261">
            <v>-5.8672000000000057E-2</v>
          </cell>
        </row>
        <row r="262">
          <cell r="E262" t="str">
            <v>TOT</v>
          </cell>
          <cell r="F262">
            <v>1.8166666666666667</v>
          </cell>
          <cell r="G262">
            <v>1.8166666666666667</v>
          </cell>
          <cell r="H262">
            <v>0</v>
          </cell>
          <cell r="I262">
            <v>1.45</v>
          </cell>
          <cell r="J262">
            <v>1.45</v>
          </cell>
          <cell r="K262">
            <v>0</v>
          </cell>
          <cell r="L262">
            <v>1.7059699000000002</v>
          </cell>
          <cell r="M262">
            <v>-0.1106967666666665</v>
          </cell>
          <cell r="N262">
            <v>1.5267484999999998</v>
          </cell>
          <cell r="O262">
            <v>7.6748499999999886E-2</v>
          </cell>
        </row>
        <row r="263">
          <cell r="E263" t="str">
            <v>EVE</v>
          </cell>
          <cell r="F263">
            <v>1.5666666666666667</v>
          </cell>
          <cell r="G263">
            <v>1.5666666666666667</v>
          </cell>
          <cell r="H263">
            <v>0</v>
          </cell>
          <cell r="I263">
            <v>1.45</v>
          </cell>
          <cell r="J263">
            <v>1.45</v>
          </cell>
          <cell r="K263">
            <v>0</v>
          </cell>
          <cell r="L263">
            <v>1.3989001666666667</v>
          </cell>
          <cell r="M263">
            <v>-0.16776649999999993</v>
          </cell>
          <cell r="N263">
            <v>1.5165550000000001</v>
          </cell>
          <cell r="O263">
            <v>6.6555000000000142E-2</v>
          </cell>
        </row>
        <row r="264">
          <cell r="E264" t="str">
            <v>CRY</v>
          </cell>
          <cell r="F264">
            <v>1.2</v>
          </cell>
          <cell r="G264">
            <v>1.2</v>
          </cell>
          <cell r="H264">
            <v>0</v>
          </cell>
          <cell r="I264">
            <v>1.3833333333333335</v>
          </cell>
          <cell r="J264">
            <v>1.3833333333333335</v>
          </cell>
          <cell r="K264">
            <v>0</v>
          </cell>
          <cell r="L264">
            <v>1.0714980000000001</v>
          </cell>
          <cell r="M264">
            <v>-0.12850199999999989</v>
          </cell>
          <cell r="N264">
            <v>1.4468283333333336</v>
          </cell>
          <cell r="O264">
            <v>6.3495000000000079E-2</v>
          </cell>
        </row>
        <row r="265">
          <cell r="E265" t="str">
            <v>BRE</v>
          </cell>
          <cell r="F265">
            <v>1.8666666666666665</v>
          </cell>
          <cell r="G265">
            <v>1.8666666666666665</v>
          </cell>
          <cell r="H265">
            <v>0</v>
          </cell>
          <cell r="I265">
            <v>1.3166666666666667</v>
          </cell>
          <cell r="J265">
            <v>1.3166666666666667</v>
          </cell>
          <cell r="K265">
            <v>0</v>
          </cell>
          <cell r="L265">
            <v>1.7921101333333331</v>
          </cell>
          <cell r="M265">
            <v>-7.4556533333333341E-2</v>
          </cell>
          <cell r="N265">
            <v>1.3927963333333333</v>
          </cell>
          <cell r="O265">
            <v>7.6129666666666651E-2</v>
          </cell>
        </row>
        <row r="266">
          <cell r="E266" t="str">
            <v>NFO</v>
          </cell>
          <cell r="F266">
            <v>1.05</v>
          </cell>
          <cell r="G266">
            <v>1.05</v>
          </cell>
          <cell r="H266">
            <v>0</v>
          </cell>
          <cell r="I266">
            <v>1.3833333333333335</v>
          </cell>
          <cell r="J266">
            <v>1.3833333333333335</v>
          </cell>
          <cell r="K266">
            <v>0</v>
          </cell>
          <cell r="L266">
            <v>1.1330297999999999</v>
          </cell>
          <cell r="M266">
            <v>8.302979999999982E-2</v>
          </cell>
          <cell r="N266">
            <v>1.3808156666666669</v>
          </cell>
          <cell r="O266">
            <v>-2.5176666666666403E-3</v>
          </cell>
        </row>
        <row r="267">
          <cell r="E267" t="str">
            <v>LIV</v>
          </cell>
          <cell r="F267">
            <v>2.1999999999999997</v>
          </cell>
          <cell r="G267">
            <v>2.1999999999999997</v>
          </cell>
          <cell r="H267">
            <v>0</v>
          </cell>
          <cell r="I267">
            <v>1.1666666666666667</v>
          </cell>
          <cell r="J267">
            <v>1.1666666666666667</v>
          </cell>
          <cell r="K267">
            <v>0</v>
          </cell>
          <cell r="L267">
            <v>2.0432829999999997</v>
          </cell>
          <cell r="M267">
            <v>-0.156717</v>
          </cell>
          <cell r="N267">
            <v>1.1277583333333334</v>
          </cell>
          <cell r="O267">
            <v>-3.8908333333333323E-2</v>
          </cell>
        </row>
        <row r="268">
          <cell r="E268" t="str">
            <v>CHE</v>
          </cell>
          <cell r="F268">
            <v>1.9166666666666667</v>
          </cell>
          <cell r="G268">
            <v>1.9166666666666667</v>
          </cell>
          <cell r="H268">
            <v>0</v>
          </cell>
          <cell r="I268">
            <v>1.05</v>
          </cell>
          <cell r="J268">
            <v>1.05</v>
          </cell>
          <cell r="K268">
            <v>0</v>
          </cell>
          <cell r="L268">
            <v>1.7516205833333334</v>
          </cell>
          <cell r="M268">
            <v>-0.16504608333333337</v>
          </cell>
          <cell r="N268">
            <v>1.074381</v>
          </cell>
          <cell r="O268">
            <v>2.4380999999999986E-2</v>
          </cell>
        </row>
        <row r="269">
          <cell r="E269" t="str">
            <v>ARS</v>
          </cell>
          <cell r="F269">
            <v>1.8499999999999999</v>
          </cell>
          <cell r="G269">
            <v>1.8499999999999999</v>
          </cell>
          <cell r="H269">
            <v>0</v>
          </cell>
          <cell r="I269">
            <v>0.91666666666666663</v>
          </cell>
          <cell r="J269">
            <v>0.91666666666666663</v>
          </cell>
          <cell r="K269">
            <v>0</v>
          </cell>
          <cell r="L269">
            <v>1.7895679000000002</v>
          </cell>
          <cell r="M269">
            <v>-6.0432099999999656E-2</v>
          </cell>
          <cell r="N269">
            <v>1.0015683333333334</v>
          </cell>
          <cell r="O269">
            <v>8.4901666666666764E-2</v>
          </cell>
        </row>
        <row r="270">
          <cell r="E270" t="str">
            <v>NEW</v>
          </cell>
          <cell r="F270">
            <v>2.0166666666666666</v>
          </cell>
          <cell r="G270">
            <v>2.0166666666666666</v>
          </cell>
          <cell r="H270">
            <v>0</v>
          </cell>
          <cell r="I270">
            <v>1.0666666666666667</v>
          </cell>
          <cell r="J270">
            <v>1.0666666666666667</v>
          </cell>
          <cell r="K270">
            <v>0</v>
          </cell>
          <cell r="L270">
            <v>2.0965569166666667</v>
          </cell>
          <cell r="M270">
            <v>7.9890250000000052E-2</v>
          </cell>
          <cell r="N270">
            <v>0.95072000000000001</v>
          </cell>
          <cell r="O270">
            <v>-0.11594666666666664</v>
          </cell>
        </row>
        <row r="271">
          <cell r="E271" t="str">
            <v>MCI</v>
          </cell>
          <cell r="F271">
            <v>2.25</v>
          </cell>
          <cell r="G271">
            <v>2.25</v>
          </cell>
          <cell r="H271">
            <v>0</v>
          </cell>
          <cell r="I271">
            <v>0.76666666666666661</v>
          </cell>
          <cell r="J271">
            <v>0.76666666666666661</v>
          </cell>
          <cell r="K271">
            <v>0</v>
          </cell>
          <cell r="L271">
            <v>1.9413224999999998</v>
          </cell>
          <cell r="M271">
            <v>-0.30867750000000016</v>
          </cell>
          <cell r="N271">
            <v>0.87281166666666654</v>
          </cell>
          <cell r="O271">
            <v>0.10614499999999993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a681b7b7/matchlogs/2023-2024/summary/Reece-Burke-Match-Logs" TargetMode="External"/><Relationship Id="rId475" Type="http://schemas.openxmlformats.org/officeDocument/2006/relationships/hyperlink" Target="https://fbref.com/en/squads/d3fd31cc/Everton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ESP/Spain-Football" TargetMode="External"/><Relationship Id="rId987" Type="http://schemas.openxmlformats.org/officeDocument/2006/relationships/hyperlink" Target="https://fbref.com/en/squads/943e8050/Burnley-Stats" TargetMode="External"/><Relationship Id="rId1172" Type="http://schemas.openxmlformats.org/officeDocument/2006/relationships/hyperlink" Target="https://fbref.com/en/players/e6af02e0/matchlogs/2023-2024/summary/Matheus-Nunes-Match-Logs" TargetMode="External"/><Relationship Id="rId402" Type="http://schemas.openxmlformats.org/officeDocument/2006/relationships/hyperlink" Target="https://fbref.com/en/country/WAL/Wales-Football" TargetMode="External"/><Relationship Id="rId847" Type="http://schemas.openxmlformats.org/officeDocument/2006/relationships/hyperlink" Target="https://fbref.com/en/squads/4ba7cbea/Bournemouth-Stats" TargetMode="External"/><Relationship Id="rId1032" Type="http://schemas.openxmlformats.org/officeDocument/2006/relationships/hyperlink" Target="https://fbref.com/en/players/00963611/matchlogs/2023-2024/summary/Konstantinos-Mavropanos-Match-Logs" TargetMode="External"/><Relationship Id="rId1477" Type="http://schemas.openxmlformats.org/officeDocument/2006/relationships/hyperlink" Target="https://fbref.com/en/players/3eb22ec9/Bernardo-Silva" TargetMode="External"/><Relationship Id="rId1684" Type="http://schemas.openxmlformats.org/officeDocument/2006/relationships/hyperlink" Target="https://fbref.com/en/players/9e525177/matchlogs/2023-2024/summary/Aaron-Wan-Bissaka-Match-Logs" TargetMode="External"/><Relationship Id="rId707" Type="http://schemas.openxmlformats.org/officeDocument/2006/relationships/hyperlink" Target="https://fbref.com/en/squads/cd051869/Brentford-Stats" TargetMode="External"/><Relationship Id="rId914" Type="http://schemas.openxmlformats.org/officeDocument/2006/relationships/hyperlink" Target="https://fbref.com/en/country/GER/Germany-Football" TargetMode="External"/><Relationship Id="rId1337" Type="http://schemas.openxmlformats.org/officeDocument/2006/relationships/hyperlink" Target="https://fbref.com/en/players/ab651565/Nathan-Redmond" TargetMode="External"/><Relationship Id="rId1544" Type="http://schemas.openxmlformats.org/officeDocument/2006/relationships/hyperlink" Target="https://fbref.com/en/players/a65c844b/matchlogs/2023-2024/summary/Nuno-Tavares-Match-Logs" TargetMode="External"/><Relationship Id="rId1751" Type="http://schemas.openxmlformats.org/officeDocument/2006/relationships/hyperlink" Target="https://fbref.com/en/squads/4ba7cbea/Bournemouth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10a10454/matchlogs/2023-2024/summary/Joe-Rothwell-Match-Logs" TargetMode="External"/><Relationship Id="rId1611" Type="http://schemas.openxmlformats.org/officeDocument/2006/relationships/hyperlink" Target="https://fbref.com/en/squads/b2b47a98/Newcastle-United-Stats" TargetMode="External"/><Relationship Id="rId192" Type="http://schemas.openxmlformats.org/officeDocument/2006/relationships/hyperlink" Target="https://fbref.com/en/players/ed5c0319/matchlogs/2023-2024/summary/Beto-Match-Logs" TargetMode="External"/><Relationship Id="rId1709" Type="http://schemas.openxmlformats.org/officeDocument/2006/relationships/hyperlink" Target="https://fbref.com/en/players/dd323728/Neco-Williams" TargetMode="External"/><Relationship Id="rId497" Type="http://schemas.openxmlformats.org/officeDocument/2006/relationships/hyperlink" Target="https://fbref.com/en/players/3bb7b8b4/Ederson" TargetMode="External"/><Relationship Id="rId357" Type="http://schemas.openxmlformats.org/officeDocument/2006/relationships/hyperlink" Target="https://fbref.com/en/players/fdf3cb77/Vladimir-Coufal" TargetMode="External"/><Relationship Id="rId1194" Type="http://schemas.openxmlformats.org/officeDocument/2006/relationships/hyperlink" Target="https://fbref.com/en/country/IRL/Republic-of-Ireland-Football" TargetMode="External"/><Relationship Id="rId217" Type="http://schemas.openxmlformats.org/officeDocument/2006/relationships/hyperlink" Target="https://fbref.com/en/players/ccce7025/Sven-Botman" TargetMode="External"/><Relationship Id="rId564" Type="http://schemas.openxmlformats.org/officeDocument/2006/relationships/hyperlink" Target="https://fbref.com/en/players/ed1e53f3/matchlogs/2023-2024/summary/Phil-Foden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5ed9b537/Ibrahima-Konate" TargetMode="External"/><Relationship Id="rId1499" Type="http://schemas.openxmlformats.org/officeDocument/2006/relationships/hyperlink" Target="https://fbref.com/en/squads/4ba7cbea/Bournemouth-Stats" TargetMode="External"/><Relationship Id="rId424" Type="http://schemas.openxmlformats.org/officeDocument/2006/relationships/hyperlink" Target="https://fbref.com/en/players/5a7301ae/matchlogs/2023-2024/summary/Leander-Dendoncker-Match-Logs" TargetMode="External"/><Relationship Id="rId631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491a433d/Rasmus-Hojlund" TargetMode="External"/><Relationship Id="rId1054" Type="http://schemas.openxmlformats.org/officeDocument/2006/relationships/hyperlink" Target="https://fbref.com/en/country/SCO/Scotland-Football" TargetMode="External"/><Relationship Id="rId1261" Type="http://schemas.openxmlformats.org/officeDocument/2006/relationships/hyperlink" Target="https://fbref.com/en/players/529f49ab/Thomas-Partey" TargetMode="External"/><Relationship Id="rId1359" Type="http://schemas.openxmlformats.org/officeDocument/2006/relationships/hyperlink" Target="https://fbref.com/en/squads/47c64c55/Crystal-Palace-Stats" TargetMode="External"/><Relationship Id="rId936" Type="http://schemas.openxmlformats.org/officeDocument/2006/relationships/hyperlink" Target="https://fbref.com/en/players/afed6722/matchlogs/2023-2024/summary/Valentino-Livramento-Match-Logs" TargetMode="External"/><Relationship Id="rId1121" Type="http://schemas.openxmlformats.org/officeDocument/2006/relationships/hyperlink" Target="https://fbref.com/en/players/049a888d/Mykhailo-Mudryk" TargetMode="External"/><Relationship Id="rId1219" Type="http://schemas.openxmlformats.org/officeDocument/2006/relationships/hyperlink" Target="https://fbref.com/en/squads/d3fd31cc/Everton-Stats" TargetMode="External"/><Relationship Id="rId1566" Type="http://schemas.openxmlformats.org/officeDocument/2006/relationships/hyperlink" Target="https://fbref.com/en/country/NED/Netherlands-Football" TargetMode="External"/><Relationship Id="rId1773" Type="http://schemas.openxmlformats.org/officeDocument/2006/relationships/printerSettings" Target="../printerSettings/printerSettings2.bin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BEL/Belgium-Football" TargetMode="External"/><Relationship Id="rId1633" Type="http://schemas.openxmlformats.org/officeDocument/2006/relationships/hyperlink" Target="https://fbref.com/en/players/1df4a109/Lesley-Ugochukwu" TargetMode="External"/><Relationship Id="rId1700" Type="http://schemas.openxmlformats.org/officeDocument/2006/relationships/hyperlink" Target="https://fbref.com/en/players/c40b6180/matchlogs/2023-2024/summary/Adam-Webster-Match-Logs" TargetMode="External"/><Relationship Id="rId281" Type="http://schemas.openxmlformats.org/officeDocument/2006/relationships/hyperlink" Target="https://fbref.com/en/players/a8748947/Tom-Cairney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943e8050/Burnley-Stats" TargetMode="External"/><Relationship Id="rId586" Type="http://schemas.openxmlformats.org/officeDocument/2006/relationships/hyperlink" Target="https://fbref.com/en/country/SEN/Senegal-Football" TargetMode="External"/><Relationship Id="rId793" Type="http://schemas.openxmlformats.org/officeDocument/2006/relationships/hyperlink" Target="https://fbref.com/en/players/9e5708be/Sam-Johnstone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FRA/France-Football" TargetMode="External"/><Relationship Id="rId653" Type="http://schemas.openxmlformats.org/officeDocument/2006/relationships/hyperlink" Target="https://fbref.com/en/players/d56b9520/Malo-Gusto" TargetMode="External"/><Relationship Id="rId1076" Type="http://schemas.openxmlformats.org/officeDocument/2006/relationships/hyperlink" Target="https://fbref.com/en/players/91748070/matchlogs/2023-2024/summary/Teden-Mengi-Match-Logs" TargetMode="External"/><Relationship Id="rId1283" Type="http://schemas.openxmlformats.org/officeDocument/2006/relationships/hyperlink" Target="https://fbref.com/en/squads/b8fd03ef/Manchester-City-Stats" TargetMode="External"/><Relationship Id="rId1490" Type="http://schemas.openxmlformats.org/officeDocument/2006/relationships/hyperlink" Target="https://fbref.com/en/country/COL/Colombia-Football" TargetMode="External"/><Relationship Id="rId306" Type="http://schemas.openxmlformats.org/officeDocument/2006/relationships/hyperlink" Target="https://fbref.com/en/country/BEL/Belgium-Football" TargetMode="External"/><Relationship Id="rId860" Type="http://schemas.openxmlformats.org/officeDocument/2006/relationships/hyperlink" Target="https://fbref.com/en/players/dc3e663e/matchlogs/2023-2024/summary/Jakub-Kiwior-Match-Logs" TargetMode="External"/><Relationship Id="rId958" Type="http://schemas.openxmlformats.org/officeDocument/2006/relationships/hyperlink" Target="https://fbref.com/en/country/SRB/Serbia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532e1e4f/matchlogs/2023-2024/summary/Pau-Torres-Match-Log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b9e1436c/Harvey-Elliott" TargetMode="External"/><Relationship Id="rId720" Type="http://schemas.openxmlformats.org/officeDocument/2006/relationships/hyperlink" Target="https://fbref.com/en/players/15f3ec41/matchlogs/2023-2024/summary/Callum-Hudson-Odoi-Match-Logs" TargetMode="External"/><Relationship Id="rId818" Type="http://schemas.openxmlformats.org/officeDocument/2006/relationships/hyperlink" Target="https://fbref.com/en/country/DEN/Denmark-Football" TargetMode="External"/><Relationship Id="rId1350" Type="http://schemas.openxmlformats.org/officeDocument/2006/relationships/hyperlink" Target="https://fbref.com/en/country/JAM/Jamaica-Football" TargetMode="External"/><Relationship Id="rId1448" Type="http://schemas.openxmlformats.org/officeDocument/2006/relationships/hyperlink" Target="https://fbref.com/en/players/9744ff80/matchlogs/2023-2024/summary/Pablo-Sarabia-Match-Logs" TargetMode="External"/><Relationship Id="rId1655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squads/8602292d/Aston-Villa-Stats" TargetMode="External"/><Relationship Id="rId1210" Type="http://schemas.openxmlformats.org/officeDocument/2006/relationships/hyperlink" Target="https://fbref.com/en/country/BEL/Belgium-Football" TargetMode="External"/><Relationship Id="rId1308" Type="http://schemas.openxmlformats.org/officeDocument/2006/relationships/hyperlink" Target="https://fbref.com/en/players/4125cb98/matchlogs/2023-2024/summary/Jarrell-Quansah-Match-Logs" TargetMode="External"/><Relationship Id="rId1515" Type="http://schemas.openxmlformats.org/officeDocument/2006/relationships/hyperlink" Target="https://fbref.com/en/squads/7c21e445/West-Ham-United-Stats" TargetMode="External"/><Relationship Id="rId1722" Type="http://schemas.openxmlformats.org/officeDocument/2006/relationships/hyperlink" Target="https://fbref.com/en/country/WAL/Wales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BRA/Brazil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20b3a502/matchlogs/2023-2024/summary/Nicolas-Dominguez-Match-Logs" TargetMode="External"/><Relationship Id="rId675" Type="http://schemas.openxmlformats.org/officeDocument/2006/relationships/hyperlink" Target="https://fbref.com/en/squads/1df6b87e/Sheffield-United-Stats" TargetMode="External"/><Relationship Id="rId882" Type="http://schemas.openxmlformats.org/officeDocument/2006/relationships/hyperlink" Target="https://fbref.com/en/country/CRO/Croatia-Football" TargetMode="External"/><Relationship Id="rId1098" Type="http://schemas.openxmlformats.org/officeDocument/2006/relationships/hyperlink" Target="https://fbref.com/en/country/SRB/Serbia-Football" TargetMode="External"/><Relationship Id="rId328" Type="http://schemas.openxmlformats.org/officeDocument/2006/relationships/hyperlink" Target="https://fbref.com/en/players/2696b6a9/matchlogs/2023-2024/summary/Tahith-Chong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NGA/Nigeria-Football" TargetMode="External"/><Relationship Id="rId1165" Type="http://schemas.openxmlformats.org/officeDocument/2006/relationships/hyperlink" Target="https://fbref.com/en/players/43439614/Oliver-Norwood" TargetMode="External"/><Relationship Id="rId1372" Type="http://schemas.openxmlformats.org/officeDocument/2006/relationships/hyperlink" Target="https://fbref.com/en/players/24fae784/matchlogs/2023-2024/summary/Connor-Roberts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bcf39f6/Neal-Maupay" TargetMode="External"/><Relationship Id="rId1232" Type="http://schemas.openxmlformats.org/officeDocument/2006/relationships/hyperlink" Target="https://fbref.com/en/players/79bc4c45/matchlogs/2023-2024/summary/Ben-Osborn-Match-Logs" TargetMode="External"/><Relationship Id="rId1677" Type="http://schemas.openxmlformats.org/officeDocument/2006/relationships/hyperlink" Target="https://fbref.com/en/players/86dd77d1/Kyle-Walker" TargetMode="External"/><Relationship Id="rId907" Type="http://schemas.openxmlformats.org/officeDocument/2006/relationships/hyperlink" Target="https://fbref.com/en/squads/b2b47a98/Newcastle-United-Stats" TargetMode="External"/><Relationship Id="rId1537" Type="http://schemas.openxmlformats.org/officeDocument/2006/relationships/hyperlink" Target="https://fbref.com/en/players/15ea812b/James-Tarkowski" TargetMode="External"/><Relationship Id="rId1744" Type="http://schemas.openxmlformats.org/officeDocument/2006/relationships/hyperlink" Target="https://fbref.com/en/players/c1fe2a48/matchlogs/2023-2024/summary/Ryan-Yates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999ceb5f/matchlogs/2023-2024/summary/Boubacar-Traore-Match-Logs" TargetMode="External"/><Relationship Id="rId185" Type="http://schemas.openxmlformats.org/officeDocument/2006/relationships/hyperlink" Target="https://fbref.com/en/players/2aaadf33/Luke-Berry" TargetMode="External"/><Relationship Id="rId392" Type="http://schemas.openxmlformats.org/officeDocument/2006/relationships/hyperlink" Target="https://fbref.com/en/players/a816dbfb/matchlogs/2023-2024/summary/Danilo-Match-Logs" TargetMode="External"/><Relationship Id="rId697" Type="http://schemas.openxmlformats.org/officeDocument/2006/relationships/hyperlink" Target="https://fbref.com/en/players/8a3c1dc7/Rico-Henry" TargetMode="External"/><Relationship Id="rId252" Type="http://schemas.openxmlformats.org/officeDocument/2006/relationships/hyperlink" Target="https://fbref.com/en/players/47369df8/matchlogs/2023-2024/summary/Josh-Brownhill-Match-Logs" TargetMode="External"/><Relationship Id="rId1187" Type="http://schemas.openxmlformats.org/officeDocument/2006/relationships/hyperlink" Target="https://fbref.com/en/squads/943e8050/Burnley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a92ab7be/Mark-Flekken" TargetMode="External"/><Relationship Id="rId764" Type="http://schemas.openxmlformats.org/officeDocument/2006/relationships/hyperlink" Target="https://fbref.com/en/players/0f134faf/matchlogs/2023-2024/summary/Mathias-Jensen-Match-Logs" TargetMode="External"/><Relationship Id="rId971" Type="http://schemas.openxmlformats.org/officeDocument/2006/relationships/hyperlink" Target="https://fbref.com/en/squads/361ca564/Tottenham-Hotspur-Stats" TargetMode="External"/><Relationship Id="rId1394" Type="http://schemas.openxmlformats.org/officeDocument/2006/relationships/hyperlink" Target="https://fbref.com/en/country/DEN/Denmark-Football" TargetMode="External"/><Relationship Id="rId1699" Type="http://schemas.openxmlformats.org/officeDocument/2006/relationships/hyperlink" Target="https://fbref.com/en/squads/d07537b9/Brighton-and-Hove-Albion-Stats" TargetMode="External"/><Relationship Id="rId417" Type="http://schemas.openxmlformats.org/officeDocument/2006/relationships/hyperlink" Target="https://fbref.com/en/players/b737f944/Hannes-Delcroix" TargetMode="External"/><Relationship Id="rId624" Type="http://schemas.openxmlformats.org/officeDocument/2006/relationships/hyperlink" Target="https://fbref.com/en/players/7a11550b/matchlogs/2023-2024/summary/Joe-Gomez-Match-Logs" TargetMode="External"/><Relationship Id="rId831" Type="http://schemas.openxmlformats.org/officeDocument/2006/relationships/hyperlink" Target="https://fbref.com/en/squads/8602292d/Aston-Villa-Stats" TargetMode="External"/><Relationship Id="rId1047" Type="http://schemas.openxmlformats.org/officeDocument/2006/relationships/hyperlink" Target="https://fbref.com/en/squads/1df6b87e/Sheffield-United-Stats" TargetMode="External"/><Relationship Id="rId1254" Type="http://schemas.openxmlformats.org/officeDocument/2006/relationships/hyperlink" Target="https://fbref.com/en/country/ITA/Italy-Football" TargetMode="External"/><Relationship Id="rId1461" Type="http://schemas.openxmlformats.org/officeDocument/2006/relationships/hyperlink" Target="https://fbref.com/en/players/d04b94db/Nelson-Semedo" TargetMode="External"/><Relationship Id="rId929" Type="http://schemas.openxmlformats.org/officeDocument/2006/relationships/hyperlink" Target="https://fbref.com/en/players/f5deef4c/Victor-Lindelof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1544f145/Jacob-Ramsey" TargetMode="External"/><Relationship Id="rId1559" Type="http://schemas.openxmlformats.org/officeDocument/2006/relationships/hyperlink" Target="https://fbref.com/en/squads/1df6b87e/Sheffield-United-Stats" TargetMode="External"/><Relationship Id="rId1766" Type="http://schemas.openxmlformats.org/officeDocument/2006/relationships/hyperlink" Target="https://fbref.com/en/country/FRA/France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822bd0ba/Liverpool-Stats" TargetMode="External"/><Relationship Id="rId1626" Type="http://schemas.openxmlformats.org/officeDocument/2006/relationships/hyperlink" Target="https://fbref.com/en/country/USA/United-States-Football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bf33b257/Alfie-Doughty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822bd0ba/Liverpool-Stats" TargetMode="External"/><Relationship Id="rId786" Type="http://schemas.openxmlformats.org/officeDocument/2006/relationships/hyperlink" Target="https://fbref.com/en/country/WAL/Wales-Football" TargetMode="External"/><Relationship Id="rId993" Type="http://schemas.openxmlformats.org/officeDocument/2006/relationships/hyperlink" Target="https://fbref.com/en/players/8b788c01/Anthony-Martial" TargetMode="External"/><Relationship Id="rId341" Type="http://schemas.openxmlformats.org/officeDocument/2006/relationships/hyperlink" Target="https://fbref.com/en/players/700783e7/Levi-Colwill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ca22ccb0/Hannibal-Mejbri" TargetMode="External"/><Relationship Id="rId1276" Type="http://schemas.openxmlformats.org/officeDocument/2006/relationships/hyperlink" Target="https://fbref.com/en/players/6639e500/matchlogs/2023-2024/summary/Andreas-Pereira-Match-Logs" TargetMode="External"/><Relationship Id="rId1483" Type="http://schemas.openxmlformats.org/officeDocument/2006/relationships/hyperlink" Target="https://fbref.com/en/squads/8cec06e1/Wolverhampton-Wanderers-Stats" TargetMode="External"/><Relationship Id="rId1704" Type="http://schemas.openxmlformats.org/officeDocument/2006/relationships/hyperlink" Target="https://fbref.com/en/players/ce5143da/matchlogs/2023-2024/summary/Danny-Welbeck-Match-Logs" TargetMode="External"/><Relationship Id="rId201" Type="http://schemas.openxmlformats.org/officeDocument/2006/relationships/hyperlink" Target="https://fbref.com/en/players/6c203af0/Yves-Bissouma" TargetMode="External"/><Relationship Id="rId285" Type="http://schemas.openxmlformats.org/officeDocument/2006/relationships/hyperlink" Target="https://fbref.com/en/players/59e6e5bf/Dominic-Calvert-Lewin" TargetMode="External"/><Relationship Id="rId506" Type="http://schemas.openxmlformats.org/officeDocument/2006/relationships/hyperlink" Target="https://fbref.com/en/country/IRL/Republic-of-Ireland-Football" TargetMode="External"/><Relationship Id="rId853" Type="http://schemas.openxmlformats.org/officeDocument/2006/relationships/hyperlink" Target="https://fbref.com/en/players/d0f72bf1/Max-Kilman" TargetMode="External"/><Relationship Id="rId1136" Type="http://schemas.openxmlformats.org/officeDocument/2006/relationships/hyperlink" Target="https://fbref.com/en/players/de112b84/matchlogs/2023-2024/summary/Jacob-Murphy-Match-Logs" TargetMode="External"/><Relationship Id="rId1690" Type="http://schemas.openxmlformats.org/officeDocument/2006/relationships/hyperlink" Target="https://fbref.com/en/country/ENG/England-Football" TargetMode="External"/><Relationship Id="rId492" Type="http://schemas.openxmlformats.org/officeDocument/2006/relationships/hyperlink" Target="https://fbref.com/en/players/282f75f3/matchlogs/2023-2024/summary/Lewis-Dunk-Match-Logs" TargetMode="External"/><Relationship Id="rId713" Type="http://schemas.openxmlformats.org/officeDocument/2006/relationships/hyperlink" Target="https://fbref.com/en/players/e98211e7/Jack-Hinshelwood" TargetMode="External"/><Relationship Id="rId797" Type="http://schemas.openxmlformats.org/officeDocument/2006/relationships/hyperlink" Target="https://fbref.com/en/players/4fb9c88f/Curtis-Jones" TargetMode="External"/><Relationship Id="rId920" Type="http://schemas.openxmlformats.org/officeDocument/2006/relationships/hyperlink" Target="https://fbref.com/en/players/9b5ce51a/matchlogs/2023-2024/summary/Jefferson-Lerma-Match-Logs" TargetMode="External"/><Relationship Id="rId1343" Type="http://schemas.openxmlformats.org/officeDocument/2006/relationships/hyperlink" Target="https://fbref.com/en/squads/fd962109/Fulham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3f7bafbe/matchlogs/2023-2024/summary/Alejo-Veliz-Match-Logs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74e12f1e/matchlogs/2023-2024/summary/Jack-Cork-Match-Logs" TargetMode="External"/><Relationship Id="rId1203" Type="http://schemas.openxmlformats.org/officeDocument/2006/relationships/hyperlink" Target="https://fbref.com/en/squads/cd051869/Brentford-Stats" TargetMode="External"/><Relationship Id="rId1287" Type="http://schemas.openxmlformats.org/officeDocument/2006/relationships/hyperlink" Target="https://fbref.com/en/squads/8602292d/Aston-Villa-Stats" TargetMode="External"/><Relationship Id="rId1410" Type="http://schemas.openxmlformats.org/officeDocument/2006/relationships/hyperlink" Target="https://fbref.com/en/country/POR/Portugal-Football" TargetMode="External"/><Relationship Id="rId1508" Type="http://schemas.openxmlformats.org/officeDocument/2006/relationships/hyperlink" Target="https://fbref.com/en/players/e77dc3b2/matchlogs/2023-2024/summary/Dominic-Solanke-Match-Logs" TargetMode="External"/><Relationship Id="rId212" Type="http://schemas.openxmlformats.org/officeDocument/2006/relationships/hyperlink" Target="https://fbref.com/en/players/ae5019e6/matchlogs/2023-2024/summary/Jayden-Bogle-Match-Logs" TargetMode="External"/><Relationship Id="rId657" Type="http://schemas.openxmlformats.org/officeDocument/2006/relationships/hyperlink" Target="https://fbref.com/en/players/5ad50391/Josko-Gvardiol" TargetMode="External"/><Relationship Id="rId864" Type="http://schemas.openxmlformats.org/officeDocument/2006/relationships/hyperlink" Target="https://fbref.com/en/players/4c3a6744/matchlogs/2023-2024/summary/Justin-Kluivert-Match-Logs" TargetMode="External"/><Relationship Id="rId1494" Type="http://schemas.openxmlformats.org/officeDocument/2006/relationships/hyperlink" Target="https://fbref.com/en/country/ENG/England-Football" TargetMode="External"/><Relationship Id="rId1715" Type="http://schemas.openxmlformats.org/officeDocument/2006/relationships/hyperlink" Target="https://fbref.com/en/squads/fd962109/Fulham-Stats" TargetMode="External"/><Relationship Id="rId296" Type="http://schemas.openxmlformats.org/officeDocument/2006/relationships/hyperlink" Target="https://fbref.com/en/players/b4a014b1/matchlogs/2023-2024/summary/Diego-Carlos-Match-Logs" TargetMode="External"/><Relationship Id="rId517" Type="http://schemas.openxmlformats.org/officeDocument/2006/relationships/hyperlink" Target="https://fbref.com/en/players/df8b52a5/Emerson" TargetMode="External"/><Relationship Id="rId724" Type="http://schemas.openxmlformats.org/officeDocument/2006/relationships/hyperlink" Target="https://fbref.com/en/players/a0666d3e/matchlogs/2023-2024/summary/Will-Hughes-Match-Logs" TargetMode="External"/><Relationship Id="rId931" Type="http://schemas.openxmlformats.org/officeDocument/2006/relationships/hyperlink" Target="https://fbref.com/en/squads/19538871/Manchester-United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56f7a928/Youri-Tielemans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8602292d/Aston-Villa-Stats" TargetMode="External"/><Relationship Id="rId570" Type="http://schemas.openxmlformats.org/officeDocument/2006/relationships/hyperlink" Target="https://fbref.com/en/country/ESP/Spain-Football" TargetMode="External"/><Relationship Id="rId1007" Type="http://schemas.openxmlformats.org/officeDocument/2006/relationships/hyperlink" Target="https://fbref.com/en/squads/19538871/Manchester-United-Stats" TargetMode="External"/><Relationship Id="rId1214" Type="http://schemas.openxmlformats.org/officeDocument/2006/relationships/hyperlink" Target="https://fbref.com/en/country/CMR/Cameroon-Football" TargetMode="External"/><Relationship Id="rId1421" Type="http://schemas.openxmlformats.org/officeDocument/2006/relationships/hyperlink" Target="https://fbref.com/en/players/972aeb2a/William-Saliba" TargetMode="External"/><Relationship Id="rId1659" Type="http://schemas.openxmlformats.org/officeDocument/2006/relationships/hyperlink" Target="https://fbref.com/en/squads/d07537b9/Brighton-and-Hove-Albion-Stat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POR/Portugal-Football" TargetMode="External"/><Relationship Id="rId668" Type="http://schemas.openxmlformats.org/officeDocument/2006/relationships/hyperlink" Target="https://fbref.com/en/players/a7588cdc/matchlogs/2023-2024/summary/Antwoine-Hackford-Match-Logs" TargetMode="External"/><Relationship Id="rId875" Type="http://schemas.openxmlformats.org/officeDocument/2006/relationships/hyperlink" Target="https://fbref.com/en/squads/8602292d/Aston-Villa-Stats" TargetMode="External"/><Relationship Id="rId1060" Type="http://schemas.openxmlformats.org/officeDocument/2006/relationships/hyperlink" Target="https://fbref.com/en/players/fc15fb84/matchlogs/2023-2024/summary/Dwight-McNeil-Match-Logs" TargetMode="External"/><Relationship Id="rId1298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df6b87e/Sheffield-United-Stats" TargetMode="External"/><Relationship Id="rId1726" Type="http://schemas.openxmlformats.org/officeDocument/2006/relationships/hyperlink" Target="https://fbref.com/en/country/COD/Congo-DR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980522ec/matchlogs/2023-2024/summary/Christian-Eriksen-Match-Logs" TargetMode="External"/><Relationship Id="rId735" Type="http://schemas.openxmlformats.org/officeDocument/2006/relationships/hyperlink" Target="https://fbref.com/en/squads/7c21e445/West-Ham-United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7a1f2c08/Jairo-Riedewald" TargetMode="External"/><Relationship Id="rId1572" Type="http://schemas.openxmlformats.org/officeDocument/2006/relationships/hyperlink" Target="https://fbref.com/en/players/a105d46a/matchlogs/2023-2024/summary/Harry-Toffolo-Match-Logs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GER/Germany-Football" TargetMode="External"/><Relationship Id="rId581" Type="http://schemas.openxmlformats.org/officeDocument/2006/relationships/hyperlink" Target="https://fbref.com/en/players/c2731c10/Conor-Gallagher" TargetMode="External"/><Relationship Id="rId1018" Type="http://schemas.openxmlformats.org/officeDocument/2006/relationships/hyperlink" Target="https://fbref.com/en/country/CMR/Cameroon-Football" TargetMode="External"/><Relationship Id="rId1225" Type="http://schemas.openxmlformats.org/officeDocument/2006/relationships/hyperlink" Target="https://fbref.com/en/players/43a166b4/Divock-Origi" TargetMode="External"/><Relationship Id="rId1432" Type="http://schemas.openxmlformats.org/officeDocument/2006/relationships/hyperlink" Target="https://fbref.com/en/players/da7b447d/matchlogs/2023-2024/summary/Davinson-Sanchez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ALB/Albania-Football" TargetMode="External"/><Relationship Id="rId679" Type="http://schemas.openxmlformats.org/officeDocument/2006/relationships/hyperlink" Target="https://fbref.com/en/squads/fd962109/Fulham-Stats" TargetMode="External"/><Relationship Id="rId802" Type="http://schemas.openxmlformats.org/officeDocument/2006/relationships/hyperlink" Target="https://fbref.com/en/country/ITA/Italy-Football" TargetMode="External"/><Relationship Id="rId886" Type="http://schemas.openxmlformats.org/officeDocument/2006/relationships/hyperlink" Target="https://fbref.com/en/country/SWE/Sweden-Football" TargetMode="External"/><Relationship Id="rId1737" Type="http://schemas.openxmlformats.org/officeDocument/2006/relationships/hyperlink" Target="https://fbref.com/en/players/a5212312/Joe-Worr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a712ca2b/Issa-Diop" TargetMode="External"/><Relationship Id="rId539" Type="http://schemas.openxmlformats.org/officeDocument/2006/relationships/hyperlink" Target="https://fbref.com/en/squads/47c64c55/Crystal-Palace-Stats" TargetMode="External"/><Relationship Id="rId746" Type="http://schemas.openxmlformats.org/officeDocument/2006/relationships/hyperlink" Target="https://fbref.com/en/country/NGA/Nigeria-Football" TargetMode="External"/><Relationship Id="rId1071" Type="http://schemas.openxmlformats.org/officeDocument/2006/relationships/hyperlink" Target="https://fbref.com/en/squads/19538871/Manchester-United-Stats" TargetMode="External"/><Relationship Id="rId1169" Type="http://schemas.openxmlformats.org/officeDocument/2006/relationships/hyperlink" Target="https://fbref.com/en/players/e6af02e0/Matheus-Nunes" TargetMode="External"/><Relationship Id="rId1376" Type="http://schemas.openxmlformats.org/officeDocument/2006/relationships/hyperlink" Target="https://fbref.com/en/players/2e4f5f03/matchlogs/2023-2024/summary/Andrew-Robertson-Match-Logs" TargetMode="External"/><Relationship Id="rId1583" Type="http://schemas.openxmlformats.org/officeDocument/2006/relationships/hyperlink" Target="https://fbref.com/en/squads/b2b47a98/Newcastle-United-Stats" TargetMode="External"/><Relationship Id="rId178" Type="http://schemas.openxmlformats.org/officeDocument/2006/relationships/hyperlink" Target="https://fbref.com/en/country/ISL/Iceland-Football" TargetMode="External"/><Relationship Id="rId301" Type="http://schemas.openxmlformats.org/officeDocument/2006/relationships/hyperlink" Target="https://fbref.com/en/players/2389cdc2/Matty-Cash" TargetMode="External"/><Relationship Id="rId953" Type="http://schemas.openxmlformats.org/officeDocument/2006/relationships/hyperlink" Target="https://fbref.com/en/players/6f7d826d/Douglas-Luiz" TargetMode="External"/><Relationship Id="rId1029" Type="http://schemas.openxmlformats.org/officeDocument/2006/relationships/hyperlink" Target="https://fbref.com/en/players/00963611/Konstantinos-Mavropanos" TargetMode="External"/><Relationship Id="rId1236" Type="http://schemas.openxmlformats.org/officeDocument/2006/relationships/hyperlink" Target="https://fbref.com/en/players/7b355808/matchlogs/2023-2024/summary/William-Osula-Match-Logs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215f3907/Mikkel-Damsgaard" TargetMode="External"/><Relationship Id="rId592" Type="http://schemas.openxmlformats.org/officeDocument/2006/relationships/hyperlink" Target="https://fbref.com/en/players/7aa8adfe/matchlogs/2023-2024/summary/Alejandro-Garnacho-Match-Logs" TargetMode="External"/><Relationship Id="rId606" Type="http://schemas.openxmlformats.org/officeDocument/2006/relationships/hyperlink" Target="https://fbref.com/en/country/SCO/Scotland-Football" TargetMode="External"/><Relationship Id="rId813" Type="http://schemas.openxmlformats.org/officeDocument/2006/relationships/hyperlink" Target="https://fbref.com/en/players/570bb4b9/Hamed-Junior-Traore" TargetMode="External"/><Relationship Id="rId1443" Type="http://schemas.openxmlformats.org/officeDocument/2006/relationships/hyperlink" Target="https://fbref.com/en/squads/e4a775cb/Nottingham-Forest-Stats" TargetMode="External"/><Relationship Id="rId1650" Type="http://schemas.openxmlformats.org/officeDocument/2006/relationships/hyperlink" Target="https://fbref.com/en/country/NED/Netherlands-Football" TargetMode="External"/><Relationship Id="rId1748" Type="http://schemas.openxmlformats.org/officeDocument/2006/relationships/hyperlink" Target="https://fbref.com/en/players/be927d03/matchlogs/2023-2024/summary/Ashley-Young-Match-Logs" TargetMode="External"/><Relationship Id="rId245" Type="http://schemas.openxmlformats.org/officeDocument/2006/relationships/hyperlink" Target="https://fbref.com/en/players/ca18c8f1/Jacob-Brown" TargetMode="External"/><Relationship Id="rId452" Type="http://schemas.openxmlformats.org/officeDocument/2006/relationships/hyperlink" Target="https://fbref.com/en/players/733f1a7d/matchlogs/2023-2024/summary/Ben-Doak-Match-Logs" TargetMode="External"/><Relationship Id="rId897" Type="http://schemas.openxmlformats.org/officeDocument/2006/relationships/hyperlink" Target="https://fbref.com/en/players/119b9a8e/Aymeric-Laporte" TargetMode="External"/><Relationship Id="rId1082" Type="http://schemas.openxmlformats.org/officeDocument/2006/relationships/hyperlink" Target="https://fbref.com/en/country/ENG/England-Football" TargetMode="External"/><Relationship Id="rId1303" Type="http://schemas.openxmlformats.org/officeDocument/2006/relationships/hyperlink" Target="https://fbref.com/en/squads/361ca564/Tottenham-Hotspur-Stats" TargetMode="External"/><Relationship Id="rId1510" Type="http://schemas.openxmlformats.org/officeDocument/2006/relationships/hyperlink" Target="https://fbref.com/en/country/ISR/Israel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e28868f3/matchlogs/2023-2024/summary/Jonny-Castro-Match-Logs" TargetMode="External"/><Relationship Id="rId757" Type="http://schemas.openxmlformats.org/officeDocument/2006/relationships/hyperlink" Target="https://fbref.com/en/players/8449d35e/Vitaly-Janelt" TargetMode="External"/><Relationship Id="rId964" Type="http://schemas.openxmlformats.org/officeDocument/2006/relationships/hyperlink" Target="https://fbref.com/en/players/cab9634e/matchlogs/2023-2024/summary/Ian-Maatsen-Match-Logs" TargetMode="External"/><Relationship Id="rId1387" Type="http://schemas.openxmlformats.org/officeDocument/2006/relationships/hyperlink" Target="https://fbref.com/en/squads/b8fd03ef/Manchester-City-Stats" TargetMode="External"/><Relationship Id="rId1594" Type="http://schemas.openxmlformats.org/officeDocument/2006/relationships/hyperlink" Target="https://fbref.com/en/country/ESP/Spain-Football" TargetMode="External"/><Relationship Id="rId1608" Type="http://schemas.openxmlformats.org/officeDocument/2006/relationships/hyperlink" Target="https://fbref.com/en/players/b2a81fc6/matchlogs/2023-2024/summary/Mike-Tresor-Match-Log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ed5c0319/Beto" TargetMode="External"/><Relationship Id="rId396" Type="http://schemas.openxmlformats.org/officeDocument/2006/relationships/hyperlink" Target="https://fbref.com/en/players/f08490a6/matchlogs/2023-2024/summary/Arnaut-Danjuma-Match-Logs" TargetMode="External"/><Relationship Id="rId617" Type="http://schemas.openxmlformats.org/officeDocument/2006/relationships/hyperlink" Target="https://fbref.com/en/players/f0caab96/Toti-Gomes" TargetMode="External"/><Relationship Id="rId824" Type="http://schemas.openxmlformats.org/officeDocument/2006/relationships/hyperlink" Target="https://fbref.com/en/players/c066d1a5/matchlogs/2023-2024/summary/Issa-Kabore-Match-Logs" TargetMode="External"/><Relationship Id="rId1247" Type="http://schemas.openxmlformats.org/officeDocument/2006/relationships/hyperlink" Target="https://fbref.com/en/squads/b8fd03ef/Manchester-City-Stats" TargetMode="External"/><Relationship Id="rId1454" Type="http://schemas.openxmlformats.org/officeDocument/2006/relationships/hyperlink" Target="https://fbref.com/en/country/SUI/Switzerland-Football" TargetMode="External"/><Relationship Id="rId1661" Type="http://schemas.openxmlformats.org/officeDocument/2006/relationships/hyperlink" Target="https://fbref.com/en/players/77d6fd4d/Guglielmo-Vicario" TargetMode="External"/><Relationship Id="rId256" Type="http://schemas.openxmlformats.org/officeDocument/2006/relationships/hyperlink" Target="https://fbref.com/en/players/4e204552/matchlogs/2023-2024/summary/Jacob-Bruun-Larsen-Match-Logs" TargetMode="External"/><Relationship Id="rId463" Type="http://schemas.openxmlformats.org/officeDocument/2006/relationships/hyperlink" Target="https://fbref.com/en/squads/b8fd03ef/Manchester-Cit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74618572/Kaoru-Mitoma" TargetMode="External"/><Relationship Id="rId1107" Type="http://schemas.openxmlformats.org/officeDocument/2006/relationships/hyperlink" Target="https://fbref.com/en/squads/e4a775cb/Nottingham-Forest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28300a16/Jason-Steele" TargetMode="External"/><Relationship Id="rId1759" Type="http://schemas.openxmlformats.org/officeDocument/2006/relationships/hyperlink" Target="https://fbref.com/en/squads/943e8050/Burnley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ECU/Ecuador-Football" TargetMode="External"/><Relationship Id="rId768" Type="http://schemas.openxmlformats.org/officeDocument/2006/relationships/hyperlink" Target="https://fbref.com/en/players/b66315ae/matchlogs/2023-2024/summary/Gabriel-Jesus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00242715/matchlogs/2023-2024/summary/Moussa-Niakhate-Match-Logs" TargetMode="External"/><Relationship Id="rId1398" Type="http://schemas.openxmlformats.org/officeDocument/2006/relationships/hyperlink" Target="https://fbref.com/en/country/ARG/Argentina-Football" TargetMode="External"/><Relationship Id="rId1619" Type="http://schemas.openxmlformats.org/officeDocument/2006/relationships/hyperlink" Target="https://fbref.com/en/squads/1df6b87e/Sheffield-United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01e5f06e/matchlogs/2023-2024/summary/Sergio-Gomez-Match-Logs" TargetMode="External"/><Relationship Id="rId835" Type="http://schemas.openxmlformats.org/officeDocument/2006/relationships/hyperlink" Target="https://fbref.com/en/squads/e297cd13/Luton-Town-Stats" TargetMode="External"/><Relationship Id="rId1258" Type="http://schemas.openxmlformats.org/officeDocument/2006/relationships/hyperlink" Target="https://fbref.com/en/country/BRA/Brazil-Football" TargetMode="External"/><Relationship Id="rId1465" Type="http://schemas.openxmlformats.org/officeDocument/2006/relationships/hyperlink" Target="https://fbref.com/en/players/efd2ec23/Antoine-Semenyo" TargetMode="External"/><Relationship Id="rId1672" Type="http://schemas.openxmlformats.org/officeDocument/2006/relationships/hyperlink" Target="https://fbref.com/en/players/8b529245/matchlogs/2023-2024/summary/Carlos-Vinicius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MLI/Mali-Football" TargetMode="External"/><Relationship Id="rId1020" Type="http://schemas.openxmlformats.org/officeDocument/2006/relationships/hyperlink" Target="https://fbref.com/en/players/b217ef29/matchlogs/2023-2024/summary/Joel-Matip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a1d5bd30/Marcus-Rashford" TargetMode="External"/><Relationship Id="rId1532" Type="http://schemas.openxmlformats.org/officeDocument/2006/relationships/hyperlink" Target="https://fbref.com/en/players/934e1968/matchlogs/2023-2024/summary/Dominik-Szoboszlai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aa849a12/Jack-Harrison" TargetMode="External"/><Relationship Id="rId779" Type="http://schemas.openxmlformats.org/officeDocument/2006/relationships/hyperlink" Target="https://fbref.com/en/squads/b2b47a98/Newcastle-United-Stats" TargetMode="External"/><Relationship Id="rId902" Type="http://schemas.openxmlformats.org/officeDocument/2006/relationships/hyperlink" Target="https://fbref.com/en/country/FRA/France-Football" TargetMode="External"/><Relationship Id="rId986" Type="http://schemas.openxmlformats.org/officeDocument/2006/relationships/hyperlink" Target="https://fbref.com/en/country/BEL/Belgium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0ba976e4/Ansu-Fati" TargetMode="External"/><Relationship Id="rId639" Type="http://schemas.openxmlformats.org/officeDocument/2006/relationships/hyperlink" Target="https://fbref.com/en/squads/b8fd03ef/Manchester-City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ac7e7b1c/Facundo-Pellistri" TargetMode="External"/><Relationship Id="rId1476" Type="http://schemas.openxmlformats.org/officeDocument/2006/relationships/hyperlink" Target="https://fbref.com/en/players/9c94165b/matchlogs/2023-2024/summary/Luke-Shaw-Match-Logs" TargetMode="External"/><Relationship Id="rId180" Type="http://schemas.openxmlformats.org/officeDocument/2006/relationships/hyperlink" Target="https://fbref.com/en/players/f72293fc/matchlogs/2023-2024/summary/Johann-Berg-Gudmundsson-Match-Logs" TargetMode="External"/><Relationship Id="rId278" Type="http://schemas.openxmlformats.org/officeDocument/2006/relationships/hyperlink" Target="https://fbref.com/en/country/ECU/Ecuador-Football" TargetMode="External"/><Relationship Id="rId401" Type="http://schemas.openxmlformats.org/officeDocument/2006/relationships/hyperlink" Target="https://fbref.com/en/players/44781702/Ben-Davies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7c21e445/West-Ham-United-Stats" TargetMode="External"/><Relationship Id="rId1129" Type="http://schemas.openxmlformats.org/officeDocument/2006/relationships/hyperlink" Target="https://fbref.com/en/players/1704b0b8/Murillo" TargetMode="External"/><Relationship Id="rId1683" Type="http://schemas.openxmlformats.org/officeDocument/2006/relationships/hyperlink" Target="https://fbref.com/en/squads/19538871/Manchester-United-Stats" TargetMode="External"/><Relationship Id="rId485" Type="http://schemas.openxmlformats.org/officeDocument/2006/relationships/hyperlink" Target="https://fbref.com/en/players/5526deb1/Tommy-Doyle" TargetMode="External"/><Relationship Id="rId692" Type="http://schemas.openxmlformats.org/officeDocument/2006/relationships/hyperlink" Target="https://fbref.com/en/players/4fd08daa/matchlogs/2023-2024/summary/Jan-Paul-van-Hecke-Match-Logs" TargetMode="External"/><Relationship Id="rId706" Type="http://schemas.openxmlformats.org/officeDocument/2006/relationships/hyperlink" Target="https://fbref.com/en/country/SCO/Scotland-Football" TargetMode="External"/><Relationship Id="rId913" Type="http://schemas.openxmlformats.org/officeDocument/2006/relationships/hyperlink" Target="https://fbref.com/en/players/2628fd2b/Bernd-Leno" TargetMode="External"/><Relationship Id="rId1336" Type="http://schemas.openxmlformats.org/officeDocument/2006/relationships/hyperlink" Target="https://fbref.com/en/players/28b40c9c/matchlogs/2023-2024/summary/Tim-Ream-Match-Logs" TargetMode="External"/><Relationship Id="rId1543" Type="http://schemas.openxmlformats.org/officeDocument/2006/relationships/hyperlink" Target="https://fbref.com/en/squads/e4a775cb/Nottingham-Forest-Stats" TargetMode="External"/><Relationship Id="rId1750" Type="http://schemas.openxmlformats.org/officeDocument/2006/relationships/hyperlink" Target="https://fbref.com/en/country/UKR/Ukraine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2afc7272/Lewis-Cook" TargetMode="External"/><Relationship Id="rId552" Type="http://schemas.openxmlformats.org/officeDocument/2006/relationships/hyperlink" Target="https://fbref.com/en/players/507c7bdf/matchlogs/2023-2024/summary/Bruno-Fernandes-Match-Logs" TargetMode="External"/><Relationship Id="rId997" Type="http://schemas.openxmlformats.org/officeDocument/2006/relationships/hyperlink" Target="https://fbref.com/en/players/48a5a5d6/Gabriel-Martinelli" TargetMode="External"/><Relationship Id="rId1182" Type="http://schemas.openxmlformats.org/officeDocument/2006/relationships/hyperlink" Target="https://fbref.com/en/country/DEN/Denmark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d3fd31cc/Everton-Stats" TargetMode="External"/><Relationship Id="rId205" Type="http://schemas.openxmlformats.org/officeDocument/2006/relationships/hyperlink" Target="https://fbref.com/en/players/eed2427e/Oscar-Bobb" TargetMode="External"/><Relationship Id="rId412" Type="http://schemas.openxmlformats.org/officeDocument/2006/relationships/hyperlink" Target="https://fbref.com/en/players/3e9e06cb/matchlogs/2023-2024/summary/Craig-Dawson-Match-Logs" TargetMode="External"/><Relationship Id="rId857" Type="http://schemas.openxmlformats.org/officeDocument/2006/relationships/hyperlink" Target="https://fbref.com/en/players/dc3e663e/Jakub-Kiwior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cff3d9bb/Chelsea-Stats" TargetMode="External"/><Relationship Id="rId1694" Type="http://schemas.openxmlformats.org/officeDocument/2006/relationships/hyperlink" Target="https://fbref.com/en/country/ENG/England-Football" TargetMode="External"/><Relationship Id="rId1708" Type="http://schemas.openxmlformats.org/officeDocument/2006/relationships/hyperlink" Target="https://fbref.com/en/players/35e413f1/matchlogs/2023-2024/summary/Ben-White-Match-Logs" TargetMode="External"/><Relationship Id="rId289" Type="http://schemas.openxmlformats.org/officeDocument/2006/relationships/hyperlink" Target="https://fbref.com/en/players/4506aec5/Thomas-Cannon" TargetMode="External"/><Relationship Id="rId496" Type="http://schemas.openxmlformats.org/officeDocument/2006/relationships/hyperlink" Target="https://fbref.com/en/players/414184f7/matchlogs/2023-2024/summary/Jhon-Duran-Match-Logs" TargetMode="External"/><Relationship Id="rId717" Type="http://schemas.openxmlformats.org/officeDocument/2006/relationships/hyperlink" Target="https://fbref.com/en/players/15f3ec41/Callum-Hudson-Odoi" TargetMode="External"/><Relationship Id="rId924" Type="http://schemas.openxmlformats.org/officeDocument/2006/relationships/hyperlink" Target="https://fbref.com/en/players/b57e066e/matchlogs/2023-2024/summary/Rico-Lewis-Match-Logs" TargetMode="External"/><Relationship Id="rId1347" Type="http://schemas.openxmlformats.org/officeDocument/2006/relationships/hyperlink" Target="https://fbref.com/en/squads/19538871/Manchester-United-Stats" TargetMode="External"/><Relationship Id="rId1554" Type="http://schemas.openxmlformats.org/officeDocument/2006/relationships/hyperlink" Target="https://fbref.com/en/country/NED/Netherlands-Football" TargetMode="External"/><Relationship Id="rId1761" Type="http://schemas.openxmlformats.org/officeDocument/2006/relationships/hyperlink" Target="https://fbref.com/en/players/51cf8561/Oleksandr-Zinchenko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beb391dd/matchlogs/2023-2024/summary/Maxwel-Cornet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MEX/Mexico-Football" TargetMode="External"/><Relationship Id="rId1193" Type="http://schemas.openxmlformats.org/officeDocument/2006/relationships/hyperlink" Target="https://fbref.com/en/players/788c0277/Chiedozie-Ogbene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f315ca93/Kostas-Tsimikas" TargetMode="External"/><Relationship Id="rId216" Type="http://schemas.openxmlformats.org/officeDocument/2006/relationships/hyperlink" Target="https://fbref.com/en/players/a4ac4b8f/matchlogs/2023-2024/summary/Willy-Boly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fc076f78/matchlogs/2023-2024/summary/Luca-Koleosho-Match-Logs" TargetMode="External"/><Relationship Id="rId1053" Type="http://schemas.openxmlformats.org/officeDocument/2006/relationships/hyperlink" Target="https://fbref.com/en/players/4e5a4cbc/Scott-McKenna" TargetMode="External"/><Relationship Id="rId1260" Type="http://schemas.openxmlformats.org/officeDocument/2006/relationships/hyperlink" Target="https://fbref.com/en/players/9b6f7fd5/matchlogs/2023-2024/summary/Lucas-Paqueta-Match-Logs" TargetMode="External"/><Relationship Id="rId1498" Type="http://schemas.openxmlformats.org/officeDocument/2006/relationships/hyperlink" Target="https://fbref.com/en/country/ENG/England-Football" TargetMode="External"/><Relationship Id="rId1719" Type="http://schemas.openxmlformats.org/officeDocument/2006/relationships/hyperlink" Target="https://fbref.com/en/squads/b2b47a98/Newcastle-United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8b04d6c1/matchlogs/2023-2024/summary/Pierre-Hojbjerg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USA/United-States-Football" TargetMode="External"/><Relationship Id="rId1565" Type="http://schemas.openxmlformats.org/officeDocument/2006/relationships/hyperlink" Target="https://fbref.com/en/players/41034650/Jurrien-Timber" TargetMode="External"/><Relationship Id="rId1772" Type="http://schemas.openxmlformats.org/officeDocument/2006/relationships/hyperlink" Target="https://fbref.com/en/players/79300479/matchlogs/2023-2024/summary/Martin-Odegaard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RSA/South-Africa-Football" TargetMode="External"/><Relationship Id="rId1120" Type="http://schemas.openxmlformats.org/officeDocument/2006/relationships/hyperlink" Target="https://fbref.com/en/players/9674002f/matchlogs/2023-2024/summary/Mason-Mount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1b4f1169/Albert-Sambi-Lokonga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73b1d65b/Ryan-John-Giles" TargetMode="External"/><Relationship Id="rId879" Type="http://schemas.openxmlformats.org/officeDocument/2006/relationships/hyperlink" Target="https://fbref.com/en/squads/e4a775cb/Nottingham-Forest-Stats" TargetMode="External"/><Relationship Id="rId1632" Type="http://schemas.openxmlformats.org/officeDocument/2006/relationships/hyperlink" Target="https://fbref.com/en/players/7cd520e8/matchlogs/2023-2024/summary/Destiny-Udogie-Match-Logs" TargetMode="External"/><Relationship Id="rId434" Type="http://schemas.openxmlformats.org/officeDocument/2006/relationships/hyperlink" Target="https://fbref.com/en/country/COL/Colombia-Football" TargetMode="External"/><Relationship Id="rId641" Type="http://schemas.openxmlformats.org/officeDocument/2006/relationships/hyperlink" Target="https://fbref.com/en/players/8aec0537/Pascal-Gross" TargetMode="External"/><Relationship Id="rId739" Type="http://schemas.openxmlformats.org/officeDocument/2006/relationships/hyperlink" Target="https://fbref.com/en/squads/b2b47a98/Newcastle-United-Stats" TargetMode="External"/><Relationship Id="rId1064" Type="http://schemas.openxmlformats.org/officeDocument/2006/relationships/hyperlink" Target="https://fbref.com/en/players/d93c2511/matchlogs/2023-2024/summary/Scott-McTominay-Match-Logs" TargetMode="External"/><Relationship Id="rId1271" Type="http://schemas.openxmlformats.org/officeDocument/2006/relationships/hyperlink" Target="https://fbref.com/en/squads/19538871/Manchester-United-Stats" TargetMode="External"/><Relationship Id="rId1369" Type="http://schemas.openxmlformats.org/officeDocument/2006/relationships/hyperlink" Target="https://fbref.com/en/players/24fae784/Connor-Roberts" TargetMode="External"/><Relationship Id="rId1576" Type="http://schemas.openxmlformats.org/officeDocument/2006/relationships/hyperlink" Target="https://fbref.com/en/players/b3af9be1/matchlogs/2023-2024/summary/Takehiro-Tomiyasu-Match-Logs" TargetMode="External"/><Relationship Id="rId280" Type="http://schemas.openxmlformats.org/officeDocument/2006/relationships/hyperlink" Target="https://fbref.com/en/players/16264a81/matchlogs/2023-2024/summary/Moises-Caicedo-Match-Logs" TargetMode="External"/><Relationship Id="rId501" Type="http://schemas.openxmlformats.org/officeDocument/2006/relationships/hyperlink" Target="https://fbref.com/en/players/0562b7f1/Odsonne-Edouard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79bc4c45/Ben-Osborn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BEL/Belgium-Football" TargetMode="External"/><Relationship Id="rId585" Type="http://schemas.openxmlformats.org/officeDocument/2006/relationships/hyperlink" Target="https://fbref.com/en/players/72c812f3/Idrissa-Gana-Gueye" TargetMode="External"/><Relationship Id="rId792" Type="http://schemas.openxmlformats.org/officeDocument/2006/relationships/hyperlink" Target="https://fbref.com/en/players/0cd31129/matchlogs/2023-2024/summary/Brennan-Johnson-Match-Logs" TargetMode="External"/><Relationship Id="rId806" Type="http://schemas.openxmlformats.org/officeDocument/2006/relationships/hyperlink" Target="https://fbref.com/en/country/POR/Portugal-Football" TargetMode="External"/><Relationship Id="rId1436" Type="http://schemas.openxmlformats.org/officeDocument/2006/relationships/hyperlink" Target="https://fbref.com/en/players/6a713852/matchlogs/2023-2024/summary/Robert-Sanchez-Match-Logs" TargetMode="External"/><Relationship Id="rId1643" Type="http://schemas.openxmlformats.org/officeDocument/2006/relationships/hyperlink" Target="https://fbref.com/en/squads/19538871/Manchester-United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ad82197c/Axel-Disasi" TargetMode="External"/><Relationship Id="rId652" Type="http://schemas.openxmlformats.org/officeDocument/2006/relationships/hyperlink" Target="https://fbref.com/en/players/82518f62/matchlogs/2023-2024/summary/Bruno-Guimaraes-Match-Logs" TargetMode="External"/><Relationship Id="rId1075" Type="http://schemas.openxmlformats.org/officeDocument/2006/relationships/hyperlink" Target="https://fbref.com/en/squads/e297cd13/Luton-Town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WAL/Wales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197640fd/Timothy-Castagne" TargetMode="External"/><Relationship Id="rId512" Type="http://schemas.openxmlformats.org/officeDocument/2006/relationships/hyperlink" Target="https://fbref.com/en/players/2fba6108/matchlogs/2023-2024/summary/Anthony-Elanga-Match-Logs" TargetMode="External"/><Relationship Id="rId957" Type="http://schemas.openxmlformats.org/officeDocument/2006/relationships/hyperlink" Target="https://fbref.com/en/players/c6e8cf1f/Sasa-Lukic" TargetMode="External"/><Relationship Id="rId1142" Type="http://schemas.openxmlformats.org/officeDocument/2006/relationships/hyperlink" Target="https://fbref.com/en/country/ZIM/Zimbabwe-Football" TargetMode="External"/><Relationship Id="rId1587" Type="http://schemas.openxmlformats.org/officeDocument/2006/relationships/hyperlink" Target="https://fbref.com/en/squads/8602292d/Aston-Villa-Stat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a816dbfb/Danilo" TargetMode="External"/><Relationship Id="rId596" Type="http://schemas.openxmlformats.org/officeDocument/2006/relationships/hyperlink" Target="https://fbref.com/en/players/4e015693/matchlogs/2023-2024/summary/James-Garner-Match-Logs" TargetMode="External"/><Relationship Id="rId817" Type="http://schemas.openxmlformats.org/officeDocument/2006/relationships/hyperlink" Target="https://fbref.com/en/players/0db5d2c8/Mathias-Jorgensen" TargetMode="External"/><Relationship Id="rId1002" Type="http://schemas.openxmlformats.org/officeDocument/2006/relationships/hyperlink" Target="https://fbref.com/en/country/ARG/Argentina-Football" TargetMode="External"/><Relationship Id="rId1447" Type="http://schemas.openxmlformats.org/officeDocument/2006/relationships/hyperlink" Target="https://fbref.com/en/squads/8cec06e1/Wolverhampton-Wanderers-Stats" TargetMode="External"/><Relationship Id="rId1654" Type="http://schemas.openxmlformats.org/officeDocument/2006/relationships/hyperlink" Target="https://fbref.com/en/country/NED/Netherlands-Football" TargetMode="External"/><Relationship Id="rId249" Type="http://schemas.openxmlformats.org/officeDocument/2006/relationships/hyperlink" Target="https://fbref.com/en/players/47369df8/Josh-Brownhill" TargetMode="External"/><Relationship Id="rId456" Type="http://schemas.openxmlformats.org/officeDocument/2006/relationships/hyperlink" Target="https://fbref.com/en/players/e814e1cf/matchlogs/2023-2024/summary/Lewis-Dobbin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FRA/France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e541326e/Ethan-Pinnock" TargetMode="External"/><Relationship Id="rId1307" Type="http://schemas.openxmlformats.org/officeDocument/2006/relationships/hyperlink" Target="https://fbref.com/en/squads/822bd0ba/Liverpool-Stats" TargetMode="External"/><Relationship Id="rId1514" Type="http://schemas.openxmlformats.org/officeDocument/2006/relationships/hyperlink" Target="https://fbref.com/en/country/CZE/Czech-Republic-Football" TargetMode="External"/><Relationship Id="rId1721" Type="http://schemas.openxmlformats.org/officeDocument/2006/relationships/hyperlink" Target="https://fbref.com/en/players/c6dc9ecd/Harry-Wilson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9cfbad36/matchlogs/2023-2024/summary/Julio-Cesar-Enciso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83d074ff/matchlogs/2023-2024/summary/Alexis-Mac-Allister-Match-Logs" TargetMode="External"/><Relationship Id="rId1153" Type="http://schemas.openxmlformats.org/officeDocument/2006/relationships/hyperlink" Target="https://fbref.com/en/players/7ba2eaa9/Pedro-Neto" TargetMode="External"/><Relationship Id="rId1598" Type="http://schemas.openxmlformats.org/officeDocument/2006/relationships/hyperlink" Target="https://fbref.com/en/country/BFA/Burkina-Faso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DEN/Denmark-Football" TargetMode="External"/><Relationship Id="rId828" Type="http://schemas.openxmlformats.org/officeDocument/2006/relationships/hyperlink" Target="https://fbref.com/en/players/15f24fe7/matchlogs/2023-2024/summary/Sasa-Kalajdzic-Match-Logs" TargetMode="External"/><Relationship Id="rId1013" Type="http://schemas.openxmlformats.org/officeDocument/2006/relationships/hyperlink" Target="https://fbref.com/en/players/50e6dc35/Jean-Philippe-Mateta" TargetMode="External"/><Relationship Id="rId1360" Type="http://schemas.openxmlformats.org/officeDocument/2006/relationships/hyperlink" Target="https://fbref.com/en/players/0a3d6d2b/matchlogs/2023-2024/summary/Chris-Richards-Match-Logs" TargetMode="External"/><Relationship Id="rId1458" Type="http://schemas.openxmlformats.org/officeDocument/2006/relationships/hyperlink" Target="https://fbref.com/en/country/GHA/Ghana-Football" TargetMode="External"/><Relationship Id="rId1665" Type="http://schemas.openxmlformats.org/officeDocument/2006/relationships/hyperlink" Target="https://fbref.com/en/players/6412cc03/Fabio-Vieira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e4a775cb/Nottingham-Forest-Stats" TargetMode="External"/><Relationship Id="rId1097" Type="http://schemas.openxmlformats.org/officeDocument/2006/relationships/hyperlink" Target="https://fbref.com/en/players/3925dbd6/Aleksandar-Mitrovic" TargetMode="External"/><Relationship Id="rId1220" Type="http://schemas.openxmlformats.org/officeDocument/2006/relationships/hyperlink" Target="https://fbref.com/en/players/d86a1f3e/matchlogs/2023-2024/summary/Tyler-Onyang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b400bde0/Raheem-Sterling" TargetMode="External"/><Relationship Id="rId674" Type="http://schemas.openxmlformats.org/officeDocument/2006/relationships/hyperlink" Target="https://fbref.com/en/country/NED/Netherlands-Football" TargetMode="External"/><Relationship Id="rId881" Type="http://schemas.openxmlformats.org/officeDocument/2006/relationships/hyperlink" Target="https://fbref.com/en/players/79c0821a/Mateo-Kovacic" TargetMode="External"/><Relationship Id="rId979" Type="http://schemas.openxmlformats.org/officeDocument/2006/relationships/hyperlink" Target="https://fbref.com/en/squads/19538871/Manchester-United-Stats" TargetMode="External"/><Relationship Id="rId1732" Type="http://schemas.openxmlformats.org/officeDocument/2006/relationships/hyperlink" Target="https://fbref.com/en/players/4e9a0555/matchlogs/2023-2024/summary/Chris-Wood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NIR/Northern-Ireland-Football" TargetMode="External"/><Relationship Id="rId741" Type="http://schemas.openxmlformats.org/officeDocument/2006/relationships/hyperlink" Target="https://fbref.com/en/players/6ca5ec4b/Alex-Iwobi" TargetMode="External"/><Relationship Id="rId839" Type="http://schemas.openxmlformats.org/officeDocument/2006/relationships/hyperlink" Target="https://fbref.com/en/squads/d3fd31cc/Everton-Stats" TargetMode="External"/><Relationship Id="rId1164" Type="http://schemas.openxmlformats.org/officeDocument/2006/relationships/hyperlink" Target="https://fbref.com/en/players/a53649b7/matchlogs/2023-2024/summary/Eddie-Nketiah-Match-Logs" TargetMode="External"/><Relationship Id="rId1371" Type="http://schemas.openxmlformats.org/officeDocument/2006/relationships/hyperlink" Target="https://fbref.com/en/squads/943e8050/Burnley-Stats" TargetMode="External"/><Relationship Id="rId1469" Type="http://schemas.openxmlformats.org/officeDocument/2006/relationships/hyperlink" Target="https://fbref.com/en/players/35141f4c/Marcos-Senesi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93e08bce/matchlogs/2023-2024/summary/Ameen-Al-Dakhil-Match-Logs" TargetMode="External"/><Relationship Id="rId601" Type="http://schemas.openxmlformats.org/officeDocument/2006/relationships/hyperlink" Target="https://fbref.com/en/players/32f60ed8/Morgan-Gibbs-White" TargetMode="External"/><Relationship Id="rId1024" Type="http://schemas.openxmlformats.org/officeDocument/2006/relationships/hyperlink" Target="https://fbref.com/en/players/4bcf39f6/matchlogs/2023-2024/summary/Neal-Maupay-Match-Logs" TargetMode="External"/><Relationship Id="rId1231" Type="http://schemas.openxmlformats.org/officeDocument/2006/relationships/hyperlink" Target="https://fbref.com/en/squads/1df6b87e/Sheffield-United-Stats" TargetMode="External"/><Relationship Id="rId1676" Type="http://schemas.openxmlformats.org/officeDocument/2006/relationships/hyperlink" Target="https://fbref.com/en/players/9295dc1c/matchlogs/2023-2024/summary/Vitinho-Match-Logs" TargetMode="External"/><Relationship Id="rId240" Type="http://schemas.openxmlformats.org/officeDocument/2006/relationships/hyperlink" Target="https://fbref.com/en/players/5f346071/matchlogs/2023-2024/summary/Andre-Brooks-Match-Logs" TargetMode="External"/><Relationship Id="rId478" Type="http://schemas.openxmlformats.org/officeDocument/2006/relationships/hyperlink" Target="https://fbref.com/en/country/MLI/Mali-Football" TargetMode="External"/><Relationship Id="rId685" Type="http://schemas.openxmlformats.org/officeDocument/2006/relationships/hyperlink" Target="https://fbref.com/en/players/fed7cb61/Kai-Havertz" TargetMode="External"/><Relationship Id="rId892" Type="http://schemas.openxmlformats.org/officeDocument/2006/relationships/hyperlink" Target="https://fbref.com/en/players/99813635/matchlogs/2023-2024/summary/Adam-Lallan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98ea5115/David-Raya" TargetMode="External"/><Relationship Id="rId1536" Type="http://schemas.openxmlformats.org/officeDocument/2006/relationships/hyperlink" Target="https://fbref.com/en/players/e514ab62/matchlogs/2023-2024/summary/Matt-Targett-Match-Logs" TargetMode="External"/><Relationship Id="rId1743" Type="http://schemas.openxmlformats.org/officeDocument/2006/relationships/hyperlink" Target="https://fbref.com/en/squads/e4a775cb/Nottingham-Forest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IRL/Republic-of-Ireland-Football" TargetMode="External"/><Relationship Id="rId545" Type="http://schemas.openxmlformats.org/officeDocument/2006/relationships/hyperlink" Target="https://fbref.com/en/players/4596da74/Evan-Ferguson" TargetMode="External"/><Relationship Id="rId752" Type="http://schemas.openxmlformats.org/officeDocument/2006/relationships/hyperlink" Target="https://fbref.com/en/players/9c36ed83/matchlogs/2023-2024/summary/Nicolas-Jackson-Match-Logs" TargetMode="External"/><Relationship Id="rId1175" Type="http://schemas.openxmlformats.org/officeDocument/2006/relationships/hyperlink" Target="https://fbref.com/en/squads/b8fd03ef/Manchester-City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8cec06e1/Wolverhampton-Wanderers-Stats" TargetMode="External"/><Relationship Id="rId184" Type="http://schemas.openxmlformats.org/officeDocument/2006/relationships/hyperlink" Target="https://fbref.com/en/players/d0b6129f/matchlogs/2023-2024/summary/Sander-Berge-Match-Logs" TargetMode="External"/><Relationship Id="rId391" Type="http://schemas.openxmlformats.org/officeDocument/2006/relationships/hyperlink" Target="https://fbref.com/en/squads/e4a775cb/Nottingham-Forest-Stats" TargetMode="External"/><Relationship Id="rId405" Type="http://schemas.openxmlformats.org/officeDocument/2006/relationships/hyperlink" Target="https://fbref.com/en/players/9228b07c/Tom-Davies" TargetMode="External"/><Relationship Id="rId612" Type="http://schemas.openxmlformats.org/officeDocument/2006/relationships/hyperlink" Target="https://fbref.com/en/players/9f7c837d/matchlogs/2023-2024/summary/Ben-Godfrey-Match-Logs" TargetMode="External"/><Relationship Id="rId1035" Type="http://schemas.openxmlformats.org/officeDocument/2006/relationships/hyperlink" Target="https://fbref.com/en/squads/cd051869/Brentford-Stats" TargetMode="External"/><Relationship Id="rId1242" Type="http://schemas.openxmlformats.org/officeDocument/2006/relationships/hyperlink" Target="https://fbref.com/en/country/POR/Portugal-Football" TargetMode="External"/><Relationship Id="rId1687" Type="http://schemas.openxmlformats.org/officeDocument/2006/relationships/hyperlink" Target="https://fbref.com/en/squads/47c64c55/Crystal-Palace-Stat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282f75f3/Lewis-Dunk" TargetMode="External"/><Relationship Id="rId696" Type="http://schemas.openxmlformats.org/officeDocument/2006/relationships/hyperlink" Target="https://fbref.com/en/players/169fd162/matchlogs/2023-2024/summary/Hwang-Hee-chan-Match-Logs" TargetMode="External"/><Relationship Id="rId917" Type="http://schemas.openxmlformats.org/officeDocument/2006/relationships/hyperlink" Target="https://fbref.com/en/players/9b5ce51a/Jefferson-Lerma" TargetMode="External"/><Relationship Id="rId1102" Type="http://schemas.openxmlformats.org/officeDocument/2006/relationships/hyperlink" Target="https://fbref.com/en/country/GHA/Ghana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ITA/Italy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4e12f1e/Jack-Cork" TargetMode="External"/><Relationship Id="rId556" Type="http://schemas.openxmlformats.org/officeDocument/2006/relationships/hyperlink" Target="https://fbref.com/en/players/5ff4ab71/matchlogs/2023-2024/summary/Enzo-Fernandez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57c94db2/Mads-Roerslev" TargetMode="External"/><Relationship Id="rId1407" Type="http://schemas.openxmlformats.org/officeDocument/2006/relationships/hyperlink" Target="https://fbref.com/en/squads/e297cd13/Luton-Town-Stats" TargetMode="External"/><Relationship Id="rId1614" Type="http://schemas.openxmlformats.org/officeDocument/2006/relationships/hyperlink" Target="https://fbref.com/en/country/BEL/Belgium-Football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ae5019e6/Jayden-Bogle" TargetMode="External"/><Relationship Id="rId416" Type="http://schemas.openxmlformats.org/officeDocument/2006/relationships/hyperlink" Target="https://fbref.com/en/players/e46012d4/matchlogs/2023-2024/summary/Kevin-De-Bruyne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SCO/Scotland-Football" TargetMode="External"/><Relationship Id="rId1253" Type="http://schemas.openxmlformats.org/officeDocument/2006/relationships/hyperlink" Target="https://fbref.com/en/players/e0bc6fdc/Emerson-Palmieri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822bd0ba/Liverpool-Stats" TargetMode="External"/><Relationship Id="rId830" Type="http://schemas.openxmlformats.org/officeDocument/2006/relationships/hyperlink" Target="https://fbref.com/en/country/FRA/France-Football" TargetMode="External"/><Relationship Id="rId928" Type="http://schemas.openxmlformats.org/officeDocument/2006/relationships/hyperlink" Target="https://fbref.com/en/players/41f08ac8/matchlogs/2023-2024/summary/Keane-Lewis-Potter-Match-Logs" TargetMode="External"/><Relationship Id="rId1460" Type="http://schemas.openxmlformats.org/officeDocument/2006/relationships/hyperlink" Target="https://fbref.com/en/players/3312f911/matchlogs/2023-2024/summary/Jeffrey-Schlupp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e4246f5/Kurt-Zouma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ARG/Argentina-Football" TargetMode="External"/><Relationship Id="rId567" Type="http://schemas.openxmlformats.org/officeDocument/2006/relationships/hyperlink" Target="https://fbref.com/en/squads/1df6b87e/Sheffield-United-Stats" TargetMode="External"/><Relationship Id="rId1113" Type="http://schemas.openxmlformats.org/officeDocument/2006/relationships/hyperlink" Target="https://fbref.com/en/players/2da834f1/Carlton-Morris" TargetMode="External"/><Relationship Id="rId1197" Type="http://schemas.openxmlformats.org/officeDocument/2006/relationships/hyperlink" Target="https://fbref.com/en/players/74b2cd7e/Angelo-Ogbonna" TargetMode="External"/><Relationship Id="rId1320" Type="http://schemas.openxmlformats.org/officeDocument/2006/relationships/hyperlink" Target="https://fbref.com/en/players/e1618c22/matchlogs/2023-2024/summary/Aaron-Ramsey-Match-Logs" TargetMode="External"/><Relationship Id="rId1418" Type="http://schemas.openxmlformats.org/officeDocument/2006/relationships/hyperlink" Target="https://fbref.com/en/country/EGY/Egypt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BRA/Brazil-Football" TargetMode="External"/><Relationship Id="rId981" Type="http://schemas.openxmlformats.org/officeDocument/2006/relationships/hyperlink" Target="https://fbref.com/en/players/a572e291/Orel-Mangala" TargetMode="External"/><Relationship Id="rId1057" Type="http://schemas.openxmlformats.org/officeDocument/2006/relationships/hyperlink" Target="https://fbref.com/en/players/fc15fb84/Dwight-McNeil" TargetMode="External"/><Relationship Id="rId1625" Type="http://schemas.openxmlformats.org/officeDocument/2006/relationships/hyperlink" Target="https://fbref.com/en/players/4a51ba65/Matt-Turner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NED/Netherlands-Football" TargetMode="External"/><Relationship Id="rId841" Type="http://schemas.openxmlformats.org/officeDocument/2006/relationships/hyperlink" Target="https://fbref.com/en/players/51dbeea9/Thilo-Kehrer" TargetMode="External"/><Relationship Id="rId1264" Type="http://schemas.openxmlformats.org/officeDocument/2006/relationships/hyperlink" Target="https://fbref.com/en/players/529f49ab/matchlogs/2023-2024/summary/Thomas-Partey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a105d46a/Harry-Toffolo" TargetMode="External"/><Relationship Id="rId273" Type="http://schemas.openxmlformats.org/officeDocument/2006/relationships/hyperlink" Target="https://fbref.com/en/players/dab84ad2/Mason-Burstow" TargetMode="External"/><Relationship Id="rId480" Type="http://schemas.openxmlformats.org/officeDocument/2006/relationships/hyperlink" Target="https://fbref.com/en/players/ce4f40c7/matchlogs/2023-2024/summary/Cheick-Doucoure-Match-Logs" TargetMode="External"/><Relationship Id="rId701" Type="http://schemas.openxmlformats.org/officeDocument/2006/relationships/hyperlink" Target="https://fbref.com/en/players/92e7e919/Son-Heung-min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049a888d/matchlogs/2023-2024/summary/Mykhailo-Mudryk-Match-Logs" TargetMode="External"/><Relationship Id="rId1331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a8c19eb8/matchlogs/2023-2024/summary/Nathan-Collins-Match-Logs" TargetMode="External"/><Relationship Id="rId578" Type="http://schemas.openxmlformats.org/officeDocument/2006/relationships/hyperlink" Target="https://fbref.com/en/country/NED/Netherlands-Football" TargetMode="External"/><Relationship Id="rId785" Type="http://schemas.openxmlformats.org/officeDocument/2006/relationships/hyperlink" Target="https://fbref.com/en/players/0cd31129/Brennan-Johnson" TargetMode="External"/><Relationship Id="rId992" Type="http://schemas.openxmlformats.org/officeDocument/2006/relationships/hyperlink" Target="https://fbref.com/en/players/bb5fbd2b/matchlogs/2023-2024/summary/Solly-March-Match-Logs" TargetMode="External"/><Relationship Id="rId1429" Type="http://schemas.openxmlformats.org/officeDocument/2006/relationships/hyperlink" Target="https://fbref.com/en/players/da7b447d/Davinson-Sanchez" TargetMode="External"/><Relationship Id="rId1636" Type="http://schemas.openxmlformats.org/officeDocument/2006/relationships/hyperlink" Target="https://fbref.com/en/players/1df4a109/matchlogs/2023-2024/summary/Lesley-Ugochukwu-Match-Logs" TargetMode="External"/><Relationship Id="rId200" Type="http://schemas.openxmlformats.org/officeDocument/2006/relationships/hyperlink" Target="https://fbref.com/en/players/d328a254/matchlogs/2023-2024/summary/Philip-Billing-Match-Logs" TargetMode="External"/><Relationship Id="rId438" Type="http://schemas.openxmlformats.org/officeDocument/2006/relationships/hyperlink" Target="https://fbref.com/en/country/FRA/France-Football" TargetMode="External"/><Relationship Id="rId645" Type="http://schemas.openxmlformats.org/officeDocument/2006/relationships/hyperlink" Target="https://fbref.com/en/players/d0706b27/Marc-Guehi" TargetMode="External"/><Relationship Id="rId852" Type="http://schemas.openxmlformats.org/officeDocument/2006/relationships/hyperlink" Target="https://fbref.com/en/players/0ad53bdc/matchlogs/2023-2024/summary/Milos-Kerkez-Match-Logs" TargetMode="External"/><Relationship Id="rId1068" Type="http://schemas.openxmlformats.org/officeDocument/2006/relationships/hyperlink" Target="https://fbref.com/en/players/8df7a2fb/matchlogs/2023-2024/summary/Ben-Mee-Match-Logs" TargetMode="External"/><Relationship Id="rId1275" Type="http://schemas.openxmlformats.org/officeDocument/2006/relationships/hyperlink" Target="https://fbref.com/en/squads/fd962109/Fulham-Stats" TargetMode="External"/><Relationship Id="rId1482" Type="http://schemas.openxmlformats.org/officeDocument/2006/relationships/hyperlink" Target="https://fbref.com/en/country/POR/Portugal-Football" TargetMode="External"/><Relationship Id="rId1703" Type="http://schemas.openxmlformats.org/officeDocument/2006/relationships/hyperlink" Target="https://fbref.com/en/squads/d07537b9/Brighton-and-Hove-Albion-Stats" TargetMode="External"/><Relationship Id="rId284" Type="http://schemas.openxmlformats.org/officeDocument/2006/relationships/hyperlink" Target="https://fbref.com/en/players/a8748947/matchlogs/2023-2024/summary/Tom-Cairney-Match-Logs" TargetMode="External"/><Relationship Id="rId491" Type="http://schemas.openxmlformats.org/officeDocument/2006/relationships/hyperlink" Target="https://fbref.com/en/squads/d07537b9/Brighton-and-Hove-Albion-Stats" TargetMode="External"/><Relationship Id="rId505" Type="http://schemas.openxmlformats.org/officeDocument/2006/relationships/hyperlink" Target="https://fbref.com/en/players/debe38a0/John-Egan" TargetMode="External"/><Relationship Id="rId712" Type="http://schemas.openxmlformats.org/officeDocument/2006/relationships/hyperlink" Target="https://fbref.com/en/players/69942fb3/matchlogs/2023-2024/summary/James-Hill-Match-Logs" TargetMode="External"/><Relationship Id="rId1135" Type="http://schemas.openxmlformats.org/officeDocument/2006/relationships/hyperlink" Target="https://fbref.com/en/squads/b2b47a98/Newcastle-United-Stats" TargetMode="External"/><Relationship Id="rId1342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7aa8adfe/Alejandro-Garnacho" TargetMode="External"/><Relationship Id="rId796" Type="http://schemas.openxmlformats.org/officeDocument/2006/relationships/hyperlink" Target="https://fbref.com/en/players/9e5708be/matchlogs/2023-2024/summary/Sam-Johnstone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361ca564/Tottenham-Hotspur-Stats" TargetMode="External"/><Relationship Id="rId351" Type="http://schemas.openxmlformats.org/officeDocument/2006/relationships/hyperlink" Target="https://fbref.com/en/squads/943e8050/Burnley-Stats" TargetMode="External"/><Relationship Id="rId449" Type="http://schemas.openxmlformats.org/officeDocument/2006/relationships/hyperlink" Target="https://fbref.com/en/players/733f1a7d/Ben-Doak" TargetMode="External"/><Relationship Id="rId656" Type="http://schemas.openxmlformats.org/officeDocument/2006/relationships/hyperlink" Target="https://fbref.com/en/players/d56b9520/matchlogs/2023-2024/summary/Malo-Gusto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4ba7cbea/Bournemouth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6250083a/Oliver-Skipp" TargetMode="External"/><Relationship Id="rId1507" Type="http://schemas.openxmlformats.org/officeDocument/2006/relationships/hyperlink" Target="https://fbref.com/en/squads/4ba7cbea/Bournemouth-Stats" TargetMode="External"/><Relationship Id="rId1714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1df6b87e/Sheffield-United-Stats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e28868f3/Jonny-Castro" TargetMode="External"/><Relationship Id="rId516" Type="http://schemas.openxmlformats.org/officeDocument/2006/relationships/hyperlink" Target="https://fbref.com/en/players/b9e1436c/matchlogs/2023-2024/summary/Harvey-Elliott-Match-Logs" TargetMode="External"/><Relationship Id="rId1146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47c64c55/Crystal-Palace-Stats" TargetMode="External"/><Relationship Id="rId930" Type="http://schemas.openxmlformats.org/officeDocument/2006/relationships/hyperlink" Target="https://fbref.com/en/country/SWE/Sweden-Football" TargetMode="External"/><Relationship Id="rId1006" Type="http://schemas.openxmlformats.org/officeDocument/2006/relationships/hyperlink" Target="https://fbref.com/en/country/ARG/Argentina-Football" TargetMode="External"/><Relationship Id="rId1353" Type="http://schemas.openxmlformats.org/officeDocument/2006/relationships/hyperlink" Target="https://fbref.com/en/players/1c7012b8/Declan-Rice" TargetMode="External"/><Relationship Id="rId1560" Type="http://schemas.openxmlformats.org/officeDocument/2006/relationships/hyperlink" Target="https://fbref.com/en/players/fc027d02/matchlogs/2023-2024/summary/Luke-Thomas-Match-Logs" TargetMode="External"/><Relationship Id="rId1658" Type="http://schemas.openxmlformats.org/officeDocument/2006/relationships/hyperlink" Target="https://fbref.com/en/country/NED/Netherlands-Footb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BRA/Brazil-Football" TargetMode="External"/><Relationship Id="rId1213" Type="http://schemas.openxmlformats.org/officeDocument/2006/relationships/hyperlink" Target="https://fbref.com/en/players/e9c0c1b2/Andre-Onana" TargetMode="External"/><Relationship Id="rId1297" Type="http://schemas.openxmlformats.org/officeDocument/2006/relationships/hyperlink" Target="https://fbref.com/en/players/4b40d9ca/Nick-Pope" TargetMode="External"/><Relationship Id="rId1420" Type="http://schemas.openxmlformats.org/officeDocument/2006/relationships/hyperlink" Target="https://fbref.com/en/players/e342ad68/matchlogs/2023-2024/summary/Mohamed-Salah-Match-Logs" TargetMode="External"/><Relationship Id="rId1518" Type="http://schemas.openxmlformats.org/officeDocument/2006/relationships/hyperlink" Target="https://fbref.com/en/country/BRA/Brazil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1df6b87e/Sheffield-United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2500cef9/Yoane-Wissa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9538871/Manchester-Unite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37118440/Tom-Lockyer" TargetMode="External"/><Relationship Id="rId1157" Type="http://schemas.openxmlformats.org/officeDocument/2006/relationships/hyperlink" Target="https://fbref.com/en/players/00242715/Moussa-Niakhate" TargetMode="External"/><Relationship Id="rId1364" Type="http://schemas.openxmlformats.org/officeDocument/2006/relationships/hyperlink" Target="https://fbref.com/en/players/fa031b34/matchlogs/2023-2024/summary/Richarlison-Match-Logs" TargetMode="External"/><Relationship Id="rId1571" Type="http://schemas.openxmlformats.org/officeDocument/2006/relationships/hyperlink" Target="https://fbref.com/en/squads/e4a775cb/Nottingham-Forest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db4ed67b/Mahmoud-Dahoud" TargetMode="External"/><Relationship Id="rId580" Type="http://schemas.openxmlformats.org/officeDocument/2006/relationships/hyperlink" Target="https://fbref.com/en/players/1971591f/matchlogs/2023-2024/summary/Cody-Gakpo-Match-Logs" TargetMode="External"/><Relationship Id="rId801" Type="http://schemas.openxmlformats.org/officeDocument/2006/relationships/hyperlink" Target="https://fbref.com/en/players/45db685d/Jorginho" TargetMode="External"/><Relationship Id="rId1017" Type="http://schemas.openxmlformats.org/officeDocument/2006/relationships/hyperlink" Target="https://fbref.com/en/players/b217ef29/Joel-Matip" TargetMode="External"/><Relationship Id="rId1224" Type="http://schemas.openxmlformats.org/officeDocument/2006/relationships/hyperlink" Target="https://fbref.com/en/players/2944f86f/matchlogs/2023-2024/summary/Frank-Onyeka-Match-Logs" TargetMode="External"/><Relationship Id="rId1431" Type="http://schemas.openxmlformats.org/officeDocument/2006/relationships/hyperlink" Target="https://fbref.com/en/squads/361ca564/Tottenham-Hotspur-Stats" TargetMode="External"/><Relationship Id="rId1669" Type="http://schemas.openxmlformats.org/officeDocument/2006/relationships/hyperlink" Target="https://fbref.com/en/players/8b529245/Carlos-Viniciu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7220da2/Armando-Broja" TargetMode="External"/><Relationship Id="rId440" Type="http://schemas.openxmlformats.org/officeDocument/2006/relationships/hyperlink" Target="https://fbref.com/en/players/1b84dbe1/matchlogs/2023-2024/summary/Lucas-Digne-Match-Logs" TargetMode="External"/><Relationship Id="rId678" Type="http://schemas.openxmlformats.org/officeDocument/2006/relationships/hyperlink" Target="https://fbref.com/en/country/WAL/Wales-Football" TargetMode="External"/><Relationship Id="rId885" Type="http://schemas.openxmlformats.org/officeDocument/2006/relationships/hyperlink" Target="https://fbref.com/en/players/df3cda47/Dejan-Kulusevski" TargetMode="External"/><Relationship Id="rId1070" Type="http://schemas.openxmlformats.org/officeDocument/2006/relationships/hyperlink" Target="https://fbref.com/en/country/TUN/Tunisia-Football" TargetMode="External"/><Relationship Id="rId1529" Type="http://schemas.openxmlformats.org/officeDocument/2006/relationships/hyperlink" Target="https://fbref.com/en/players/934e1968/Dominik-Szoboszlai" TargetMode="External"/><Relationship Id="rId1736" Type="http://schemas.openxmlformats.org/officeDocument/2006/relationships/hyperlink" Target="https://fbref.com/en/players/d3085b49/matchlogs/2023-2024/summary/Cauley-Woodrow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d224fe8/matchlogs/2023-2024/summary/Casemiro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6ca5ec4b/Alex-Iwobi" TargetMode="External"/><Relationship Id="rId952" Type="http://schemas.openxmlformats.org/officeDocument/2006/relationships/hyperlink" Target="https://fbref.com/en/players/7af88b33/matchlogs/2023-2024/summary/Max-Lowe-Match-Logs" TargetMode="External"/><Relationship Id="rId1168" Type="http://schemas.openxmlformats.org/officeDocument/2006/relationships/hyperlink" Target="https://fbref.com/en/players/43439614/matchlogs/2023-2024/summary/Oliver-Norwood-Match-Logs" TargetMode="External"/><Relationship Id="rId1375" Type="http://schemas.openxmlformats.org/officeDocument/2006/relationships/hyperlink" Target="https://fbref.com/en/squads/822bd0ba/Liverpool-Stats" TargetMode="External"/><Relationship Id="rId1582" Type="http://schemas.openxmlformats.org/officeDocument/2006/relationships/hyperlink" Target="https://fbref.com/en/country/ITA/Italy-Football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f72293fc/Johann-Berg-Gudmundsson" TargetMode="External"/><Relationship Id="rId384" Type="http://schemas.openxmlformats.org/officeDocument/2006/relationships/hyperlink" Target="https://fbref.com/en/players/d9565625/matchlogs/2023-2024/summary/Diogo-Dalot-Match-Logs" TargetMode="External"/><Relationship Id="rId591" Type="http://schemas.openxmlformats.org/officeDocument/2006/relationships/hyperlink" Target="https://fbref.com/en/squads/19538871/Manchester-United-Stats" TargetMode="External"/><Relationship Id="rId605" Type="http://schemas.openxmlformats.org/officeDocument/2006/relationships/hyperlink" Target="https://fbref.com/en/players/df10e27c/Billy-Gilmour" TargetMode="External"/><Relationship Id="rId812" Type="http://schemas.openxmlformats.org/officeDocument/2006/relationships/hyperlink" Target="https://fbref.com/en/players/f098c03e/matchlogs/2023-2024/summary/Mads-Juel-Andersen-Match-Logs" TargetMode="External"/><Relationship Id="rId1028" Type="http://schemas.openxmlformats.org/officeDocument/2006/relationships/hyperlink" Target="https://fbref.com/en/players/4bcf39f6/matchlogs/2023-2024/summary/Neal-Maupay-Match-Logs" TargetMode="External"/><Relationship Id="rId1235" Type="http://schemas.openxmlformats.org/officeDocument/2006/relationships/hyperlink" Target="https://fbref.com/en/squads/1df6b87e/Sheffield-United-Stats" TargetMode="External"/><Relationship Id="rId1442" Type="http://schemas.openxmlformats.org/officeDocument/2006/relationships/hyperlink" Target="https://fbref.com/en/country/CIV/Cote-dIvoire-Football" TargetMode="External"/><Relationship Id="rId244" Type="http://schemas.openxmlformats.org/officeDocument/2006/relationships/hyperlink" Target="https://fbref.com/en/players/dc4cae05/matchlogs/2023-2024/summary/David-Brooks-Match-Logs" TargetMode="External"/><Relationship Id="rId689" Type="http://schemas.openxmlformats.org/officeDocument/2006/relationships/hyperlink" Target="https://fbref.com/en/players/4fd08daa/Jan-Paul-van-Hecke" TargetMode="External"/><Relationship Id="rId896" Type="http://schemas.openxmlformats.org/officeDocument/2006/relationships/hyperlink" Target="https://fbref.com/en/players/f4e433d4/matchlogs/2023-2024/summary/Tariq-Lamptey-Match-Logs" TargetMode="External"/><Relationship Id="rId1081" Type="http://schemas.openxmlformats.org/officeDocument/2006/relationships/hyperlink" Target="https://fbref.com/en/players/2f90f6b8/James-Milner" TargetMode="External"/><Relationship Id="rId1302" Type="http://schemas.openxmlformats.org/officeDocument/2006/relationships/hyperlink" Target="https://fbref.com/en/country/ESP/Spain-Football" TargetMode="External"/><Relationship Id="rId1747" Type="http://schemas.openxmlformats.org/officeDocument/2006/relationships/hyperlink" Target="https://fbref.com/en/squads/d3fd31cc/Everton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507c7bdf/Bruno-Fernandes" TargetMode="External"/><Relationship Id="rId756" Type="http://schemas.openxmlformats.org/officeDocument/2006/relationships/hyperlink" Target="https://fbref.com/en/players/1265a93a/matchlogs/2023-2024/summary/Reece-James-Match-Logs" TargetMode="External"/><Relationship Id="rId1179" Type="http://schemas.openxmlformats.org/officeDocument/2006/relationships/hyperlink" Target="https://fbref.com/en/squads/822bd0ba/Liverpool-Stats" TargetMode="External"/><Relationship Id="rId1386" Type="http://schemas.openxmlformats.org/officeDocument/2006/relationships/hyperlink" Target="https://fbref.com/en/country/ESP/Spain-Football" TargetMode="External"/><Relationship Id="rId1593" Type="http://schemas.openxmlformats.org/officeDocument/2006/relationships/hyperlink" Target="https://fbref.com/en/players/9a28eba4/Adama-Traore" TargetMode="External"/><Relationship Id="rId1607" Type="http://schemas.openxmlformats.org/officeDocument/2006/relationships/hyperlink" Target="https://fbref.com/en/squads/943e8050/Burnley-Stat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2aaadf33/matchlogs/2023-2024/summary/Luke-Berry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3e9e06cb/Craig-Dawson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1df6b87e/Sheffield-United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8b57ad2c/matchlogs/2023-2024/summary/Joao-Gomes-Match-Logs" TargetMode="External"/><Relationship Id="rId823" Type="http://schemas.openxmlformats.org/officeDocument/2006/relationships/hyperlink" Target="https://fbref.com/en/squads/e297cd13/Luton-Town-Stats" TargetMode="External"/><Relationship Id="rId1453" Type="http://schemas.openxmlformats.org/officeDocument/2006/relationships/hyperlink" Target="https://fbref.com/en/players/c8aa95da/Fabian-Schar" TargetMode="External"/><Relationship Id="rId1660" Type="http://schemas.openxmlformats.org/officeDocument/2006/relationships/hyperlink" Target="https://fbref.com/en/players/cf134113/matchlogs/2023-2024/summary/Bart-Verbruggen-Match-Logs" TargetMode="External"/><Relationship Id="rId1758" Type="http://schemas.openxmlformats.org/officeDocument/2006/relationships/hyperlink" Target="https://fbref.com/en/country/MAR/Morocco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5cbd1eb0/matchlogs/2023-2024/summary/Tyrick-Mitchell-Match-Logs" TargetMode="External"/><Relationship Id="rId1106" Type="http://schemas.openxmlformats.org/officeDocument/2006/relationships/hyperlink" Target="https://fbref.com/en/country/ARG/Argentina-Football" TargetMode="External"/><Relationship Id="rId1313" Type="http://schemas.openxmlformats.org/officeDocument/2006/relationships/hyperlink" Target="https://fbref.com/en/players/466fb2c5/Aaron-Ramsdale" TargetMode="External"/><Relationship Id="rId1397" Type="http://schemas.openxmlformats.org/officeDocument/2006/relationships/hyperlink" Target="https://fbref.com/en/players/a3d94a58/Cristian-Romero" TargetMode="External"/><Relationship Id="rId1520" Type="http://schemas.openxmlformats.org/officeDocument/2006/relationships/hyperlink" Target="https://fbref.com/en/players/6a8a7af8/matchlogs/2023-2024/summary/Vinicius-Souza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18bb7c10/Arsenal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USA/United-States-Football" TargetMode="External"/><Relationship Id="rId199" Type="http://schemas.openxmlformats.org/officeDocument/2006/relationships/hyperlink" Target="https://fbref.com/en/squads/4ba7cbea/Bournemouth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country/BEL/Belgium-Football" TargetMode="External"/><Relationship Id="rId1257" Type="http://schemas.openxmlformats.org/officeDocument/2006/relationships/hyperlink" Target="https://fbref.com/en/players/9b6f7fd5/Lucas-Paqueta" TargetMode="External"/><Relationship Id="rId1464" Type="http://schemas.openxmlformats.org/officeDocument/2006/relationships/hyperlink" Target="https://fbref.com/en/players/d04b94db/matchlogs/2023-2024/summary/Nelson-Semedo-Match-Logs" TargetMode="External"/><Relationship Id="rId1671" Type="http://schemas.openxmlformats.org/officeDocument/2006/relationships/hyperlink" Target="https://fbref.com/en/squads/fd962109/Fulham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02b29014/Abdoulaye-Doucoure" TargetMode="External"/><Relationship Id="rId680" Type="http://schemas.openxmlformats.org/officeDocument/2006/relationships/hyperlink" Target="https://fbref.com/en/players/8c3078cd/matchlogs/2023-2024/summary/Luke-Harris-Match-Logs" TargetMode="External"/><Relationship Id="rId901" Type="http://schemas.openxmlformats.org/officeDocument/2006/relationships/hyperlink" Target="https://fbref.com/en/players/0ed063d6/Yasser-Larouci" TargetMode="External"/><Relationship Id="rId1117" Type="http://schemas.openxmlformats.org/officeDocument/2006/relationships/hyperlink" Target="https://fbref.com/en/players/9674002f/Mason-Mount" TargetMode="External"/><Relationship Id="rId1324" Type="http://schemas.openxmlformats.org/officeDocument/2006/relationships/hyperlink" Target="https://fbref.com/en/players/1544f145/matchlogs/2023-2024/summary/Jacob-Ramsey-Match-Logs" TargetMode="External"/><Relationship Id="rId1531" Type="http://schemas.openxmlformats.org/officeDocument/2006/relationships/hyperlink" Target="https://fbref.com/en/squads/822bd0ba/Liverpool-Stats" TargetMode="External"/><Relationship Id="rId1769" Type="http://schemas.openxmlformats.org/officeDocument/2006/relationships/hyperlink" Target="https://fbref.com/en/players/79300479/Martin-Odegaard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b2f9c73e/Carney-Chukwuemeka" TargetMode="External"/><Relationship Id="rId540" Type="http://schemas.openxmlformats.org/officeDocument/2006/relationships/hyperlink" Target="https://fbref.com/en/players/ae4fc6a4/matchlogs/2023-2024/summary/Eberechi-Eze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d7f99582/Benson-Manuel" TargetMode="External"/><Relationship Id="rId1170" Type="http://schemas.openxmlformats.org/officeDocument/2006/relationships/hyperlink" Target="https://fbref.com/en/country/POR/Portugal-Football" TargetMode="External"/><Relationship Id="rId1629" Type="http://schemas.openxmlformats.org/officeDocument/2006/relationships/hyperlink" Target="https://fbref.com/en/players/7cd520e8/Destiny-Udogie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f31def1e/Lloyd-Kelly" TargetMode="External"/><Relationship Id="rId1030" Type="http://schemas.openxmlformats.org/officeDocument/2006/relationships/hyperlink" Target="https://fbref.com/en/country/GRE/Greece-Football" TargetMode="External"/><Relationship Id="rId1268" Type="http://schemas.openxmlformats.org/officeDocument/2006/relationships/hyperlink" Target="https://fbref.com/en/players/230f0471/matchlogs/2023-2024/summary/Nathan-Patterson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16264a81/Moises-Caicedo" TargetMode="External"/><Relationship Id="rId400" Type="http://schemas.openxmlformats.org/officeDocument/2006/relationships/hyperlink" Target="https://fbref.com/en/players/60344e4f/matchlogs/2023-2024/summary/Josh-Dasilva-Match-Logs" TargetMode="External"/><Relationship Id="rId484" Type="http://schemas.openxmlformats.org/officeDocument/2006/relationships/hyperlink" Target="https://fbref.com/en/players/bf33b257/matchlogs/2023-2024/summary/Alfie-Doughty-Match-Logs" TargetMode="External"/><Relationship Id="rId705" Type="http://schemas.openxmlformats.org/officeDocument/2006/relationships/hyperlink" Target="https://fbref.com/en/players/1780bb4a/Aaron-Hickey" TargetMode="External"/><Relationship Id="rId1128" Type="http://schemas.openxmlformats.org/officeDocument/2006/relationships/hyperlink" Target="https://fbref.com/en/players/a755db8c/matchlogs/2023-2024/summary/Rodrigo-Muniz-Match-Logs" TargetMode="External"/><Relationship Id="rId1335" Type="http://schemas.openxmlformats.org/officeDocument/2006/relationships/hyperlink" Target="https://fbref.com/en/squads/fd962109/Fulham-Stats" TargetMode="External"/><Relationship Id="rId1542" Type="http://schemas.openxmlformats.org/officeDocument/2006/relationships/hyperlink" Target="https://fbref.com/en/country/POR/Portugal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700783e7/matchlogs/2023-2024/summary/Levi-Colwill-Match-Logs" TargetMode="External"/><Relationship Id="rId691" Type="http://schemas.openxmlformats.org/officeDocument/2006/relationships/hyperlink" Target="https://fbref.com/en/squads/d07537b9/Brighton-and-Hove-Albion-Stats" TargetMode="External"/><Relationship Id="rId789" Type="http://schemas.openxmlformats.org/officeDocument/2006/relationships/hyperlink" Target="https://fbref.com/en/players/0cd31129/Brennan-Johnson" TargetMode="External"/><Relationship Id="rId912" Type="http://schemas.openxmlformats.org/officeDocument/2006/relationships/hyperlink" Target="https://fbref.com/en/players/2b471f99/matchlogs/2023-2024/summary/Mario-Lemina-Match-Logs" TargetMode="External"/><Relationship Id="rId996" Type="http://schemas.openxmlformats.org/officeDocument/2006/relationships/hyperlink" Target="https://fbref.com/en/players/8b788c01/matchlogs/2023-2024/summary/Anthony-Martial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19538871/Manchester-United-Stats" TargetMode="External"/><Relationship Id="rId649" Type="http://schemas.openxmlformats.org/officeDocument/2006/relationships/hyperlink" Target="https://fbref.com/en/players/82518f62/Bruno-Guimaraes" TargetMode="External"/><Relationship Id="rId856" Type="http://schemas.openxmlformats.org/officeDocument/2006/relationships/hyperlink" Target="https://fbref.com/en/players/d0f72bf1/matchlogs/2023-2024/summary/Max-Kilman-Match-Logs" TargetMode="External"/><Relationship Id="rId1181" Type="http://schemas.openxmlformats.org/officeDocument/2006/relationships/hyperlink" Target="https://fbref.com/en/players/df0a4c90/Christian-Norgaard" TargetMode="External"/><Relationship Id="rId1279" Type="http://schemas.openxmlformats.org/officeDocument/2006/relationships/hyperlink" Target="https://fbref.com/en/squads/361ca564/Tottenham-Hotspur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BRA/Brazil-Football" TargetMode="External"/><Relationship Id="rId1707" Type="http://schemas.openxmlformats.org/officeDocument/2006/relationships/hyperlink" Target="https://fbref.com/en/squads/18bb7c10/Arsenal-Stats" TargetMode="External"/><Relationship Id="rId190" Type="http://schemas.openxmlformats.org/officeDocument/2006/relationships/hyperlink" Target="https://fbref.com/en/country/GNB/Guinea-Bissau-Football" TargetMode="External"/><Relationship Id="rId204" Type="http://schemas.openxmlformats.org/officeDocument/2006/relationships/hyperlink" Target="https://fbref.com/en/players/6c203af0/matchlogs/2023-2024/summary/Yves-Bissouma-Match-Logs" TargetMode="External"/><Relationship Id="rId288" Type="http://schemas.openxmlformats.org/officeDocument/2006/relationships/hyperlink" Target="https://fbref.com/en/players/59e6e5bf/matchlogs/2023-2024/summary/Dominic-Calvert-Lewin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2fba6108/Anthony-Elanga" TargetMode="External"/><Relationship Id="rId1041" Type="http://schemas.openxmlformats.org/officeDocument/2006/relationships/hyperlink" Target="https://fbref.com/en/players/96593e89/James-Mcatee" TargetMode="External"/><Relationship Id="rId1139" Type="http://schemas.openxmlformats.org/officeDocument/2006/relationships/hyperlink" Target="https://fbref.com/en/squads/d3fd31cc/Everton-Stats" TargetMode="External"/><Relationship Id="rId1346" Type="http://schemas.openxmlformats.org/officeDocument/2006/relationships/hyperlink" Target="https://fbref.com/en/country/ESP/Spain-Football" TargetMode="External"/><Relationship Id="rId1693" Type="http://schemas.openxmlformats.org/officeDocument/2006/relationships/hyperlink" Target="https://fbref.com/en/players/aed3a70f/Ollie-Watkins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e98211e7/matchlogs/2023-2024/summary/Jack-Hinshelwood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77d7c96f/Kenny-Tete" TargetMode="External"/><Relationship Id="rId1760" Type="http://schemas.openxmlformats.org/officeDocument/2006/relationships/hyperlink" Target="https://fbref.com/en/players/07d65234/matchlogs/2023-2024/summary/Anass-Zaroury-Match-Logs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7c21e445/West-Ham-Unite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35516eac/matchlogs/2023-2024/summary/Wilson-Odobert-Match-Logs" TargetMode="External"/><Relationship Id="rId1206" Type="http://schemas.openxmlformats.org/officeDocument/2006/relationships/hyperlink" Target="https://fbref.com/en/country/SWE/Sweden-Football" TargetMode="External"/><Relationship Id="rId1413" Type="http://schemas.openxmlformats.org/officeDocument/2006/relationships/hyperlink" Target="https://fbref.com/en/players/bc7dc64d/Bukayo-Saka" TargetMode="External"/><Relationship Id="rId1620" Type="http://schemas.openxmlformats.org/officeDocument/2006/relationships/hyperlink" Target="https://fbref.com/en/players/cddf767b/matchlogs/2023-2024/summary/Auston-Trusty-Match-Logs" TargetMode="External"/><Relationship Id="rId215" Type="http://schemas.openxmlformats.org/officeDocument/2006/relationships/hyperlink" Target="https://fbref.com/en/squads/e4a775cb/Nottingham-Forest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943e8050/Burnley-Stats" TargetMode="External"/><Relationship Id="rId1052" Type="http://schemas.openxmlformats.org/officeDocument/2006/relationships/hyperlink" Target="https://fbref.com/en/players/90f91999/matchlogs/2023-2024/summary/John-McGinn-Match-Logs" TargetMode="External"/><Relationship Id="rId1497" Type="http://schemas.openxmlformats.org/officeDocument/2006/relationships/hyperlink" Target="https://fbref.com/en/players/20b104bc/Adam-Smith" TargetMode="External"/><Relationship Id="rId1718" Type="http://schemas.openxmlformats.org/officeDocument/2006/relationships/hyperlink" Target="https://fbref.com/en/country/ENG/England-Football" TargetMode="External"/><Relationship Id="rId299" Type="http://schemas.openxmlformats.org/officeDocument/2006/relationships/hyperlink" Target="https://fbref.com/en/squads/19538871/Manchester-United-Stats" TargetMode="External"/><Relationship Id="rId727" Type="http://schemas.openxmlformats.org/officeDocument/2006/relationships/hyperlink" Target="https://fbref.com/en/squads/361ca564/Tottenham-Hotspur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0a3d6d2b/Chris-Richards" TargetMode="External"/><Relationship Id="rId1564" Type="http://schemas.openxmlformats.org/officeDocument/2006/relationships/hyperlink" Target="https://fbref.com/en/players/56f7a928/matchlogs/2023-2024/summary/Youri-Tielemans-Match-Logs" TargetMode="External"/><Relationship Id="rId1771" Type="http://schemas.openxmlformats.org/officeDocument/2006/relationships/hyperlink" Target="https://fbref.com/en/squads/18bb7c10/Arsenal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IRL/Republic-of-Ireland-Football" TargetMode="External"/><Relationship Id="rId573" Type="http://schemas.openxmlformats.org/officeDocument/2006/relationships/hyperlink" Target="https://fbref.com/en/players/f84a807c/Lyle-Foster" TargetMode="External"/><Relationship Id="rId780" Type="http://schemas.openxmlformats.org/officeDocument/2006/relationships/hyperlink" Target="https://fbref.com/en/players/c17bfb65/matchlogs/2023-2024/summary/Joelinton-Match-Logs" TargetMode="External"/><Relationship Id="rId1217" Type="http://schemas.openxmlformats.org/officeDocument/2006/relationships/hyperlink" Target="https://fbref.com/en/players/d86a1f3e/Tyler-Onyango" TargetMode="External"/><Relationship Id="rId1424" Type="http://schemas.openxmlformats.org/officeDocument/2006/relationships/hyperlink" Target="https://fbref.com/en/players/972aeb2a/matchlogs/2023-2024/summary/William-Saliba-Match-Logs" TargetMode="External"/><Relationship Id="rId1631" Type="http://schemas.openxmlformats.org/officeDocument/2006/relationships/hyperlink" Target="https://fbref.com/en/squads/361ca564/Tottenham-Hotspur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4a1a9578/Luis-Diaz" TargetMode="External"/><Relationship Id="rId878" Type="http://schemas.openxmlformats.org/officeDocument/2006/relationships/hyperlink" Target="https://fbref.com/en/country/SEN/Senegal-Football" TargetMode="External"/><Relationship Id="rId1063" Type="http://schemas.openxmlformats.org/officeDocument/2006/relationships/hyperlink" Target="https://fbref.com/en/squads/19538871/Manchester-United-Stats" TargetMode="External"/><Relationship Id="rId1270" Type="http://schemas.openxmlformats.org/officeDocument/2006/relationships/hyperlink" Target="https://fbref.com/en/country/URU/Uruguay-Football" TargetMode="External"/><Relationship Id="rId1729" Type="http://schemas.openxmlformats.org/officeDocument/2006/relationships/hyperlink" Target="https://fbref.com/en/players/4e9a0555/Chris-Wood" TargetMode="External"/><Relationship Id="rId640" Type="http://schemas.openxmlformats.org/officeDocument/2006/relationships/hyperlink" Target="https://fbref.com/en/players/b0b4fd3e/matchlogs/2023-2024/summary/Jack-Grealish-Match-Logs" TargetMode="External"/><Relationship Id="rId738" Type="http://schemas.openxmlformats.org/officeDocument/2006/relationships/hyperlink" Target="https://fbref.com/en/country/SWE/Sweden-Football" TargetMode="External"/><Relationship Id="rId945" Type="http://schemas.openxmlformats.org/officeDocument/2006/relationships/hyperlink" Target="https://fbref.com/en/players/a2b105e0/Sean-Longstaff" TargetMode="External"/><Relationship Id="rId1368" Type="http://schemas.openxmlformats.org/officeDocument/2006/relationships/hyperlink" Target="https://fbref.com/en/players/7a1f2c08/matchlogs/2023-2024/summary/Jairo-Riedewald-Match-Logs" TargetMode="External"/><Relationship Id="rId1575" Type="http://schemas.openxmlformats.org/officeDocument/2006/relationships/hyperlink" Target="https://fbref.com/en/squads/18bb7c10/Arsenal-Stat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93e08bce/Ameen-Al-Dakhil" TargetMode="External"/><Relationship Id="rId500" Type="http://schemas.openxmlformats.org/officeDocument/2006/relationships/hyperlink" Target="https://fbref.com/en/players/3bb7b8b4/matchlogs/2023-2024/summary/Ederson-Match-Logs" TargetMode="External"/><Relationship Id="rId584" Type="http://schemas.openxmlformats.org/officeDocument/2006/relationships/hyperlink" Target="https://fbref.com/en/players/c2731c10/matchlogs/2023-2024/summary/Conor-Gallagher-Match-Logs" TargetMode="External"/><Relationship Id="rId805" Type="http://schemas.openxmlformats.org/officeDocument/2006/relationships/hyperlink" Target="https://fbref.com/en/players/178ae8f8/Diogo-Jota" TargetMode="External"/><Relationship Id="rId1130" Type="http://schemas.openxmlformats.org/officeDocument/2006/relationships/hyperlink" Target="https://fbref.com/en/country/BRA/Brazil-Football" TargetMode="External"/><Relationship Id="rId1228" Type="http://schemas.openxmlformats.org/officeDocument/2006/relationships/hyperlink" Target="https://fbref.com/en/players/43a166b4/matchlogs/2023-2024/summary/Divock-Origi-Match-Logs" TargetMode="External"/><Relationship Id="rId1435" Type="http://schemas.openxmlformats.org/officeDocument/2006/relationships/hyperlink" Target="https://fbref.com/en/squads/cff3d9bb/Chelsea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f346071/Andre-Brooks" TargetMode="External"/><Relationship Id="rId791" Type="http://schemas.openxmlformats.org/officeDocument/2006/relationships/hyperlink" Target="https://fbref.com/en/squads/e4a775cb/Nottingham-Forest-Stats" TargetMode="External"/><Relationship Id="rId889" Type="http://schemas.openxmlformats.org/officeDocument/2006/relationships/hyperlink" Target="https://fbref.com/en/players/99813635/Adam-Lallana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FRA/France-Football" TargetMode="External"/><Relationship Id="rId444" Type="http://schemas.openxmlformats.org/officeDocument/2006/relationships/hyperlink" Target="https://fbref.com/en/players/a712ca2b/matchlogs/2023-2024/summary/Issa-Diop-Match-Logs" TargetMode="External"/><Relationship Id="rId651" Type="http://schemas.openxmlformats.org/officeDocument/2006/relationships/hyperlink" Target="https://fbref.com/en/squads/b2b47a98/Newcastle-United-Stats" TargetMode="External"/><Relationship Id="rId749" Type="http://schemas.openxmlformats.org/officeDocument/2006/relationships/hyperlink" Target="https://fbref.com/en/players/9c36ed83/Nicolas-Jackson" TargetMode="External"/><Relationship Id="rId1281" Type="http://schemas.openxmlformats.org/officeDocument/2006/relationships/hyperlink" Target="https://fbref.com/en/players/4f565d77/Kalvin-Phillips" TargetMode="External"/><Relationship Id="rId1379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SP/Spain-Football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2389cdc2/matchlogs/2023-2024/summary/Matty-Cash-Match-Logs" TargetMode="External"/><Relationship Id="rId388" Type="http://schemas.openxmlformats.org/officeDocument/2006/relationships/hyperlink" Target="https://fbref.com/en/players/215f3907/matchlogs/2023-2024/summary/Mikkel-Damsgaard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9f7c837d/Ben-Godfrey" TargetMode="External"/><Relationship Id="rId956" Type="http://schemas.openxmlformats.org/officeDocument/2006/relationships/hyperlink" Target="https://fbref.com/en/players/6f7d826d/matchlogs/2023-2024/summary/Douglas-Luiz-Match-Logs" TargetMode="External"/><Relationship Id="rId1141" Type="http://schemas.openxmlformats.org/officeDocument/2006/relationships/hyperlink" Target="https://fbref.com/en/players/de5b5570/Marvelous-Nakamba" TargetMode="External"/><Relationship Id="rId1239" Type="http://schemas.openxmlformats.org/officeDocument/2006/relationships/hyperlink" Target="https://fbref.com/en/squads/4ba7cbea/Bournemouth-Stat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570bb4b9/matchlogs/2023-2024/summary/Hamed-Junior-Traore-Match-Logs" TargetMode="External"/><Relationship Id="rId1001" Type="http://schemas.openxmlformats.org/officeDocument/2006/relationships/hyperlink" Target="https://fbref.com/en/players/7956236f/Emiliano-Martinez" TargetMode="External"/><Relationship Id="rId1446" Type="http://schemas.openxmlformats.org/officeDocument/2006/relationships/hyperlink" Target="https://fbref.com/en/country/ESP/Spain-Football" TargetMode="External"/><Relationship Id="rId1653" Type="http://schemas.openxmlformats.org/officeDocument/2006/relationships/hyperlink" Target="https://fbref.com/en/players/8fe2a392/Micky-van-de-Ven" TargetMode="External"/><Relationship Id="rId248" Type="http://schemas.openxmlformats.org/officeDocument/2006/relationships/hyperlink" Target="https://fbref.com/en/players/ca18c8f1/matchlogs/2023-2024/summary/Jacob-Brown-Match-Logs" TargetMode="External"/><Relationship Id="rId455" Type="http://schemas.openxmlformats.org/officeDocument/2006/relationships/hyperlink" Target="https://fbref.com/en/squads/d3fd31cc/Everton-Stats" TargetMode="External"/><Relationship Id="rId662" Type="http://schemas.openxmlformats.org/officeDocument/2006/relationships/hyperlink" Target="https://fbref.com/en/country/NOR/Norway-Football" TargetMode="External"/><Relationship Id="rId1085" Type="http://schemas.openxmlformats.org/officeDocument/2006/relationships/hyperlink" Target="https://fbref.com/en/players/8397a50c/Tyrone-Mings" TargetMode="External"/><Relationship Id="rId1292" Type="http://schemas.openxmlformats.org/officeDocument/2006/relationships/hyperlink" Target="https://fbref.com/en/players/4806ec67/matchlogs/2023-2024/summary/Jordan-Pickford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6613c819/Tomas-Soucek" TargetMode="External"/><Relationship Id="rId1720" Type="http://schemas.openxmlformats.org/officeDocument/2006/relationships/hyperlink" Target="https://fbref.com/en/players/c596fcb0/matchlogs/2023-2024/summary/Callum-Wilson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JPN/Japan-Football" TargetMode="External"/><Relationship Id="rId967" Type="http://schemas.openxmlformats.org/officeDocument/2006/relationships/hyperlink" Target="https://fbref.com/en/squads/822bd0ba/Liverpool-Stats" TargetMode="External"/><Relationship Id="rId1152" Type="http://schemas.openxmlformats.org/officeDocument/2006/relationships/hyperlink" Target="https://fbref.com/en/players/a9dc785c/matchlogs/2023-2024/summary/Neto-Match-Logs" TargetMode="External"/><Relationship Id="rId1597" Type="http://schemas.openxmlformats.org/officeDocument/2006/relationships/hyperlink" Target="https://fbref.com/en/players/c47541e0/Bertrand-Traore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cd051869/Brentford-Stat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feb5d972/matchlogs/2023-2024/summary/Pape-Matar-Sarr-Match-Logs" TargetMode="External"/><Relationship Id="rId1457" Type="http://schemas.openxmlformats.org/officeDocument/2006/relationships/hyperlink" Target="https://fbref.com/en/players/3312f911/Jeffrey-Schlupp" TargetMode="External"/><Relationship Id="rId1664" Type="http://schemas.openxmlformats.org/officeDocument/2006/relationships/hyperlink" Target="https://fbref.com/en/players/77d6fd4d/matchlogs/2023-2024/summary/Guglielmo-Vicario-Match-Log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ARG/Argentina-Football" TargetMode="External"/><Relationship Id="rId673" Type="http://schemas.openxmlformats.org/officeDocument/2006/relationships/hyperlink" Target="https://fbref.com/en/players/eebacc07/Gustavo-Hamer" TargetMode="External"/><Relationship Id="rId880" Type="http://schemas.openxmlformats.org/officeDocument/2006/relationships/hyperlink" Target="https://fbref.com/en/players/8d3c902d/matchlogs/2023-2024/summary/Cheikhou-Kouyate-Match-Logs" TargetMode="External"/><Relationship Id="rId1096" Type="http://schemas.openxmlformats.org/officeDocument/2006/relationships/hyperlink" Target="https://fbref.com/en/players/74618572/matchlogs/2023-2024/summary/Kaoru-Mitoma-Match-Logs" TargetMode="External"/><Relationship Id="rId1317" Type="http://schemas.openxmlformats.org/officeDocument/2006/relationships/hyperlink" Target="https://fbref.com/en/players/e1618c22/Aaron-Ramsey" TargetMode="External"/><Relationship Id="rId1524" Type="http://schemas.openxmlformats.org/officeDocument/2006/relationships/hyperlink" Target="https://fbref.com/en/players/28300a16/matchlogs/2023-2024/summary/Jason-Steele-Match-Logs" TargetMode="External"/><Relationship Id="rId1731" Type="http://schemas.openxmlformats.org/officeDocument/2006/relationships/hyperlink" Target="https://fbref.com/en/squads/e4a775cb/Nottingham-Forest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NED/Netherlands-Football" TargetMode="External"/><Relationship Id="rId533" Type="http://schemas.openxmlformats.org/officeDocument/2006/relationships/hyperlink" Target="https://fbref.com/en/players/f8fcd2a5/Jonny-Evan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18bb7c10/Arsenal-Stats" TargetMode="External"/><Relationship Id="rId1370" Type="http://schemas.openxmlformats.org/officeDocument/2006/relationships/hyperlink" Target="https://fbref.com/en/country/WAL/Wales-Football" TargetMode="External"/><Relationship Id="rId740" Type="http://schemas.openxmlformats.org/officeDocument/2006/relationships/hyperlink" Target="https://fbref.com/en/players/8e92be30/matchlogs/2023-2024/summary/Alexander-Isak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cd051869/Brentford-Stats" TargetMode="External"/><Relationship Id="rId1468" Type="http://schemas.openxmlformats.org/officeDocument/2006/relationships/hyperlink" Target="https://fbref.com/en/players/efd2ec23/matchlogs/2023-2024/summary/Antoine-Semenyo-Match-Logs" TargetMode="External"/><Relationship Id="rId1675" Type="http://schemas.openxmlformats.org/officeDocument/2006/relationships/hyperlink" Target="https://fbref.com/en/squads/943e8050/Burnley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ce4f40c7/Cheick-Doucoure" TargetMode="External"/><Relationship Id="rId600" Type="http://schemas.openxmlformats.org/officeDocument/2006/relationships/hyperlink" Target="https://fbref.com/en/players/f7b1d4e0/matchlogs/2023-2024/summary/Saman-Ghoddos-Match-Logs" TargetMode="External"/><Relationship Id="rId684" Type="http://schemas.openxmlformats.org/officeDocument/2006/relationships/hyperlink" Target="https://fbref.com/en/players/aa849a12/matchlogs/2023-2024/summary/Jack-Harrison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a1d5bd30/matchlogs/2023-2024/summary/Marcus-Rashford-Match-Logs" TargetMode="External"/><Relationship Id="rId1535" Type="http://schemas.openxmlformats.org/officeDocument/2006/relationships/hyperlink" Target="https://fbref.com/en/squads/b2b47a98/Newcastle-United-Stats" TargetMode="External"/><Relationship Id="rId337" Type="http://schemas.openxmlformats.org/officeDocument/2006/relationships/hyperlink" Target="https://fbref.com/en/players/a8c19eb8/Nathan-Collins" TargetMode="External"/><Relationship Id="rId891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450ab6fc/Jamaal-Lascelles" TargetMode="External"/><Relationship Id="rId989" Type="http://schemas.openxmlformats.org/officeDocument/2006/relationships/hyperlink" Target="https://fbref.com/en/players/bb5fbd2b/Solly-March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0ba976e4/matchlogs/2023-2024/summary/Ansu-Fati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0ad53bdc/Milos-Kerkez" TargetMode="External"/><Relationship Id="rId1174" Type="http://schemas.openxmlformats.org/officeDocument/2006/relationships/hyperlink" Target="https://fbref.com/en/country/POR/Portugal-Football" TargetMode="External"/><Relationship Id="rId1381" Type="http://schemas.openxmlformats.org/officeDocument/2006/relationships/hyperlink" Target="https://fbref.com/en/players/7399c7a8/Jack-Robinson" TargetMode="External"/><Relationship Id="rId1479" Type="http://schemas.openxmlformats.org/officeDocument/2006/relationships/hyperlink" Target="https://fbref.com/en/squads/b8fd03ef/Manchester-City-Stats" TargetMode="External"/><Relationship Id="rId1602" Type="http://schemas.openxmlformats.org/officeDocument/2006/relationships/hyperlink" Target="https://fbref.com/en/country/MLI/Mali-Football" TargetMode="External"/><Relationship Id="rId1686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44781702/matchlogs/2023-2024/summary/Ben-Davies-Match-Logs" TargetMode="External"/><Relationship Id="rId611" Type="http://schemas.openxmlformats.org/officeDocument/2006/relationships/hyperlink" Target="https://fbref.com/en/squads/d3fd31cc/Everton-Stats" TargetMode="External"/><Relationship Id="rId1034" Type="http://schemas.openxmlformats.org/officeDocument/2006/relationships/hyperlink" Target="https://fbref.com/en/country/CMR/Cameroon-Football" TargetMode="External"/><Relationship Id="rId1241" Type="http://schemas.openxmlformats.org/officeDocument/2006/relationships/hyperlink" Target="https://fbref.com/en/players/a78ff07f/Joao-Palhinha" TargetMode="External"/><Relationship Id="rId1339" Type="http://schemas.openxmlformats.org/officeDocument/2006/relationships/hyperlink" Target="https://fbref.com/en/squads/943e8050/Burnley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5526deb1/matchlogs/2023-2024/summary/Tommy-Doyle-Match-Logs" TargetMode="External"/><Relationship Id="rId695" Type="http://schemas.openxmlformats.org/officeDocument/2006/relationships/hyperlink" Target="https://fbref.com/en/squads/8cec06e1/Wolverhampton-Wanderers-Stats" TargetMode="External"/><Relationship Id="rId709" Type="http://schemas.openxmlformats.org/officeDocument/2006/relationships/hyperlink" Target="https://fbref.com/en/players/69942fb3/James-Hill" TargetMode="External"/><Relationship Id="rId916" Type="http://schemas.openxmlformats.org/officeDocument/2006/relationships/hyperlink" Target="https://fbref.com/en/players/2628fd2b/matchlogs/2023-2024/summary/Bernd-Leno-Match-Logs" TargetMode="External"/><Relationship Id="rId1101" Type="http://schemas.openxmlformats.org/officeDocument/2006/relationships/hyperlink" Target="https://fbref.com/en/players/b62878a5/Kudus-Mohammed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9907b1c8/Nicolo-Zaniolo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2afc7272/matchlogs/2023-2024/summary/Lewis-Cook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1d042188/Dara-OShea" TargetMode="External"/><Relationship Id="rId1392" Type="http://schemas.openxmlformats.org/officeDocument/2006/relationships/hyperlink" Target="https://fbref.com/en/players/4ab53cdb/matchlogs/2023-2024/summary/Jay-Rodriguez-Match-Logs" TargetMode="External"/><Relationship Id="rId1406" Type="http://schemas.openxmlformats.org/officeDocument/2006/relationships/hyperlink" Target="https://fbref.com/en/country/COD/Congo-DR-Football" TargetMode="External"/><Relationship Id="rId1613" Type="http://schemas.openxmlformats.org/officeDocument/2006/relationships/hyperlink" Target="https://fbref.com/en/players/38ceb24a/Leandro-Trossard" TargetMode="External"/><Relationship Id="rId194" Type="http://schemas.openxmlformats.org/officeDocument/2006/relationships/hyperlink" Target="https://fbref.com/en/country/GER/Germany-Football" TargetMode="External"/><Relationship Id="rId208" Type="http://schemas.openxmlformats.org/officeDocument/2006/relationships/hyperlink" Target="https://fbref.com/en/players/eed2427e/matchlogs/2023-2024/summary/Oscar-Bobb-Match-Logs" TargetMode="External"/><Relationship Id="rId415" Type="http://schemas.openxmlformats.org/officeDocument/2006/relationships/hyperlink" Target="https://fbref.com/en/squads/b8fd03ef/Manchester-City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78b8ac63/Oliver-McBurnie" TargetMode="External"/><Relationship Id="rId1252" Type="http://schemas.openxmlformats.org/officeDocument/2006/relationships/hyperlink" Target="https://fbref.com/en/players/dc7f8a28/matchlogs/2023-2024/summary/Cole-Palmer-Match-Logs" TargetMode="External"/><Relationship Id="rId1697" Type="http://schemas.openxmlformats.org/officeDocument/2006/relationships/hyperlink" Target="https://fbref.com/en/players/c40b6180/Adam-Webster" TargetMode="External"/><Relationship Id="rId261" Type="http://schemas.openxmlformats.org/officeDocument/2006/relationships/hyperlink" Target="https://fbref.com/en/players/468a7a91/Facundo-Buonanotte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cd051869/Brentford-Stats" TargetMode="External"/><Relationship Id="rId1112" Type="http://schemas.openxmlformats.org/officeDocument/2006/relationships/hyperlink" Target="https://fbref.com/en/players/01ce9e70/matchlogs/2023-2024/summary/Kieffer-Moore-Match-Logs" TargetMode="External"/><Relationship Id="rId1557" Type="http://schemas.openxmlformats.org/officeDocument/2006/relationships/hyperlink" Target="https://fbref.com/en/players/fc027d02/Luke-Thomas" TargetMode="External"/><Relationship Id="rId1764" Type="http://schemas.openxmlformats.org/officeDocument/2006/relationships/hyperlink" Target="https://fbref.com/en/players/51cf8561/matchlogs/2023-2024/summary/Oleksandr-Zinchenko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7c21e445/West-Ham-Unite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e8832875/Joao-Pedro" TargetMode="External"/><Relationship Id="rId1196" Type="http://schemas.openxmlformats.org/officeDocument/2006/relationships/hyperlink" Target="https://fbref.com/en/players/788c0277/matchlogs/2023-2024/summary/Chiedozie-Ogbene-Match-Logs" TargetMode="External"/><Relationship Id="rId1417" Type="http://schemas.openxmlformats.org/officeDocument/2006/relationships/hyperlink" Target="https://fbref.com/en/players/e342ad68/Mohamed-Salah" TargetMode="External"/><Relationship Id="rId1624" Type="http://schemas.openxmlformats.org/officeDocument/2006/relationships/hyperlink" Target="https://fbref.com/en/players/f315ca93/matchlogs/2023-2024/summary/Kostas-Tsimikas-Match-Log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b2b47a98/Newcastle-United-Stats" TargetMode="External"/><Relationship Id="rId426" Type="http://schemas.openxmlformats.org/officeDocument/2006/relationships/hyperlink" Target="https://fbref.com/en/country/FRA/France-Football" TargetMode="External"/><Relationship Id="rId633" Type="http://schemas.openxmlformats.org/officeDocument/2006/relationships/hyperlink" Target="https://fbref.com/en/players/b8e740fb/Ryan-Gravenberch" TargetMode="External"/><Relationship Id="rId980" Type="http://schemas.openxmlformats.org/officeDocument/2006/relationships/hyperlink" Target="https://fbref.com/en/players/d8931174/matchlogs/2023-2024/summary/Harry-Maguire-Match-Logs" TargetMode="External"/><Relationship Id="rId1056" Type="http://schemas.openxmlformats.org/officeDocument/2006/relationships/hyperlink" Target="https://fbref.com/en/players/4e5a4cbc/matchlogs/2023-2024/summary/Scott-McKenna-Match-Logs" TargetMode="External"/><Relationship Id="rId1263" Type="http://schemas.openxmlformats.org/officeDocument/2006/relationships/hyperlink" Target="https://fbref.com/en/squads/18bb7c10/Arsenal-Stats" TargetMode="External"/><Relationship Id="rId840" Type="http://schemas.openxmlformats.org/officeDocument/2006/relationships/hyperlink" Target="https://fbref.com/en/players/c5b7c315/matchlogs/2023-2024/summary/Michael-Keane-Match-Logs" TargetMode="External"/><Relationship Id="rId938" Type="http://schemas.openxmlformats.org/officeDocument/2006/relationships/hyperlink" Target="https://fbref.com/en/country/ARG/Argentina-Football" TargetMode="External"/><Relationship Id="rId1470" Type="http://schemas.openxmlformats.org/officeDocument/2006/relationships/hyperlink" Target="https://fbref.com/en/country/ARG/Argentina-Football" TargetMode="External"/><Relationship Id="rId1568" Type="http://schemas.openxmlformats.org/officeDocument/2006/relationships/hyperlink" Target="https://fbref.com/en/players/41034650/matchlogs/2023-2024/summary/Jurrien-Timber-Match-Log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2d31e83/matchlogs/2023-2024/summary/Dan-Burn-Match-Logs" TargetMode="External"/><Relationship Id="rId577" Type="http://schemas.openxmlformats.org/officeDocument/2006/relationships/hyperlink" Target="https://fbref.com/en/players/1971591f/Cody-Gakpo" TargetMode="External"/><Relationship Id="rId700" Type="http://schemas.openxmlformats.org/officeDocument/2006/relationships/hyperlink" Target="https://fbref.com/en/players/8a3c1dc7/matchlogs/2023-2024/summary/Rico-Henry-Match-Logs" TargetMode="External"/><Relationship Id="rId1123" Type="http://schemas.openxmlformats.org/officeDocument/2006/relationships/hyperlink" Target="https://fbref.com/en/squads/cff3d9bb/Chelsea-Stats" TargetMode="External"/><Relationship Id="rId1330" Type="http://schemas.openxmlformats.org/officeDocument/2006/relationships/hyperlink" Target="https://fbref.com/en/country/ESP/Spain-Football" TargetMode="External"/><Relationship Id="rId1428" Type="http://schemas.openxmlformats.org/officeDocument/2006/relationships/hyperlink" Target="https://fbref.com/en/players/1b4f1169/matchlogs/2023-2024/summary/Albert-Sambi-Lokonga-Match-Logs" TargetMode="External"/><Relationship Id="rId1635" Type="http://schemas.openxmlformats.org/officeDocument/2006/relationships/hyperlink" Target="https://fbref.com/en/squads/cff3d9bb/Chelsea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73b1d65b/matchlogs/2023-2024/summary/Ryan-John-Giles-Match-Logs" TargetMode="External"/><Relationship Id="rId991" Type="http://schemas.openxmlformats.org/officeDocument/2006/relationships/hyperlink" Target="https://fbref.com/en/squads/d07537b9/Brighton-and-Hove-Albion-Stats" TargetMode="External"/><Relationship Id="rId1067" Type="http://schemas.openxmlformats.org/officeDocument/2006/relationships/hyperlink" Target="https://fbref.com/en/squads/cd051869/Brentford-Stats" TargetMode="External"/><Relationship Id="rId437" Type="http://schemas.openxmlformats.org/officeDocument/2006/relationships/hyperlink" Target="https://fbref.com/en/players/1b84dbe1/Lucas-Digne" TargetMode="External"/><Relationship Id="rId644" Type="http://schemas.openxmlformats.org/officeDocument/2006/relationships/hyperlink" Target="https://fbref.com/en/players/8aec0537/matchlogs/2023-2024/summary/Pascal-Gross-Match-Logs" TargetMode="External"/><Relationship Id="rId851" Type="http://schemas.openxmlformats.org/officeDocument/2006/relationships/hyperlink" Target="https://fbref.com/en/squads/4ba7cbea/Bournemouth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e7aa9d7c/Fabio-Silva" TargetMode="External"/><Relationship Id="rId1579" Type="http://schemas.openxmlformats.org/officeDocument/2006/relationships/hyperlink" Target="https://fbref.com/en/squads/47c64c55/Crystal-Palace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0562b7f1/matchlogs/2023-2024/summary/Odsonne-Edouard-Match-Logs" TargetMode="External"/><Relationship Id="rId711" Type="http://schemas.openxmlformats.org/officeDocument/2006/relationships/hyperlink" Target="https://fbref.com/en/squads/4ba7cbea/Bournemouth-Stats" TargetMode="External"/><Relationship Id="rId949" Type="http://schemas.openxmlformats.org/officeDocument/2006/relationships/hyperlink" Target="https://fbref.com/en/players/7af88b33/Max-Lowe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803ae100/Harrison-Reed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72c812f3/matchlogs/2023-2024/summary/Idrissa-Gana-Gueye-Match-Logs" TargetMode="External"/><Relationship Id="rId795" Type="http://schemas.openxmlformats.org/officeDocument/2006/relationships/hyperlink" Target="https://fbref.com/en/squads/47c64c55/Crystal-Palace-Stats" TargetMode="External"/><Relationship Id="rId809" Type="http://schemas.openxmlformats.org/officeDocument/2006/relationships/hyperlink" Target="https://fbref.com/en/players/f098c03e/Mads-Juel-Andersen" TargetMode="External"/><Relationship Id="rId1201" Type="http://schemas.openxmlformats.org/officeDocument/2006/relationships/hyperlink" Target="https://fbref.com/en/players/cdd70dc0/Michael-Olakigbe" TargetMode="External"/><Relationship Id="rId1439" Type="http://schemas.openxmlformats.org/officeDocument/2006/relationships/hyperlink" Target="https://fbref.com/en/squads/19538871/Manchester-United-Stats" TargetMode="External"/><Relationship Id="rId1646" Type="http://schemas.openxmlformats.org/officeDocument/2006/relationships/hyperlink" Target="https://fbref.com/en/country/ARG/Argentina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ad82197c/matchlogs/2023-2024/summary/Axel-Disasi-Match-Logs" TargetMode="External"/><Relationship Id="rId655" Type="http://schemas.openxmlformats.org/officeDocument/2006/relationships/hyperlink" Target="https://fbref.com/en/squads/cff3d9bb/Chelsea-Stats" TargetMode="External"/><Relationship Id="rId862" Type="http://schemas.openxmlformats.org/officeDocument/2006/relationships/hyperlink" Target="https://fbref.com/en/country/NED/Netherlands-Football" TargetMode="External"/><Relationship Id="rId1078" Type="http://schemas.openxmlformats.org/officeDocument/2006/relationships/hyperlink" Target="https://fbref.com/en/country/WAL/Wales-Football" TargetMode="External"/><Relationship Id="rId1285" Type="http://schemas.openxmlformats.org/officeDocument/2006/relationships/hyperlink" Target="https://fbref.com/en/players/19f4d211/Jaden-Philogene-Bidace" TargetMode="External"/><Relationship Id="rId1492" Type="http://schemas.openxmlformats.org/officeDocument/2006/relationships/hyperlink" Target="https://fbref.com/en/players/8e16dd48/matchlogs/2023-2024/summary/Luis-Sinisterra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8b9ebd03/Willian" TargetMode="External"/><Relationship Id="rId294" Type="http://schemas.openxmlformats.org/officeDocument/2006/relationships/hyperlink" Target="https://fbref.com/en/country/BRA/Brazil-Football" TargetMode="External"/><Relationship Id="rId308" Type="http://schemas.openxmlformats.org/officeDocument/2006/relationships/hyperlink" Target="https://fbref.com/en/players/197640fd/matchlogs/2023-2024/summary/Timothy-Castagne-Match-Logs" TargetMode="External"/><Relationship Id="rId515" Type="http://schemas.openxmlformats.org/officeDocument/2006/relationships/hyperlink" Target="https://fbref.com/en/squads/822bd0ba/Liverpool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c5bdb6e3/Reiss-Nelson" TargetMode="External"/><Relationship Id="rId1352" Type="http://schemas.openxmlformats.org/officeDocument/2006/relationships/hyperlink" Target="https://fbref.com/en/players/0f7533cd/matchlogs/2023-2024/summary/Bobby-Reid-Match-Logs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0ef89a37/Philippe-Coutinho" TargetMode="External"/><Relationship Id="rId599" Type="http://schemas.openxmlformats.org/officeDocument/2006/relationships/hyperlink" Target="https://fbref.com/en/squads/cd051869/Brentford-Stats" TargetMode="External"/><Relationship Id="rId1005" Type="http://schemas.openxmlformats.org/officeDocument/2006/relationships/hyperlink" Target="https://fbref.com/en/players/bac46a10/Lisandro-Martinez" TargetMode="External"/><Relationship Id="rId1212" Type="http://schemas.openxmlformats.org/officeDocument/2006/relationships/hyperlink" Target="https://fbref.com/en/players/828657ff/matchlogs/2023-2024/summary/Amadou-Onana-Match-Logs" TargetMode="External"/><Relationship Id="rId1657" Type="http://schemas.openxmlformats.org/officeDocument/2006/relationships/hyperlink" Target="https://fbref.com/en/players/cf134113/Bart-Verbruggen" TargetMode="External"/><Relationship Id="rId459" Type="http://schemas.openxmlformats.org/officeDocument/2006/relationships/hyperlink" Target="https://fbref.com/en/squads/8cec06e1/Wolverhampton-Wanderers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0313a347/Ezri-Konsa" TargetMode="External"/><Relationship Id="rId1089" Type="http://schemas.openxmlformats.org/officeDocument/2006/relationships/hyperlink" Target="https://fbref.com/en/players/5cbd1eb0/Tyrick-Mitchell" TargetMode="External"/><Relationship Id="rId1296" Type="http://schemas.openxmlformats.org/officeDocument/2006/relationships/hyperlink" Target="https://fbref.com/en/players/e541326e/matchlogs/2023-2024/summary/Ethan-Pinnock-Match-Logs" TargetMode="External"/><Relationship Id="rId1517" Type="http://schemas.openxmlformats.org/officeDocument/2006/relationships/hyperlink" Target="https://fbref.com/en/players/6a8a7af8/Vinicius-Souza" TargetMode="External"/><Relationship Id="rId1724" Type="http://schemas.openxmlformats.org/officeDocument/2006/relationships/hyperlink" Target="https://fbref.com/en/players/c6dc9ecd/matchlogs/2023-2024/summary/Harry-Wil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79c84d1c/Jarrod-Bowen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DEN/Denmark-Football" TargetMode="External"/><Relationship Id="rId1156" Type="http://schemas.openxmlformats.org/officeDocument/2006/relationships/hyperlink" Target="https://fbref.com/en/players/7ba2eaa9/matchlogs/2023-2024/summary/Pedro-Neto-Match-Logs" TargetMode="External"/><Relationship Id="rId1363" Type="http://schemas.openxmlformats.org/officeDocument/2006/relationships/hyperlink" Target="https://fbref.com/en/squads/361ca564/Tottenham-Hotspur-Stats" TargetMode="External"/><Relationship Id="rId733" Type="http://schemas.openxmlformats.org/officeDocument/2006/relationships/hyperlink" Target="https://fbref.com/en/players/07802f7f/Danny-Ings" TargetMode="External"/><Relationship Id="rId940" Type="http://schemas.openxmlformats.org/officeDocument/2006/relationships/hyperlink" Target="https://fbref.com/en/players/d7553721/matchlogs/2023-2024/summary/Giovani-Lo-Celso-Match-Logs" TargetMode="External"/><Relationship Id="rId1016" Type="http://schemas.openxmlformats.org/officeDocument/2006/relationships/hyperlink" Target="https://fbref.com/en/players/50e6dc35/matchlogs/2023-2024/summary/Jean-Philippe-Mateta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6412cc03/matchlogs/2023-2024/summary/Fabio-Vieira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dc62b55d/matchlogs/2023-2024/summary/Matheus-Cunha-Match-Logs" TargetMode="External"/><Relationship Id="rId677" Type="http://schemas.openxmlformats.org/officeDocument/2006/relationships/hyperlink" Target="https://fbref.com/en/players/8c3078cd/Luke-Harris" TargetMode="External"/><Relationship Id="rId800" Type="http://schemas.openxmlformats.org/officeDocument/2006/relationships/hyperlink" Target="https://fbref.com/en/players/4fb9c88f/matchlogs/2023-2024/summary/Curtis-Jone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COL/Colombia-Football" TargetMode="External"/><Relationship Id="rId1528" Type="http://schemas.openxmlformats.org/officeDocument/2006/relationships/hyperlink" Target="https://fbref.com/en/players/b400bde0/matchlogs/2023-2024/summary/Raheem-Sterling-Match-Logs" TargetMode="External"/><Relationship Id="rId232" Type="http://schemas.openxmlformats.org/officeDocument/2006/relationships/hyperlink" Target="https://fbref.com/en/players/30e81a88/matchlogs/2023-2024/summary/Rhian-Brewster-Match-Logs" TargetMode="External"/><Relationship Id="rId884" Type="http://schemas.openxmlformats.org/officeDocument/2006/relationships/hyperlink" Target="https://fbref.com/en/players/79c0821a/matchlogs/2023-2024/summary/Mateo-Kovacic-Match-Logs" TargetMode="External"/><Relationship Id="rId1735" Type="http://schemas.openxmlformats.org/officeDocument/2006/relationships/hyperlink" Target="https://fbref.com/en/squads/e297cd13/Luton-Town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ae4fc6a4/Eberechi-Eze" TargetMode="External"/><Relationship Id="rId744" Type="http://schemas.openxmlformats.org/officeDocument/2006/relationships/hyperlink" Target="https://fbref.com/en/players/6ca5ec4b/matchlogs/2023-2024/summary/Alex-Iwobi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1df6b87e/Sheffield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0db169ae/Sandro-Tonali" TargetMode="External"/><Relationship Id="rId1679" Type="http://schemas.openxmlformats.org/officeDocument/2006/relationships/hyperlink" Target="https://fbref.com/en/squads/b8fd03ef/Manchester-City-Stats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19538871/Manchester-United-Stats" TargetMode="External"/><Relationship Id="rId590" Type="http://schemas.openxmlformats.org/officeDocument/2006/relationships/hyperlink" Target="https://fbref.com/en/country/ARG/Argentina-Football" TargetMode="External"/><Relationship Id="rId604" Type="http://schemas.openxmlformats.org/officeDocument/2006/relationships/hyperlink" Target="https://fbref.com/en/players/32f60ed8/matchlogs/2023-2024/summary/Morgan-Gibbs-White-Match-Logs" TargetMode="External"/><Relationship Id="rId811" Type="http://schemas.openxmlformats.org/officeDocument/2006/relationships/hyperlink" Target="https://fbref.com/en/squads/e297cd13/Luton-Town-Stats" TargetMode="External"/><Relationship Id="rId1027" Type="http://schemas.openxmlformats.org/officeDocument/2006/relationships/hyperlink" Target="https://fbref.com/en/squads/d3fd31cc/Everton-Stats" TargetMode="External"/><Relationship Id="rId1234" Type="http://schemas.openxmlformats.org/officeDocument/2006/relationships/hyperlink" Target="https://fbref.com/en/country/DEN/Denmark-Football" TargetMode="External"/><Relationship Id="rId1441" Type="http://schemas.openxmlformats.org/officeDocument/2006/relationships/hyperlink" Target="https://fbref.com/en/players/bced0375/Ibrahim-Sangare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SCO/Scotland-Football" TargetMode="External"/><Relationship Id="rId688" Type="http://schemas.openxmlformats.org/officeDocument/2006/relationships/hyperlink" Target="https://fbref.com/en/players/fed7cb61/matchlogs/2023-2024/summary/Kai-Havertz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2b471f99/Mario-Lemina" TargetMode="External"/><Relationship Id="rId1080" Type="http://schemas.openxmlformats.org/officeDocument/2006/relationships/hyperlink" Target="https://fbref.com/en/players/fed96827/matchlogs/2023-2024/summary/Chris-Mepham-Match-Logs" TargetMode="External"/><Relationship Id="rId1301" Type="http://schemas.openxmlformats.org/officeDocument/2006/relationships/hyperlink" Target="https://fbref.com/en/players/27d0a506/Pedro-Porro" TargetMode="External"/><Relationship Id="rId1539" Type="http://schemas.openxmlformats.org/officeDocument/2006/relationships/hyperlink" Target="https://fbref.com/en/squads/d3fd31cc/Everton-Stats" TargetMode="External"/><Relationship Id="rId1746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players/4596da74/matchlogs/2023-2024/summary/Evan-Ferguson-Match-Logs" TargetMode="External"/><Relationship Id="rId755" Type="http://schemas.openxmlformats.org/officeDocument/2006/relationships/hyperlink" Target="https://fbref.com/en/squads/cff3d9bb/Chelsea-Stats" TargetMode="External"/><Relationship Id="rId962" Type="http://schemas.openxmlformats.org/officeDocument/2006/relationships/hyperlink" Target="https://fbref.com/en/country/NED/Netherlands-Football" TargetMode="External"/><Relationship Id="rId1178" Type="http://schemas.openxmlformats.org/officeDocument/2006/relationships/hyperlink" Target="https://fbref.com/en/country/URU/Uruguay-Football" TargetMode="External"/><Relationship Id="rId1385" Type="http://schemas.openxmlformats.org/officeDocument/2006/relationships/hyperlink" Target="https://fbref.com/en/players/6434f10d/Rodri" TargetMode="External"/><Relationship Id="rId1592" Type="http://schemas.openxmlformats.org/officeDocument/2006/relationships/hyperlink" Target="https://fbref.com/en/players/259fea27/matchlogs/2023-2024/summary/James-Trafford-Match-Logs" TargetMode="External"/><Relationship Id="rId1606" Type="http://schemas.openxmlformats.org/officeDocument/2006/relationships/hyperlink" Target="https://fbref.com/en/country/BEL/Belgium-Football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NED/Netherlands-Football" TargetMode="External"/><Relationship Id="rId408" Type="http://schemas.openxmlformats.org/officeDocument/2006/relationships/hyperlink" Target="https://fbref.com/en/players/9228b07c/matchlogs/2023-2024/summary/Tom-Davies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BFA/Burkina-Faso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dc7f8a28/Cole-Palmer" TargetMode="External"/><Relationship Id="rId1452" Type="http://schemas.openxmlformats.org/officeDocument/2006/relationships/hyperlink" Target="https://fbref.com/en/players/52afb588/matchlogs/2023-2024/summary/Kevin-Schade-Match-Log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cd051869/Brentford-Stats" TargetMode="External"/><Relationship Id="rId1091" Type="http://schemas.openxmlformats.org/officeDocument/2006/relationships/hyperlink" Target="https://fbref.com/en/squads/47c64c55/Crystal-Palace-Stats" TargetMode="External"/><Relationship Id="rId1105" Type="http://schemas.openxmlformats.org/officeDocument/2006/relationships/hyperlink" Target="https://fbref.com/en/players/374d5158/Gonzalo-Montiel" TargetMode="External"/><Relationship Id="rId1312" Type="http://schemas.openxmlformats.org/officeDocument/2006/relationships/hyperlink" Target="https://fbref.com/en/players/45685411/matchlogs/2023-2024/summary/Jesuran-Rak-Sakyi-Match-Logs" TargetMode="External"/><Relationship Id="rId1757" Type="http://schemas.openxmlformats.org/officeDocument/2006/relationships/hyperlink" Target="https://fbref.com/en/players/07d65234/Anass-Zaroury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fffea3e5/Jeremy-Doku" TargetMode="External"/><Relationship Id="rId559" Type="http://schemas.openxmlformats.org/officeDocument/2006/relationships/hyperlink" Target="https://fbref.com/en/squads/cd051869/Brentford-Stats" TargetMode="External"/><Relationship Id="rId766" Type="http://schemas.openxmlformats.org/officeDocument/2006/relationships/hyperlink" Target="https://fbref.com/en/country/BRA/Brazil-Football" TargetMode="External"/><Relationship Id="rId1189" Type="http://schemas.openxmlformats.org/officeDocument/2006/relationships/hyperlink" Target="https://fbref.com/en/players/35516eac/Wilson-Odobert" TargetMode="External"/><Relationship Id="rId1396" Type="http://schemas.openxmlformats.org/officeDocument/2006/relationships/hyperlink" Target="https://fbref.com/en/players/57c94db2/matchlogs/2023-2024/summary/Mads-Roerslev-Match-Logs" TargetMode="External"/><Relationship Id="rId1617" Type="http://schemas.openxmlformats.org/officeDocument/2006/relationships/hyperlink" Target="https://fbref.com/en/players/cddf767b/Auston-Trusty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d2424d1b/Ben-Chilwell" TargetMode="External"/><Relationship Id="rId419" Type="http://schemas.openxmlformats.org/officeDocument/2006/relationships/hyperlink" Target="https://fbref.com/en/squads/943e8050/Burnley-Stats" TargetMode="External"/><Relationship Id="rId626" Type="http://schemas.openxmlformats.org/officeDocument/2006/relationships/hyperlink" Target="https://fbref.com/en/country/ESP/Spain-Football" TargetMode="External"/><Relationship Id="rId973" Type="http://schemas.openxmlformats.org/officeDocument/2006/relationships/hyperlink" Target="https://fbref.com/en/players/bf34eebd/Noni-Madueke" TargetMode="External"/><Relationship Id="rId1049" Type="http://schemas.openxmlformats.org/officeDocument/2006/relationships/hyperlink" Target="https://fbref.com/en/players/90f91999/John-McGinn" TargetMode="External"/><Relationship Id="rId1256" Type="http://schemas.openxmlformats.org/officeDocument/2006/relationships/hyperlink" Target="https://fbref.com/en/players/e0bc6fdc/matchlogs/2023-2024/summary/Emerson-Palmieri-Match-Logs" TargetMode="External"/><Relationship Id="rId833" Type="http://schemas.openxmlformats.org/officeDocument/2006/relationships/hyperlink" Target="https://fbref.com/en/players/1caa93a5/Thomas-Kaminski" TargetMode="External"/><Relationship Id="rId1116" Type="http://schemas.openxmlformats.org/officeDocument/2006/relationships/hyperlink" Target="https://fbref.com/en/players/2da834f1/matchlogs/2023-2024/summary/Carlton-Morris-Match-Logs" TargetMode="External"/><Relationship Id="rId1463" Type="http://schemas.openxmlformats.org/officeDocument/2006/relationships/hyperlink" Target="https://fbref.com/en/squads/8cec06e1/Wolverhampton-Wanderers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ce4246f5/matchlogs/2023-2024/summary/Kurt-Zouma-Match-Logs" TargetMode="External"/><Relationship Id="rId265" Type="http://schemas.openxmlformats.org/officeDocument/2006/relationships/hyperlink" Target="https://fbref.com/en/players/a681b7b7/Reece-Burke" TargetMode="External"/><Relationship Id="rId472" Type="http://schemas.openxmlformats.org/officeDocument/2006/relationships/hyperlink" Target="https://fbref.com/en/players/67ac5bb8/matchlogs/2023-2024/summary/Gabriel-Dos-Santos-Match-Logs" TargetMode="External"/><Relationship Id="rId900" Type="http://schemas.openxmlformats.org/officeDocument/2006/relationships/hyperlink" Target="https://fbref.com/en/players/119b9a8e/matchlogs/2023-2024/summary/Aymeric-Laporte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HUN/Hungary-Football" TargetMode="External"/><Relationship Id="rId1628" Type="http://schemas.openxmlformats.org/officeDocument/2006/relationships/hyperlink" Target="https://fbref.com/en/players/4a51ba65/matchlogs/2023-2024/summary/Matt-Turner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ce2263/matchlogs/2023-2024/summary/Ryan-Christie-Match-Logs" TargetMode="External"/><Relationship Id="rId777" Type="http://schemas.openxmlformats.org/officeDocument/2006/relationships/hyperlink" Target="https://fbref.com/en/players/c17bfb65/Joelinton" TargetMode="External"/><Relationship Id="rId984" Type="http://schemas.openxmlformats.org/officeDocument/2006/relationships/hyperlink" Target="https://fbref.com/en/players/a572e291/matchlogs/2023-2024/summary/Orel-Mangala-Match-Logs" TargetMode="External"/><Relationship Id="rId637" Type="http://schemas.openxmlformats.org/officeDocument/2006/relationships/hyperlink" Target="https://fbref.com/en/players/b0b4fd3e/Jack-Grealish" TargetMode="External"/><Relationship Id="rId844" Type="http://schemas.openxmlformats.org/officeDocument/2006/relationships/hyperlink" Target="https://fbref.com/en/players/51dbeea9/matchlogs/2023-2024/summary/Thilo-Kehrer-Match-Logs" TargetMode="External"/><Relationship Id="rId1267" Type="http://schemas.openxmlformats.org/officeDocument/2006/relationships/hyperlink" Target="https://fbref.com/en/squads/d3fd31cc/Everto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9e525177/Aaron-Wan-Bissaka" TargetMode="External"/><Relationship Id="rId276" Type="http://schemas.openxmlformats.org/officeDocument/2006/relationships/hyperlink" Target="https://fbref.com/en/players/dab84ad2/matchlogs/2023-2024/summary/Mason-Burstow-Match-Logs" TargetMode="External"/><Relationship Id="rId483" Type="http://schemas.openxmlformats.org/officeDocument/2006/relationships/hyperlink" Target="https://fbref.com/en/squads/e297cd13/Luton-Town-Stats" TargetMode="External"/><Relationship Id="rId690" Type="http://schemas.openxmlformats.org/officeDocument/2006/relationships/hyperlink" Target="https://fbref.com/en/country/NED/Netherlands-Football" TargetMode="External"/><Relationship Id="rId704" Type="http://schemas.openxmlformats.org/officeDocument/2006/relationships/hyperlink" Target="https://fbref.com/en/players/92e7e919/matchlogs/2023-2024/summary/Son-Heung-min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fd962109/Fulham-Stats" TargetMode="External"/><Relationship Id="rId1334" Type="http://schemas.openxmlformats.org/officeDocument/2006/relationships/hyperlink" Target="https://fbref.com/en/country/USA/United-States-Football" TargetMode="External"/><Relationship Id="rId1541" Type="http://schemas.openxmlformats.org/officeDocument/2006/relationships/hyperlink" Target="https://fbref.com/en/players/a65c844b/Nuno-Tavare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POR/Portugal-Football" TargetMode="External"/><Relationship Id="rId788" Type="http://schemas.openxmlformats.org/officeDocument/2006/relationships/hyperlink" Target="https://fbref.com/en/players/0cd31129/matchlogs/2023-2024/summary/Brennan-Johnson-Match-Logs" TargetMode="External"/><Relationship Id="rId995" Type="http://schemas.openxmlformats.org/officeDocument/2006/relationships/hyperlink" Target="https://fbref.com/en/squads/19538871/Manchester-United-Stats" TargetMode="External"/><Relationship Id="rId1180" Type="http://schemas.openxmlformats.org/officeDocument/2006/relationships/hyperlink" Target="https://fbref.com/en/players/4d77b365/matchlogs/2023-2024/summary/Darwin-Nunez-Match-Logs" TargetMode="External"/><Relationship Id="rId1401" Type="http://schemas.openxmlformats.org/officeDocument/2006/relationships/hyperlink" Target="https://fbref.com/en/players/10a10454/Joe-Rothwell" TargetMode="External"/><Relationship Id="rId1639" Type="http://schemas.openxmlformats.org/officeDocument/2006/relationships/hyperlink" Target="https://fbref.com/en/squads/822bd0ba/Liverpool-Stat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d0706b27/matchlogs/2023-2024/summary/Marc-Guehi-Match-Logs" TargetMode="External"/><Relationship Id="rId855" Type="http://schemas.openxmlformats.org/officeDocument/2006/relationships/hyperlink" Target="https://fbref.com/en/squads/8cec06e1/Wolverhampton-Wanderers-Stats" TargetMode="External"/><Relationship Id="rId1040" Type="http://schemas.openxmlformats.org/officeDocument/2006/relationships/hyperlink" Target="https://fbref.com/en/players/96593e89/matchlogs/2023-2024/summary/James-Mcatee-Match-Logs" TargetMode="External"/><Relationship Id="rId1278" Type="http://schemas.openxmlformats.org/officeDocument/2006/relationships/hyperlink" Target="https://fbref.com/en/country/CRO/Croatia-Football" TargetMode="External"/><Relationship Id="rId1485" Type="http://schemas.openxmlformats.org/officeDocument/2006/relationships/hyperlink" Target="https://fbref.com/en/players/86e7deaf/Thiago-Silva" TargetMode="External"/><Relationship Id="rId1692" Type="http://schemas.openxmlformats.org/officeDocument/2006/relationships/hyperlink" Target="https://fbref.com/en/players/3515d404/matchlogs/2023-2024/summary/James-Ward-Prowse-Match-Logs" TargetMode="External"/><Relationship Id="rId1706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COL/Colombia-Football" TargetMode="External"/><Relationship Id="rId508" Type="http://schemas.openxmlformats.org/officeDocument/2006/relationships/hyperlink" Target="https://fbref.com/en/players/debe38a0/matchlogs/2023-2024/summary/John-Egan-Match-Logs" TargetMode="External"/><Relationship Id="rId715" Type="http://schemas.openxmlformats.org/officeDocument/2006/relationships/hyperlink" Target="https://fbref.com/en/squads/d07537b9/Brighton-and-Hove-Albio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UKR/Ukraine-Football" TargetMode="External"/><Relationship Id="rId1345" Type="http://schemas.openxmlformats.org/officeDocument/2006/relationships/hyperlink" Target="https://fbref.com/en/players/3353737a/Sergio-Reguilon" TargetMode="External"/><Relationship Id="rId1552" Type="http://schemas.openxmlformats.org/officeDocument/2006/relationships/hyperlink" Target="https://fbref.com/en/players/cc2d7ad5/matchlogs/2023-2024/summary/Charlie-Taylor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CIV/Cote-dIvoire-Football" TargetMode="External"/><Relationship Id="rId799" Type="http://schemas.openxmlformats.org/officeDocument/2006/relationships/hyperlink" Target="https://fbref.com/en/squads/822bd0ba/Liverpool-Stats" TargetMode="External"/><Relationship Id="rId1191" Type="http://schemas.openxmlformats.org/officeDocument/2006/relationships/hyperlink" Target="https://fbref.com/en/squads/943e8050/Burnley-Stats" TargetMode="External"/><Relationship Id="rId1205" Type="http://schemas.openxmlformats.org/officeDocument/2006/relationships/hyperlink" Target="https://fbref.com/en/players/e7ee38c3/Robin-Olsen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ed1e53f3/Phil-Foden" TargetMode="External"/><Relationship Id="rId659" Type="http://schemas.openxmlformats.org/officeDocument/2006/relationships/hyperlink" Target="https://fbref.com/en/squads/b8fd03ef/Manchester-City-Stats" TargetMode="External"/><Relationship Id="rId866" Type="http://schemas.openxmlformats.org/officeDocument/2006/relationships/hyperlink" Target="https://fbref.com/en/country/ITA/Italy-Football" TargetMode="External"/><Relationship Id="rId1289" Type="http://schemas.openxmlformats.org/officeDocument/2006/relationships/hyperlink" Target="https://fbref.com/en/players/4806ec67/Jordan-Pickford" TargetMode="External"/><Relationship Id="rId1412" Type="http://schemas.openxmlformats.org/officeDocument/2006/relationships/hyperlink" Target="https://fbref.com/en/players/903b6e8b/matchlogs/2023-2024/summary/Jose-Sa-Match-Logs" TargetMode="External"/><Relationship Id="rId1496" Type="http://schemas.openxmlformats.org/officeDocument/2006/relationships/hyperlink" Target="https://fbref.com/en/players/6250083a/matchlogs/2023-2024/summary/Oliver-Skipp-Match-Logs" TargetMode="External"/><Relationship Id="rId1717" Type="http://schemas.openxmlformats.org/officeDocument/2006/relationships/hyperlink" Target="https://fbref.com/en/players/c596fcb0/Callum-Wilson" TargetMode="External"/><Relationship Id="rId214" Type="http://schemas.openxmlformats.org/officeDocument/2006/relationships/hyperlink" Target="https://fbref.com/en/country/CIV/Cote-dIvoire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5a7301ae/Leander-Dendoncker" TargetMode="External"/><Relationship Id="rId519" Type="http://schemas.openxmlformats.org/officeDocument/2006/relationships/hyperlink" Target="https://fbref.com/en/squads/361ca564/Tottenham-Hotspur-Stats" TargetMode="External"/><Relationship Id="rId1051" Type="http://schemas.openxmlformats.org/officeDocument/2006/relationships/hyperlink" Target="https://fbref.com/en/squads/8602292d/Aston-Villa-Stats" TargetMode="External"/><Relationship Id="rId1149" Type="http://schemas.openxmlformats.org/officeDocument/2006/relationships/hyperlink" Target="https://fbref.com/en/players/a9dc785c/Neto" TargetMode="External"/><Relationship Id="rId1356" Type="http://schemas.openxmlformats.org/officeDocument/2006/relationships/hyperlink" Target="https://fbref.com/en/players/1c7012b8/matchlogs/2023-2024/summary/Declan-Rice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DEN/Denmark-Football" TargetMode="External"/><Relationship Id="rId933" Type="http://schemas.openxmlformats.org/officeDocument/2006/relationships/hyperlink" Target="https://fbref.com/en/players/afed6722/Valentino-Livramento" TargetMode="External"/><Relationship Id="rId1009" Type="http://schemas.openxmlformats.org/officeDocument/2006/relationships/hyperlink" Target="https://fbref.com/en/players/feb5d972/Pape-Matar-Sarr" TargetMode="External"/><Relationship Id="rId1563" Type="http://schemas.openxmlformats.org/officeDocument/2006/relationships/hyperlink" Target="https://fbref.com/en/squads/8602292d/Aston-Villa-Stats" TargetMode="External"/><Relationship Id="rId1770" Type="http://schemas.openxmlformats.org/officeDocument/2006/relationships/hyperlink" Target="https://fbref.com/en/country/NOR/Norway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6d7d690/Josh-Cullen" TargetMode="External"/><Relationship Id="rId572" Type="http://schemas.openxmlformats.org/officeDocument/2006/relationships/hyperlink" Target="https://fbref.com/en/players/82927de4/matchlogs/2023-2024/summary/Pablo-Fornals-Match-Logs" TargetMode="External"/><Relationship Id="rId1216" Type="http://schemas.openxmlformats.org/officeDocument/2006/relationships/hyperlink" Target="https://fbref.com/en/players/e9c0c1b2/matchlogs/2023-2024/summary/Andre-Onana-Match-Logs" TargetMode="External"/><Relationship Id="rId1423" Type="http://schemas.openxmlformats.org/officeDocument/2006/relationships/hyperlink" Target="https://fbref.com/en/squads/18bb7c10/Arsenal-Stats" TargetMode="External"/><Relationship Id="rId1630" Type="http://schemas.openxmlformats.org/officeDocument/2006/relationships/hyperlink" Target="https://fbref.com/en/country/ITA/Italy-Football" TargetMode="External"/><Relationship Id="rId225" Type="http://schemas.openxmlformats.org/officeDocument/2006/relationships/hyperlink" Target="https://fbref.com/en/players/c1949191/Jarrad-Branthwaite" TargetMode="External"/><Relationship Id="rId432" Type="http://schemas.openxmlformats.org/officeDocument/2006/relationships/hyperlink" Target="https://fbref.com/en/players/31c69ef1/matchlogs/2023-2024/summary/Ruben-Dias-Match-Logs" TargetMode="External"/><Relationship Id="rId877" Type="http://schemas.openxmlformats.org/officeDocument/2006/relationships/hyperlink" Target="https://fbref.com/en/players/8d3c902d/Cheikhou-Kouyate" TargetMode="External"/><Relationship Id="rId1062" Type="http://schemas.openxmlformats.org/officeDocument/2006/relationships/hyperlink" Target="https://fbref.com/en/country/SCO/Scotland-Football" TargetMode="External"/><Relationship Id="rId1728" Type="http://schemas.openxmlformats.org/officeDocument/2006/relationships/hyperlink" Target="https://fbref.com/en/players/2500cef9/matchlogs/2023-2024/summary/Yoane-Wissa-Match-Logs" TargetMode="External"/><Relationship Id="rId737" Type="http://schemas.openxmlformats.org/officeDocument/2006/relationships/hyperlink" Target="https://fbref.com/en/players/8e92be30/Alexander-Isak" TargetMode="External"/><Relationship Id="rId944" Type="http://schemas.openxmlformats.org/officeDocument/2006/relationships/hyperlink" Target="https://fbref.com/en/players/37118440/matchlogs/2023-2024/summary/Tom-Lockyer-Match-Logs" TargetMode="External"/><Relationship Id="rId1367" Type="http://schemas.openxmlformats.org/officeDocument/2006/relationships/hyperlink" Target="https://fbref.com/en/squads/47c64c55/Crystal-Palace-Stats" TargetMode="External"/><Relationship Id="rId1574" Type="http://schemas.openxmlformats.org/officeDocument/2006/relationships/hyperlink" Target="https://fbref.com/en/country/JPN/Japan-Footb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db4ed67b/matchlogs/2023-2024/summary/Mahmoud-Dahoud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WAL/Wales-Football" TargetMode="External"/><Relationship Id="rId804" Type="http://schemas.openxmlformats.org/officeDocument/2006/relationships/hyperlink" Target="https://fbref.com/en/players/45db685d/matchlogs/2023-2024/summary/Jorginho-Match-Logs" TargetMode="External"/><Relationship Id="rId1227" Type="http://schemas.openxmlformats.org/officeDocument/2006/relationships/hyperlink" Target="https://fbref.com/en/squads/e4a775cb/Nottingham-Forest-Stats" TargetMode="External"/><Relationship Id="rId1434" Type="http://schemas.openxmlformats.org/officeDocument/2006/relationships/hyperlink" Target="https://fbref.com/en/country/ESP/Spain-Football" TargetMode="External"/><Relationship Id="rId1641" Type="http://schemas.openxmlformats.org/officeDocument/2006/relationships/hyperlink" Target="https://fbref.com/en/players/9f8e9423/Raphael-Varane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7220da2/matchlogs/2023-2024/summary/Armando-Broja-Match-Logs" TargetMode="External"/><Relationship Id="rId443" Type="http://schemas.openxmlformats.org/officeDocument/2006/relationships/hyperlink" Target="https://fbref.com/en/squads/fd962109/Fulham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df3cda47/matchlogs/2023-2024/summary/Dejan-Kulusevski-Match-Logs" TargetMode="External"/><Relationship Id="rId1073" Type="http://schemas.openxmlformats.org/officeDocument/2006/relationships/hyperlink" Target="https://fbref.com/en/players/91748070/Teden-Mengi" TargetMode="External"/><Relationship Id="rId1280" Type="http://schemas.openxmlformats.org/officeDocument/2006/relationships/hyperlink" Target="https://fbref.com/en/players/6fe90922/matchlogs/2023-2024/summary/Ivan-Perisic-Match-Logs" TargetMode="External"/><Relationship Id="rId1501" Type="http://schemas.openxmlformats.org/officeDocument/2006/relationships/hyperlink" Target="https://fbref.com/en/players/17695062/Emile-Smith-Rowe" TargetMode="External"/><Relationship Id="rId1739" Type="http://schemas.openxmlformats.org/officeDocument/2006/relationships/hyperlink" Target="https://fbref.com/en/squads/e4a775cb/Nottingham-Forest-Stats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6ca5ec4b/matchlogs/2023-2024/summary/Alex-Iwobi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30d4a2e5/matchlogs/2023-2024/summary/Vitaliy-Mykolenko-Match-Logs" TargetMode="External"/><Relationship Id="rId1378" Type="http://schemas.openxmlformats.org/officeDocument/2006/relationships/hyperlink" Target="https://fbref.com/en/country/USA/United-States-Football" TargetMode="External"/><Relationship Id="rId1585" Type="http://schemas.openxmlformats.org/officeDocument/2006/relationships/hyperlink" Target="https://fbref.com/en/players/532e1e4f/Pau-Torres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cd051869/Brentford-Stats" TargetMode="External"/><Relationship Id="rId510" Type="http://schemas.openxmlformats.org/officeDocument/2006/relationships/hyperlink" Target="https://fbref.com/en/country/SWE/Sweden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df10e27c/matchlogs/2023-2024/summary/Billy-Gilmour-Match-Logs" TargetMode="External"/><Relationship Id="rId815" Type="http://schemas.openxmlformats.org/officeDocument/2006/relationships/hyperlink" Target="https://fbref.com/en/squads/4ba7cbea/Bournemouth-Stats" TargetMode="External"/><Relationship Id="rId1238" Type="http://schemas.openxmlformats.org/officeDocument/2006/relationships/hyperlink" Target="https://fbref.com/en/country/BFA/Burkina-Faso-Football" TargetMode="External"/><Relationship Id="rId1445" Type="http://schemas.openxmlformats.org/officeDocument/2006/relationships/hyperlink" Target="https://fbref.com/en/players/9744ff80/Pablo-Sarabia" TargetMode="External"/><Relationship Id="rId1652" Type="http://schemas.openxmlformats.org/officeDocument/2006/relationships/hyperlink" Target="https://fbref.com/en/players/dad4b285/matchlogs/2023-2024/summary/Joel-Veltman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48a5a5d6/matchlogs/2023-2024/summary/Gabriel-Martinelli-Match-Logs" TargetMode="External"/><Relationship Id="rId1084" Type="http://schemas.openxmlformats.org/officeDocument/2006/relationships/hyperlink" Target="https://fbref.com/en/players/2f90f6b8/matchlogs/2023-2024/summary/James-Milner-Match-Logs" TargetMode="External"/><Relationship Id="rId1305" Type="http://schemas.openxmlformats.org/officeDocument/2006/relationships/hyperlink" Target="https://fbref.com/en/players/4125cb98/Jarrell-Quansah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1f44ac21/Erling-Haaland" TargetMode="External"/><Relationship Id="rId759" Type="http://schemas.openxmlformats.org/officeDocument/2006/relationships/hyperlink" Target="https://fbref.com/en/squads/cd051869/Brentford-Stats" TargetMode="External"/><Relationship Id="rId966" Type="http://schemas.openxmlformats.org/officeDocument/2006/relationships/hyperlink" Target="https://fbref.com/en/country/ARG/Argentina-Football" TargetMode="External"/><Relationship Id="rId1291" Type="http://schemas.openxmlformats.org/officeDocument/2006/relationships/hyperlink" Target="https://fbref.com/en/squads/d3fd31cc/Everton-Stats" TargetMode="External"/><Relationship Id="rId1389" Type="http://schemas.openxmlformats.org/officeDocument/2006/relationships/hyperlink" Target="https://fbref.com/en/players/4ab53cdb/Jay-Rodriguez" TargetMode="External"/><Relationship Id="rId1512" Type="http://schemas.openxmlformats.org/officeDocument/2006/relationships/hyperlink" Target="https://fbref.com/en/players/886f9aac/matchlogs/2023-2024/summary/Manor-Solomon-Match-Logs" TargetMode="External"/><Relationship Id="rId1596" Type="http://schemas.openxmlformats.org/officeDocument/2006/relationships/hyperlink" Target="https://fbref.com/en/players/9a28eba4/matchlogs/2023-2024/summary/Adama-Traore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AR/Paraguay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c149016b/Wataru-Endo" TargetMode="External"/><Relationship Id="rId619" Type="http://schemas.openxmlformats.org/officeDocument/2006/relationships/hyperlink" Target="https://fbref.com/en/squads/8cec06e1/Wolverhampton-Wanderers-Stats" TargetMode="External"/><Relationship Id="rId1151" Type="http://schemas.openxmlformats.org/officeDocument/2006/relationships/hyperlink" Target="https://fbref.com/en/squads/4ba7cbea/Bournemouth-Stats" TargetMode="External"/><Relationship Id="rId1249" Type="http://schemas.openxmlformats.org/officeDocument/2006/relationships/hyperlink" Target="https://fbref.com/en/players/dc7f8a28/Cole-Palmer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AUT/Austria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01ce9e70/Kieffer-Moore" TargetMode="External"/><Relationship Id="rId1456" Type="http://schemas.openxmlformats.org/officeDocument/2006/relationships/hyperlink" Target="https://fbref.com/en/players/c8aa95da/matchlogs/2023-2024/summary/Fabian-Schar-Match-Logs" TargetMode="External"/><Relationship Id="rId1663" Type="http://schemas.openxmlformats.org/officeDocument/2006/relationships/hyperlink" Target="https://fbref.com/en/squads/361ca564/Tottenham-Hotspur-Stats" TargetMode="External"/><Relationship Id="rId258" Type="http://schemas.openxmlformats.org/officeDocument/2006/relationships/hyperlink" Target="https://fbref.com/en/country/ESP/Spain-Football" TargetMode="External"/><Relationship Id="rId465" Type="http://schemas.openxmlformats.org/officeDocument/2006/relationships/hyperlink" Target="https://fbref.com/en/players/20b3a502/Nicolas-Dominguez" TargetMode="External"/><Relationship Id="rId672" Type="http://schemas.openxmlformats.org/officeDocument/2006/relationships/hyperlink" Target="https://fbref.com/en/players/da011f18/matchlogs/2023-2024/summary/Lewis-Hall-Match-Logs" TargetMode="External"/><Relationship Id="rId1095" Type="http://schemas.openxmlformats.org/officeDocument/2006/relationships/hyperlink" Target="https://fbref.com/en/squads/d07537b9/Brighton-and-Hove-Albion-Stats" TargetMode="External"/><Relationship Id="rId1316" Type="http://schemas.openxmlformats.org/officeDocument/2006/relationships/hyperlink" Target="https://fbref.com/en/players/466fb2c5/matchlogs/2023-2024/summary/Aaron-Ramsdale-Match-Logs" TargetMode="External"/><Relationship Id="rId1523" Type="http://schemas.openxmlformats.org/officeDocument/2006/relationships/hyperlink" Target="https://fbref.com/en/squads/d07537b9/Brighton-and-Hove-Albion-Stats" TargetMode="External"/><Relationship Id="rId1730" Type="http://schemas.openxmlformats.org/officeDocument/2006/relationships/hyperlink" Target="https://fbref.com/en/country/NZL/New-Zea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696b6a9/Tahith-Chong" TargetMode="External"/><Relationship Id="rId532" Type="http://schemas.openxmlformats.org/officeDocument/2006/relationships/hyperlink" Target="https://fbref.com/en/players/d38fdf53/matchlogs/2023-2024/summary/Pervis-Estupinan-Match-Logs" TargetMode="External"/><Relationship Id="rId977" Type="http://schemas.openxmlformats.org/officeDocument/2006/relationships/hyperlink" Target="https://fbref.com/en/players/d8931174/Harry-Maguire" TargetMode="External"/><Relationship Id="rId1162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c5b7c315/Michael-Keane" TargetMode="External"/><Relationship Id="rId1022" Type="http://schemas.openxmlformats.org/officeDocument/2006/relationships/hyperlink" Target="https://fbref.com/en/country/FRA/France-Football" TargetMode="External"/><Relationship Id="rId1467" Type="http://schemas.openxmlformats.org/officeDocument/2006/relationships/hyperlink" Target="https://fbref.com/en/squads/4ba7cbea/Bournemouth-Stats" TargetMode="External"/><Relationship Id="rId1674" Type="http://schemas.openxmlformats.org/officeDocument/2006/relationships/hyperlink" Target="https://fbref.com/en/country/BRA/Brazil-Football" TargetMode="External"/><Relationship Id="rId269" Type="http://schemas.openxmlformats.org/officeDocument/2006/relationships/hyperlink" Target="https://fbref.com/en/players/b2d31e83/Dan-Burn" TargetMode="External"/><Relationship Id="rId476" Type="http://schemas.openxmlformats.org/officeDocument/2006/relationships/hyperlink" Target="https://fbref.com/en/players/02b29014/matchlogs/2023-2024/summary/Abdoulaye-Doucoure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0ed063d6/matchlogs/2023-2024/summary/Yasser-Larouci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c1fe2a48/Ryan-Yate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b2f9c73e/matchlogs/2023-2024/summary/Carney-Chukwuemeka-Match-Logs" TargetMode="External"/><Relationship Id="rId543" Type="http://schemas.openxmlformats.org/officeDocument/2006/relationships/hyperlink" Target="https://fbref.com/en/squads/d07537b9/Brighton-and-Hove-Albion-Stats" TargetMode="External"/><Relationship Id="rId988" Type="http://schemas.openxmlformats.org/officeDocument/2006/relationships/hyperlink" Target="https://fbref.com/en/players/d7f99582/matchlogs/2023-2024/summary/Benson-Manuel-Match-Logs" TargetMode="External"/><Relationship Id="rId1173" Type="http://schemas.openxmlformats.org/officeDocument/2006/relationships/hyperlink" Target="https://fbref.com/en/players/e6af02e0/Matheus-Nunes" TargetMode="External"/><Relationship Id="rId1380" Type="http://schemas.openxmlformats.org/officeDocument/2006/relationships/hyperlink" Target="https://fbref.com/en/players/289601e6/matchlogs/2023-2024/summary/Antonee-Robinson-Match-Logs" TargetMode="External"/><Relationship Id="rId1601" Type="http://schemas.openxmlformats.org/officeDocument/2006/relationships/hyperlink" Target="https://fbref.com/en/players/999ceb5f/Boubacar-Traore" TargetMode="External"/><Relationship Id="rId182" Type="http://schemas.openxmlformats.org/officeDocument/2006/relationships/hyperlink" Target="https://fbref.com/en/country/NOR/Norway-Football" TargetMode="External"/><Relationship Id="rId403" Type="http://schemas.openxmlformats.org/officeDocument/2006/relationships/hyperlink" Target="https://fbref.com/en/squads/361ca564/Tottenham-Hotspur-Stats" TargetMode="External"/><Relationship Id="rId750" Type="http://schemas.openxmlformats.org/officeDocument/2006/relationships/hyperlink" Target="https://fbref.com/en/country/SEN/Senegal-Football" TargetMode="External"/><Relationship Id="rId848" Type="http://schemas.openxmlformats.org/officeDocument/2006/relationships/hyperlink" Target="https://fbref.com/en/players/f31def1e/matchlogs/2023-2024/summary/Lloyd-Kelly-Match-Logs" TargetMode="External"/><Relationship Id="rId1033" Type="http://schemas.openxmlformats.org/officeDocument/2006/relationships/hyperlink" Target="https://fbref.com/en/players/6afaebf2/Bryan-Mbeumo" TargetMode="External"/><Relationship Id="rId1478" Type="http://schemas.openxmlformats.org/officeDocument/2006/relationships/hyperlink" Target="https://fbref.com/en/country/POR/Portugal-Football" TargetMode="External"/><Relationship Id="rId1685" Type="http://schemas.openxmlformats.org/officeDocument/2006/relationships/hyperlink" Target="https://fbref.com/en/players/8a7ff278/Joel-Ward" TargetMode="External"/><Relationship Id="rId487" Type="http://schemas.openxmlformats.org/officeDocument/2006/relationships/hyperlink" Target="https://fbref.com/en/squads/8cec06e1/Wolverhampton-Wanderers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KOR/Korea-Republic-Football" TargetMode="External"/><Relationship Id="rId708" Type="http://schemas.openxmlformats.org/officeDocument/2006/relationships/hyperlink" Target="https://fbref.com/en/players/1780bb4a/matchlogs/2023-2024/summary/Aaron-Hickey-Match-Logs" TargetMode="External"/><Relationship Id="rId915" Type="http://schemas.openxmlformats.org/officeDocument/2006/relationships/hyperlink" Target="https://fbref.com/en/squads/fd962109/Fulham-Stats" TargetMode="External"/><Relationship Id="rId1240" Type="http://schemas.openxmlformats.org/officeDocument/2006/relationships/hyperlink" Target="https://fbref.com/en/players/2f9e4435/matchlogs/2023-2024/summary/Dango-Ouattara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5c0da4a4/Marcus-Tavernier" TargetMode="External"/><Relationship Id="rId347" Type="http://schemas.openxmlformats.org/officeDocument/2006/relationships/hyperlink" Target="https://fbref.com/en/squads/4ba7cbea/Bournemouth-Stats" TargetMode="External"/><Relationship Id="rId999" Type="http://schemas.openxmlformats.org/officeDocument/2006/relationships/hyperlink" Target="https://fbref.com/en/squads/18bb7c10/Arsenal-Stats" TargetMode="External"/><Relationship Id="rId1100" Type="http://schemas.openxmlformats.org/officeDocument/2006/relationships/hyperlink" Target="https://fbref.com/en/players/3925dbd6/matchlogs/2023-2024/summary/Aleksandar-Mitrovic-Match-Logs" TargetMode="External"/><Relationship Id="rId1184" Type="http://schemas.openxmlformats.org/officeDocument/2006/relationships/hyperlink" Target="https://fbref.com/en/players/df0a4c90/matchlogs/2023-2024/summary/Christian-Norgaard-Match-Logs" TargetMode="External"/><Relationship Id="rId1405" Type="http://schemas.openxmlformats.org/officeDocument/2006/relationships/hyperlink" Target="https://fbref.com/en/players/a9b1c319/Pelly-Ruddock-Mpanzu" TargetMode="External"/><Relationship Id="rId1752" Type="http://schemas.openxmlformats.org/officeDocument/2006/relationships/hyperlink" Target="https://fbref.com/en/players/88968486/matchlogs/2023-2024/summary/Illia-Zabarnyi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ARG/Argentina-Football" TargetMode="External"/><Relationship Id="rId761" Type="http://schemas.openxmlformats.org/officeDocument/2006/relationships/hyperlink" Target="https://fbref.com/en/players/0f134faf/Mathias-Jensen" TargetMode="External"/><Relationship Id="rId859" Type="http://schemas.openxmlformats.org/officeDocument/2006/relationships/hyperlink" Target="https://fbref.com/en/squads/18bb7c10/Arsenal-Stats" TargetMode="External"/><Relationship Id="rId1391" Type="http://schemas.openxmlformats.org/officeDocument/2006/relationships/hyperlink" Target="https://fbref.com/en/squads/943e8050/Burnley-Stats" TargetMode="External"/><Relationship Id="rId1489" Type="http://schemas.openxmlformats.org/officeDocument/2006/relationships/hyperlink" Target="https://fbref.com/en/players/8e16dd48/Luis-Sinisterra" TargetMode="External"/><Relationship Id="rId1612" Type="http://schemas.openxmlformats.org/officeDocument/2006/relationships/hyperlink" Target="https://fbref.com/en/players/21512407/matchlogs/2023-2024/summary/Kieran-Trippier-Match-Logs" TargetMode="External"/><Relationship Id="rId1696" Type="http://schemas.openxmlformats.org/officeDocument/2006/relationships/hyperlink" Target="https://fbref.com/en/players/aed3a70f/matchlogs/2023-2024/summary/Ollie-Watkins-Match-Logs" TargetMode="External"/><Relationship Id="rId193" Type="http://schemas.openxmlformats.org/officeDocument/2006/relationships/hyperlink" Target="https://fbref.com/en/players/9af1f9ff/Jordan-Beyer" TargetMode="External"/><Relationship Id="rId207" Type="http://schemas.openxmlformats.org/officeDocument/2006/relationships/hyperlink" Target="https://fbref.com/en/squads/b8fd03ef/Manchester-City-Stats" TargetMode="External"/><Relationship Id="rId414" Type="http://schemas.openxmlformats.org/officeDocument/2006/relationships/hyperlink" Target="https://fbref.com/en/country/BEL/Belgium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7a11550b/Joe-Gomez" TargetMode="External"/><Relationship Id="rId1044" Type="http://schemas.openxmlformats.org/officeDocument/2006/relationships/hyperlink" Target="https://fbref.com/en/players/96593e89/matchlogs/2023-2024/summary/James-Mcatee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0f7533cd/Bobby-Reid" TargetMode="External"/><Relationship Id="rId260" Type="http://schemas.openxmlformats.org/officeDocument/2006/relationships/hyperlink" Target="https://fbref.com/en/players/bfc3b3a0/matchlogs/2023-2024/summary/Hugo-Bueno-Match-Logs" TargetMode="External"/><Relationship Id="rId719" Type="http://schemas.openxmlformats.org/officeDocument/2006/relationships/hyperlink" Target="https://fbref.com/en/squads/e4a775cb/Nottingham-Forest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4ba7cbea/Bournemouth-Stats" TargetMode="External"/><Relationship Id="rId1556" Type="http://schemas.openxmlformats.org/officeDocument/2006/relationships/hyperlink" Target="https://fbref.com/en/players/77d7c96f/matchlogs/2023-2024/summary/Kenny-Tete-Match-Logs" TargetMode="External"/><Relationship Id="rId1763" Type="http://schemas.openxmlformats.org/officeDocument/2006/relationships/hyperlink" Target="https://fbref.com/en/squads/18bb7c10/Arsenal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CZE/Czech-Republic-Football" TargetMode="External"/><Relationship Id="rId565" Type="http://schemas.openxmlformats.org/officeDocument/2006/relationships/hyperlink" Target="https://fbref.com/en/players/96cf7b61/Wes-Foderingham" TargetMode="External"/><Relationship Id="rId772" Type="http://schemas.openxmlformats.org/officeDocument/2006/relationships/hyperlink" Target="https://fbref.com/en/players/b561db50/matchlogs/2023-2024/summary/Raul-Jimenez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828657ff/Amadou-Onana" TargetMode="External"/><Relationship Id="rId1416" Type="http://schemas.openxmlformats.org/officeDocument/2006/relationships/hyperlink" Target="https://fbref.com/en/players/bc7dc64d/matchlogs/2023-2024/summary/Bukayo-Saka-Match-Logs" TargetMode="External"/><Relationship Id="rId1623" Type="http://schemas.openxmlformats.org/officeDocument/2006/relationships/hyperlink" Target="https://fbref.com/en/squads/822bd0ba/Liverpool-Stats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aeed5c06/Moussa-Diaby" TargetMode="External"/><Relationship Id="rId632" Type="http://schemas.openxmlformats.org/officeDocument/2006/relationships/hyperlink" Target="https://fbref.com/en/players/2bd83368/matchlogs/2023-2024/summary/Anthony-Gordon-Match-Logs" TargetMode="External"/><Relationship Id="rId1055" Type="http://schemas.openxmlformats.org/officeDocument/2006/relationships/hyperlink" Target="https://fbref.com/en/squads/e4a775cb/Nottingham-Forest-Stats" TargetMode="External"/><Relationship Id="rId1262" Type="http://schemas.openxmlformats.org/officeDocument/2006/relationships/hyperlink" Target="https://fbref.com/en/country/GHA/Ghana-Football" TargetMode="External"/><Relationship Id="rId271" Type="http://schemas.openxmlformats.org/officeDocument/2006/relationships/hyperlink" Target="https://fbref.com/en/squads/b2b47a98/Newcastle-United-Stats" TargetMode="External"/><Relationship Id="rId937" Type="http://schemas.openxmlformats.org/officeDocument/2006/relationships/hyperlink" Target="https://fbref.com/en/players/d7553721/Giovani-Lo-Celso" TargetMode="External"/><Relationship Id="rId1122" Type="http://schemas.openxmlformats.org/officeDocument/2006/relationships/hyperlink" Target="https://fbref.com/en/country/UKR/Ukraine-Football" TargetMode="External"/><Relationship Id="rId1567" Type="http://schemas.openxmlformats.org/officeDocument/2006/relationships/hyperlink" Target="https://fbref.com/en/squads/18bb7c10/Arsenal-Stat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dc62b55d/Matheus-Cunha" TargetMode="External"/><Relationship Id="rId576" Type="http://schemas.openxmlformats.org/officeDocument/2006/relationships/hyperlink" Target="https://fbref.com/en/players/f84a807c/matchlogs/2023-2024/summary/Lyle-Foster-Match-Logs" TargetMode="External"/><Relationship Id="rId783" Type="http://schemas.openxmlformats.org/officeDocument/2006/relationships/hyperlink" Target="https://fbref.com/en/squads/e297cd13/Luton-Town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e297cd13/Luton-Town-Stats" TargetMode="External"/><Relationship Id="rId1634" Type="http://schemas.openxmlformats.org/officeDocument/2006/relationships/hyperlink" Target="https://fbref.com/en/country/FRA/France-Football" TargetMode="External"/><Relationship Id="rId229" Type="http://schemas.openxmlformats.org/officeDocument/2006/relationships/hyperlink" Target="https://fbref.com/en/players/30e81a88/Rhian-Brewster" TargetMode="External"/><Relationship Id="rId436" Type="http://schemas.openxmlformats.org/officeDocument/2006/relationships/hyperlink" Target="https://fbref.com/en/players/4a1a9578/matchlogs/2023-2024/summary/Luis-Diaz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6639e500/Andreas-Pereira" TargetMode="External"/><Relationship Id="rId1480" Type="http://schemas.openxmlformats.org/officeDocument/2006/relationships/hyperlink" Target="https://fbref.com/en/players/3eb22ec9/matchlogs/2023-2024/summary/Bernardo-Silva-Match-Logs" TargetMode="External"/><Relationship Id="rId850" Type="http://schemas.openxmlformats.org/officeDocument/2006/relationships/hyperlink" Target="https://fbref.com/en/country/HUN/Hungary-Football" TargetMode="External"/><Relationship Id="rId948" Type="http://schemas.openxmlformats.org/officeDocument/2006/relationships/hyperlink" Target="https://fbref.com/en/players/a2b105e0/matchlogs/2023-2024/summary/Sean-Longstaff-Match-Logs" TargetMode="External"/><Relationship Id="rId1133" Type="http://schemas.openxmlformats.org/officeDocument/2006/relationships/hyperlink" Target="https://fbref.com/en/players/de112b84/Jacob-Murphy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ce5143da/Danny-Welbeck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47c64c55/Crystal-Palace-Stats" TargetMode="External"/><Relationship Id="rId587" Type="http://schemas.openxmlformats.org/officeDocument/2006/relationships/hyperlink" Target="https://fbref.com/en/squads/d3fd31cc/Everto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178ae8f8/matchlogs/2023-2024/summary/Diogo-Jota-Match-Logs" TargetMode="External"/><Relationship Id="rId1340" Type="http://schemas.openxmlformats.org/officeDocument/2006/relationships/hyperlink" Target="https://fbref.com/en/players/ab651565/matchlogs/2023-2024/summary/Nathan-Redmond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3f7bafbe/Alejo-Veliz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fed96827/Chris-Mepham" TargetMode="External"/><Relationship Id="rId1200" Type="http://schemas.openxmlformats.org/officeDocument/2006/relationships/hyperlink" Target="https://fbref.com/en/players/74b2cd7e/matchlogs/2023-2024/summary/Angelo-Ogbonna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4c3a6744/Justin-Kluivert" TargetMode="External"/><Relationship Id="rId959" Type="http://schemas.openxmlformats.org/officeDocument/2006/relationships/hyperlink" Target="https://fbref.com/en/squads/fd962109/Fulham-Stats" TargetMode="External"/><Relationship Id="rId1284" Type="http://schemas.openxmlformats.org/officeDocument/2006/relationships/hyperlink" Target="https://fbref.com/en/players/4f565d77/matchlogs/2023-2024/summary/Kalvin-Phillips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e77dc3b2/Dominic-Solanke" TargetMode="External"/><Relationship Id="rId1589" Type="http://schemas.openxmlformats.org/officeDocument/2006/relationships/hyperlink" Target="https://fbref.com/en/players/259fea27/James-Trafford" TargetMode="External"/><Relationship Id="rId1712" Type="http://schemas.openxmlformats.org/officeDocument/2006/relationships/hyperlink" Target="https://fbref.com/en/players/dd323728/matchlogs/2023-2024/summary/Neco-Williams-Match-Logs" TargetMode="External"/><Relationship Id="rId293" Type="http://schemas.openxmlformats.org/officeDocument/2006/relationships/hyperlink" Target="https://fbref.com/en/players/b4a014b1/Diego-Carlos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a0666d3e/Will-Hughes" TargetMode="External"/><Relationship Id="rId1144" Type="http://schemas.openxmlformats.org/officeDocument/2006/relationships/hyperlink" Target="https://fbref.com/en/players/de5b5570/matchlogs/2023-2024/summary/Marvelous-Nakamba-Match-Logs" TargetMode="External"/><Relationship Id="rId1351" Type="http://schemas.openxmlformats.org/officeDocument/2006/relationships/hyperlink" Target="https://fbref.com/en/squads/fd962109/Fulham-Stats" TargetMode="External"/><Relationship Id="rId1449" Type="http://schemas.openxmlformats.org/officeDocument/2006/relationships/hyperlink" Target="https://fbref.com/en/players/52afb588/Kevin-Schade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fdf3cb77/matchlogs/2023-2024/summary/Vladimir-Coufal-Match-Logs" TargetMode="External"/><Relationship Id="rId598" Type="http://schemas.openxmlformats.org/officeDocument/2006/relationships/hyperlink" Target="https://fbref.com/en/country/IRN/Iran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7956236f/matchlogs/2023-2024/summary/Emiliano-Martinez-Match-Logs" TargetMode="External"/><Relationship Id="rId1211" Type="http://schemas.openxmlformats.org/officeDocument/2006/relationships/hyperlink" Target="https://fbref.com/en/squads/d3fd31cc/Everton-Stats" TargetMode="External"/><Relationship Id="rId1656" Type="http://schemas.openxmlformats.org/officeDocument/2006/relationships/hyperlink" Target="https://fbref.com/en/players/8fe2a392/matchlogs/2023-2024/summary/Micky-van-de-Ven-Match-Logs" TargetMode="External"/><Relationship Id="rId220" Type="http://schemas.openxmlformats.org/officeDocument/2006/relationships/hyperlink" Target="https://fbref.com/en/players/ccce7025/matchlogs/2023-2024/summary/Sven-Botman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a7588cdc/Antwoine-Hackford" TargetMode="External"/><Relationship Id="rId872" Type="http://schemas.openxmlformats.org/officeDocument/2006/relationships/hyperlink" Target="https://fbref.com/en/players/5ed9b537/matchlogs/2023-2024/summary/Ibrahima-Konate-Match-Logs" TargetMode="External"/><Relationship Id="rId1088" Type="http://schemas.openxmlformats.org/officeDocument/2006/relationships/hyperlink" Target="https://fbref.com/en/players/8397a50c/matchlogs/2023-2024/summary/Tyrone-Mings-Match-Logs" TargetMode="External"/><Relationship Id="rId1295" Type="http://schemas.openxmlformats.org/officeDocument/2006/relationships/hyperlink" Target="https://fbref.com/en/squads/cd051869/Brentford-Stats" TargetMode="External"/><Relationship Id="rId1309" Type="http://schemas.openxmlformats.org/officeDocument/2006/relationships/hyperlink" Target="https://fbref.com/en/players/45685411/Jesuran-Rak-Sakyi" TargetMode="External"/><Relationship Id="rId1516" Type="http://schemas.openxmlformats.org/officeDocument/2006/relationships/hyperlink" Target="https://fbref.com/en/players/6613c819/matchlogs/2023-2024/summary/Tomas-Soucek-Match-Logs" TargetMode="External"/><Relationship Id="rId1723" Type="http://schemas.openxmlformats.org/officeDocument/2006/relationships/hyperlink" Target="https://fbref.com/en/squads/fd962109/Fulham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OR/Portugal-Football" TargetMode="External"/><Relationship Id="rId525" Type="http://schemas.openxmlformats.org/officeDocument/2006/relationships/hyperlink" Target="https://fbref.com/en/players/980522ec/Christian-Eriksen" TargetMode="External"/><Relationship Id="rId732" Type="http://schemas.openxmlformats.org/officeDocument/2006/relationships/hyperlink" Target="https://fbref.com/en/players/491a433d/matchlogs/2023-2024/summary/Rasmus-Hojlund-Match-Logs" TargetMode="External"/><Relationship Id="rId1155" Type="http://schemas.openxmlformats.org/officeDocument/2006/relationships/hyperlink" Target="https://fbref.com/en/squads/8cec06e1/Wolverhampton-Wanderers-Stats" TargetMode="External"/><Relationship Id="rId1362" Type="http://schemas.openxmlformats.org/officeDocument/2006/relationships/hyperlink" Target="https://fbref.com/en/country/BRA/Brazil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country/NGA/Nigeria-Football" TargetMode="External"/><Relationship Id="rId1667" Type="http://schemas.openxmlformats.org/officeDocument/2006/relationships/hyperlink" Target="https://fbref.com/en/squads/18bb7c10/Arsenal-Stats" TargetMode="External"/><Relationship Id="rId469" Type="http://schemas.openxmlformats.org/officeDocument/2006/relationships/hyperlink" Target="https://fbref.com/en/players/67ac5bb8/Gabriel-Dos-Santos" TargetMode="External"/><Relationship Id="rId676" Type="http://schemas.openxmlformats.org/officeDocument/2006/relationships/hyperlink" Target="https://fbref.com/en/players/eebacc07/matchlogs/2023-2024/summary/Gustavo-Hamer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fd962109/Fulham-Stats" TargetMode="External"/><Relationship Id="rId1527" Type="http://schemas.openxmlformats.org/officeDocument/2006/relationships/hyperlink" Target="https://fbref.com/en/squads/cff3d9bb/Chelsea-Stats" TargetMode="External"/><Relationship Id="rId1734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26ce2263/Ryan-Christie" TargetMode="External"/><Relationship Id="rId536" Type="http://schemas.openxmlformats.org/officeDocument/2006/relationships/hyperlink" Target="https://fbref.com/en/players/f8fcd2a5/matchlogs/2023-2024/summary/Jonny-Evans-Match-Logs" TargetMode="External"/><Relationship Id="rId1166" Type="http://schemas.openxmlformats.org/officeDocument/2006/relationships/hyperlink" Target="https://fbref.com/en/country/NIR/Northern-Ireland-Football" TargetMode="External"/><Relationship Id="rId1373" Type="http://schemas.openxmlformats.org/officeDocument/2006/relationships/hyperlink" Target="https://fbref.com/en/players/2e4f5f03/Andrew-Robertson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d3fd31cc/Everton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FRA/France-Football" TargetMode="External"/><Relationship Id="rId1580" Type="http://schemas.openxmlformats.org/officeDocument/2006/relationships/hyperlink" Target="https://fbref.com/en/players/e7ca0439/matchlogs/2023-2024/summary/James-Tomkins-Match-Logs" TargetMode="External"/><Relationship Id="rId1678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POR/Portugal-Football" TargetMode="External"/><Relationship Id="rId603" Type="http://schemas.openxmlformats.org/officeDocument/2006/relationships/hyperlink" Target="https://fbref.com/en/squads/e4a775cb/Nottingham-Forest-Stats" TargetMode="External"/><Relationship Id="rId687" Type="http://schemas.openxmlformats.org/officeDocument/2006/relationships/hyperlink" Target="https://fbref.com/en/squads/18bb7c10/Arsenal-Stats" TargetMode="External"/><Relationship Id="rId810" Type="http://schemas.openxmlformats.org/officeDocument/2006/relationships/hyperlink" Target="https://fbref.com/en/country/DEN/Denmark-Football" TargetMode="External"/><Relationship Id="rId908" Type="http://schemas.openxmlformats.org/officeDocument/2006/relationships/hyperlink" Target="https://fbref.com/en/players/450ab6fc/matchlogs/2023-2024/summary/Jamaal-Lascelles-Match-Logs" TargetMode="External"/><Relationship Id="rId1233" Type="http://schemas.openxmlformats.org/officeDocument/2006/relationships/hyperlink" Target="https://fbref.com/en/players/7b355808/William-Osula" TargetMode="External"/><Relationship Id="rId1440" Type="http://schemas.openxmlformats.org/officeDocument/2006/relationships/hyperlink" Target="https://fbref.com/en/players/dbf053da/matchlogs/2023-2024/summary/Jadon-Sancho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GHA/Ghana-Football" TargetMode="External"/><Relationship Id="rId1177" Type="http://schemas.openxmlformats.org/officeDocument/2006/relationships/hyperlink" Target="https://fbref.com/en/players/4d77b365/Darwin-Nunez" TargetMode="External"/><Relationship Id="rId1300" Type="http://schemas.openxmlformats.org/officeDocument/2006/relationships/hyperlink" Target="https://fbref.com/en/players/4b40d9ca/matchlogs/2023-2024/summary/Nick-Pope-Match-Logs" TargetMode="External"/><Relationship Id="rId1745" Type="http://schemas.openxmlformats.org/officeDocument/2006/relationships/hyperlink" Target="https://fbref.com/en/players/be927d03/Ashley-Young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cab9634e/Ian-Maatsen" TargetMode="External"/><Relationship Id="rId1384" Type="http://schemas.openxmlformats.org/officeDocument/2006/relationships/hyperlink" Target="https://fbref.com/en/players/7399c7a8/matchlogs/2023-2024/summary/Jack-Robinson-Match-Logs" TargetMode="External"/><Relationship Id="rId1591" Type="http://schemas.openxmlformats.org/officeDocument/2006/relationships/hyperlink" Target="https://fbref.com/en/squads/943e8050/Burnley-Stats" TargetMode="External"/><Relationship Id="rId1605" Type="http://schemas.openxmlformats.org/officeDocument/2006/relationships/hyperlink" Target="https://fbref.com/en/players/b2a81fc6/Mike-Tresor" TargetMode="External"/><Relationship Id="rId1689" Type="http://schemas.openxmlformats.org/officeDocument/2006/relationships/hyperlink" Target="https://fbref.com/en/players/3515d404/James-Ward-Prowse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f08490a6/Arnaut-Danjuma" TargetMode="External"/><Relationship Id="rId407" Type="http://schemas.openxmlformats.org/officeDocument/2006/relationships/hyperlink" Target="https://fbref.com/en/squads/1df6b87e/Sheffield-United-Stats" TargetMode="External"/><Relationship Id="rId614" Type="http://schemas.openxmlformats.org/officeDocument/2006/relationships/hyperlink" Target="https://fbref.com/en/country/BRA/Brazil-Football" TargetMode="External"/><Relationship Id="rId821" Type="http://schemas.openxmlformats.org/officeDocument/2006/relationships/hyperlink" Target="https://fbref.com/en/players/c066d1a5/Issa-Kabore" TargetMode="External"/><Relationship Id="rId1037" Type="http://schemas.openxmlformats.org/officeDocument/2006/relationships/hyperlink" Target="https://fbref.com/en/players/96593e89/James-Mcatee" TargetMode="External"/><Relationship Id="rId1244" Type="http://schemas.openxmlformats.org/officeDocument/2006/relationships/hyperlink" Target="https://fbref.com/en/players/a78ff07f/matchlogs/2023-2024/summary/Joao-Palhinha-Match-Logs" TargetMode="External"/><Relationship Id="rId1451" Type="http://schemas.openxmlformats.org/officeDocument/2006/relationships/hyperlink" Target="https://fbref.com/en/squads/cd051869/Brentford-Stats" TargetMode="External"/><Relationship Id="rId253" Type="http://schemas.openxmlformats.org/officeDocument/2006/relationships/hyperlink" Target="https://fbref.com/en/players/4e204552/Jacob-Bruun-Larsen" TargetMode="External"/><Relationship Id="rId460" Type="http://schemas.openxmlformats.org/officeDocument/2006/relationships/hyperlink" Target="https://fbref.com/en/players/d557d734/matchlogs/2023-2024/summary/Matt-Doherty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b62878a5/matchlogs/2023-2024/summary/Kudus-Mohammed-Match-Logs" TargetMode="External"/><Relationship Id="rId1311" Type="http://schemas.openxmlformats.org/officeDocument/2006/relationships/hyperlink" Target="https://fbref.com/en/squads/47c64c55/Crystal-Palace-Stats" TargetMode="External"/><Relationship Id="rId1549" Type="http://schemas.openxmlformats.org/officeDocument/2006/relationships/hyperlink" Target="https://fbref.com/en/players/cc2d7ad5/Charlie-Taylor" TargetMode="External"/><Relationship Id="rId1756" Type="http://schemas.openxmlformats.org/officeDocument/2006/relationships/hyperlink" Target="https://fbref.com/en/players/9907b1c8/matchlogs/2023-2024/summary/Nicolo-Zaniolo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890f108d/matchlogs/2023-2024/summary/Youssef-Chermiti-Match-Logs" TargetMode="External"/><Relationship Id="rId558" Type="http://schemas.openxmlformats.org/officeDocument/2006/relationships/hyperlink" Target="https://fbref.com/en/country/NED/Netherlands-Football" TargetMode="External"/><Relationship Id="rId765" Type="http://schemas.openxmlformats.org/officeDocument/2006/relationships/hyperlink" Target="https://fbref.com/en/players/b66315ae/Gabriel-Jesus" TargetMode="External"/><Relationship Id="rId972" Type="http://schemas.openxmlformats.org/officeDocument/2006/relationships/hyperlink" Target="https://fbref.com/en/players/ee38d9c5/matchlogs/2023-2024/summary/James-Maddison-Match-Logs" TargetMode="External"/><Relationship Id="rId1188" Type="http://schemas.openxmlformats.org/officeDocument/2006/relationships/hyperlink" Target="https://fbref.com/en/players/1d042188/matchlogs/2023-2024/summary/Dara-OShea-Match-Logs" TargetMode="External"/><Relationship Id="rId1395" Type="http://schemas.openxmlformats.org/officeDocument/2006/relationships/hyperlink" Target="https://fbref.com/en/squads/cd051869/Brentford-Stats" TargetMode="External"/><Relationship Id="rId1409" Type="http://schemas.openxmlformats.org/officeDocument/2006/relationships/hyperlink" Target="https://fbref.com/en/players/903b6e8b/Jose-Sa" TargetMode="External"/><Relationship Id="rId1616" Type="http://schemas.openxmlformats.org/officeDocument/2006/relationships/hyperlink" Target="https://fbref.com/en/players/38ceb24a/matchlogs/2023-2024/summary/Leandro-Trossard-Match-Logs" TargetMode="External"/><Relationship Id="rId197" Type="http://schemas.openxmlformats.org/officeDocument/2006/relationships/hyperlink" Target="https://fbref.com/en/players/d328a254/Philip-Billing" TargetMode="External"/><Relationship Id="rId418" Type="http://schemas.openxmlformats.org/officeDocument/2006/relationships/hyperlink" Target="https://fbref.com/en/country/BEL/Belgium-Football" TargetMode="External"/><Relationship Id="rId625" Type="http://schemas.openxmlformats.org/officeDocument/2006/relationships/hyperlink" Target="https://fbref.com/en/players/01e5f06e/Sergio-Gomez" TargetMode="External"/><Relationship Id="rId832" Type="http://schemas.openxmlformats.org/officeDocument/2006/relationships/hyperlink" Target="https://fbref.com/en/players/cc77354e/matchlogs/2023-2024/summary/Boubacar-Kamara-Match-Logs" TargetMode="External"/><Relationship Id="rId1048" Type="http://schemas.openxmlformats.org/officeDocument/2006/relationships/hyperlink" Target="https://fbref.com/en/players/78b8ac63/matchlogs/2023-2024/summary/Oliver-McBurnie-Match-Logs" TargetMode="External"/><Relationship Id="rId1255" Type="http://schemas.openxmlformats.org/officeDocument/2006/relationships/hyperlink" Target="https://fbref.com/en/squads/7c21e445/West-Ham-United-Stats" TargetMode="External"/><Relationship Id="rId1462" Type="http://schemas.openxmlformats.org/officeDocument/2006/relationships/hyperlink" Target="https://fbref.com/en/country/POR/Portugal-Football" TargetMode="External"/><Relationship Id="rId264" Type="http://schemas.openxmlformats.org/officeDocument/2006/relationships/hyperlink" Target="https://fbref.com/en/players/468a7a91/matchlogs/2023-2024/summary/Facundo-Buonanotte-Match-Logs" TargetMode="External"/><Relationship Id="rId471" Type="http://schemas.openxmlformats.org/officeDocument/2006/relationships/hyperlink" Target="https://fbref.com/en/squads/18bb7c10/Arsenal-Stats" TargetMode="External"/><Relationship Id="rId1115" Type="http://schemas.openxmlformats.org/officeDocument/2006/relationships/hyperlink" Target="https://fbref.com/en/squads/e297cd13/Luton-Town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7c21e445/West-Ham-United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82927de4/Pablo-Fornals" TargetMode="External"/><Relationship Id="rId776" Type="http://schemas.openxmlformats.org/officeDocument/2006/relationships/hyperlink" Target="https://fbref.com/en/players/e8832875/matchlogs/2023-2024/summary/Joao-Pedro-Match-Logs" TargetMode="External"/><Relationship Id="rId983" Type="http://schemas.openxmlformats.org/officeDocument/2006/relationships/hyperlink" Target="https://fbref.com/en/squads/e4a775cb/Nottingham-Forest-Stats" TargetMode="External"/><Relationship Id="rId1199" Type="http://schemas.openxmlformats.org/officeDocument/2006/relationships/hyperlink" Target="https://fbref.com/en/squads/7c21e445/West-Ham-United-Stats" TargetMode="External"/><Relationship Id="rId1627" Type="http://schemas.openxmlformats.org/officeDocument/2006/relationships/hyperlink" Target="https://fbref.com/en/squads/e4a775cb/Nottingham-Forest-Stats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31c69ef1/Ruben-Dias" TargetMode="External"/><Relationship Id="rId636" Type="http://schemas.openxmlformats.org/officeDocument/2006/relationships/hyperlink" Target="https://fbref.com/en/players/b8e740fb/matchlogs/2023-2024/summary/Ryan-Gravenberch-Match-Logs" TargetMode="External"/><Relationship Id="rId1059" Type="http://schemas.openxmlformats.org/officeDocument/2006/relationships/hyperlink" Target="https://fbref.com/en/squads/d3fd31cc/Everton-Stats" TargetMode="External"/><Relationship Id="rId1266" Type="http://schemas.openxmlformats.org/officeDocument/2006/relationships/hyperlink" Target="https://fbref.com/en/country/SCO/Scotland-Football" TargetMode="External"/><Relationship Id="rId1473" Type="http://schemas.openxmlformats.org/officeDocument/2006/relationships/hyperlink" Target="https://fbref.com/en/players/9c94165b/Luke-Shaw" TargetMode="External"/><Relationship Id="rId843" Type="http://schemas.openxmlformats.org/officeDocument/2006/relationships/hyperlink" Target="https://fbref.com/en/squads/7c21e445/West-Ham-United-Stats" TargetMode="External"/><Relationship Id="rId1126" Type="http://schemas.openxmlformats.org/officeDocument/2006/relationships/hyperlink" Target="https://fbref.com/en/country/BRA/Brazil-Football" TargetMode="External"/><Relationship Id="rId1680" Type="http://schemas.openxmlformats.org/officeDocument/2006/relationships/hyperlink" Target="https://fbref.com/en/players/86dd77d1/matchlogs/2023-2024/summary/Kyle-Walker-Match-Logs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361ca564/Tottenham-Hotspur-Stats" TargetMode="External"/><Relationship Id="rId910" Type="http://schemas.openxmlformats.org/officeDocument/2006/relationships/hyperlink" Target="https://fbref.com/en/country/GAB/Gabon-Football" TargetMode="External"/><Relationship Id="rId1333" Type="http://schemas.openxmlformats.org/officeDocument/2006/relationships/hyperlink" Target="https://fbref.com/en/players/28b40c9c/Tim-Ream" TargetMode="External"/><Relationship Id="rId1540" Type="http://schemas.openxmlformats.org/officeDocument/2006/relationships/hyperlink" Target="https://fbref.com/en/players/15ea812b/matchlogs/2023-2024/summary/James-Tarkowski-Match-Logs" TargetMode="External"/><Relationship Id="rId1638" Type="http://schemas.openxmlformats.org/officeDocument/2006/relationships/hyperlink" Target="https://fbref.com/en/country/NED/Netherlands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361ca564/Tottenham-Hotspur-Stats" TargetMode="External"/><Relationship Id="rId994" Type="http://schemas.openxmlformats.org/officeDocument/2006/relationships/hyperlink" Target="https://fbref.com/en/country/FRA/France-Football" TargetMode="External"/><Relationship Id="rId1400" Type="http://schemas.openxmlformats.org/officeDocument/2006/relationships/hyperlink" Target="https://fbref.com/en/players/a3d94a58/matchlogs/2023-2024/summary/Cristian-Romero-Match-Logs" TargetMode="External"/><Relationship Id="rId202" Type="http://schemas.openxmlformats.org/officeDocument/2006/relationships/hyperlink" Target="https://fbref.com/en/country/MLI/Mali-Football" TargetMode="External"/><Relationship Id="rId647" Type="http://schemas.openxmlformats.org/officeDocument/2006/relationships/hyperlink" Target="https://fbref.com/en/squads/47c64c55/Crystal-Palace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6fe90922/Ivan-Perisic" TargetMode="External"/><Relationship Id="rId1484" Type="http://schemas.openxmlformats.org/officeDocument/2006/relationships/hyperlink" Target="https://fbref.com/en/players/e7aa9d7c/matchlogs/2023-2024/summary/Fabio-Silva-Match-Logs" TargetMode="External"/><Relationship Id="rId1691" Type="http://schemas.openxmlformats.org/officeDocument/2006/relationships/hyperlink" Target="https://fbref.com/en/squads/7c21e445/West-Ham-United-Stats" TargetMode="External"/><Relationship Id="rId1705" Type="http://schemas.openxmlformats.org/officeDocument/2006/relationships/hyperlink" Target="https://fbref.com/en/players/35e413f1/Ben-Whit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414184f7/Jhon-Duran" TargetMode="External"/><Relationship Id="rId507" Type="http://schemas.openxmlformats.org/officeDocument/2006/relationships/hyperlink" Target="https://fbref.com/en/squads/1df6b87e/Sheffield-United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b57e066e/Rico-Lewis" TargetMode="External"/><Relationship Id="rId1137" Type="http://schemas.openxmlformats.org/officeDocument/2006/relationships/hyperlink" Target="https://fbref.com/en/players/30d4a2e5/Vitaliy-Mykolenko" TargetMode="External"/><Relationship Id="rId1344" Type="http://schemas.openxmlformats.org/officeDocument/2006/relationships/hyperlink" Target="https://fbref.com/en/players/803ae100/matchlogs/2023-2024/summary/Harrison-Reed-Match-Logs" TargetMode="External"/><Relationship Id="rId1551" Type="http://schemas.openxmlformats.org/officeDocument/2006/relationships/hyperlink" Target="https://fbref.com/en/squads/943e8050/Burnley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eb391dd/Maxwel-Cornet" TargetMode="External"/><Relationship Id="rId560" Type="http://schemas.openxmlformats.org/officeDocument/2006/relationships/hyperlink" Target="https://fbref.com/en/players/a92ab7be/matchlogs/2023-2024/summary/Mark-Flekken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FRA/France-Football" TargetMode="External"/><Relationship Id="rId1204" Type="http://schemas.openxmlformats.org/officeDocument/2006/relationships/hyperlink" Target="https://fbref.com/en/players/cdd70dc0/matchlogs/2023-2024/summary/Michael-Olakigbe-Match-Logs" TargetMode="External"/><Relationship Id="rId1411" Type="http://schemas.openxmlformats.org/officeDocument/2006/relationships/hyperlink" Target="https://fbref.com/en/squads/8cec06e1/Wolverhampton-Wanderers-Stats" TargetMode="External"/><Relationship Id="rId1649" Type="http://schemas.openxmlformats.org/officeDocument/2006/relationships/hyperlink" Target="https://fbref.com/en/players/dad4b285/Joel-Veltman" TargetMode="External"/><Relationship Id="rId213" Type="http://schemas.openxmlformats.org/officeDocument/2006/relationships/hyperlink" Target="https://fbref.com/en/players/a4ac4b8f/Willy-Boly" TargetMode="External"/><Relationship Id="rId420" Type="http://schemas.openxmlformats.org/officeDocument/2006/relationships/hyperlink" Target="https://fbref.com/en/players/b737f944/matchlogs/2023-2024/summary/Hannes-Delcroix-Match-Logs" TargetMode="External"/><Relationship Id="rId658" Type="http://schemas.openxmlformats.org/officeDocument/2006/relationships/hyperlink" Target="https://fbref.com/en/country/CRO/Croatia-Football" TargetMode="External"/><Relationship Id="rId865" Type="http://schemas.openxmlformats.org/officeDocument/2006/relationships/hyperlink" Target="https://fbref.com/en/players/fc076f78/Luca-Koleosho" TargetMode="External"/><Relationship Id="rId1050" Type="http://schemas.openxmlformats.org/officeDocument/2006/relationships/hyperlink" Target="https://fbref.com/en/country/SCO/Scotland-Football" TargetMode="External"/><Relationship Id="rId1288" Type="http://schemas.openxmlformats.org/officeDocument/2006/relationships/hyperlink" Target="https://fbref.com/en/players/19f4d211/matchlogs/2023-2024/summary/Jaden-Philogene-Bidace-Match-Logs" TargetMode="External"/><Relationship Id="rId1495" Type="http://schemas.openxmlformats.org/officeDocument/2006/relationships/hyperlink" Target="https://fbref.com/en/squads/361ca564/Tottenham-Hotspur-Stats" TargetMode="External"/><Relationship Id="rId1509" Type="http://schemas.openxmlformats.org/officeDocument/2006/relationships/hyperlink" Target="https://fbref.com/en/players/886f9aac/Manor-Solomon" TargetMode="External"/><Relationship Id="rId1716" Type="http://schemas.openxmlformats.org/officeDocument/2006/relationships/hyperlink" Target="https://fbref.com/en/players/8b9ebd03/matchlogs/2023-2024/summary/Willian-Match-Logs" TargetMode="External"/><Relationship Id="rId297" Type="http://schemas.openxmlformats.org/officeDocument/2006/relationships/hyperlink" Target="https://fbref.com/en/players/4d224fe8/Casemiro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8b04d6c1/Pierre-Hojbjerg" TargetMode="External"/><Relationship Id="rId932" Type="http://schemas.openxmlformats.org/officeDocument/2006/relationships/hyperlink" Target="https://fbref.com/en/players/f5deef4c/matchlogs/2023-2024/summary/Victor-Lindelof-Match-Logs" TargetMode="External"/><Relationship Id="rId1148" Type="http://schemas.openxmlformats.org/officeDocument/2006/relationships/hyperlink" Target="https://fbref.com/en/players/c5bdb6e3/matchlogs/2023-2024/summary/Reiss-Nelson-Match-Logs" TargetMode="External"/><Relationship Id="rId1355" Type="http://schemas.openxmlformats.org/officeDocument/2006/relationships/hyperlink" Target="https://fbref.com/en/squads/18bb7c10/Arsenal-Stats" TargetMode="External"/><Relationship Id="rId1562" Type="http://schemas.openxmlformats.org/officeDocument/2006/relationships/hyperlink" Target="https://fbref.com/en/country/BEL/Belgium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0ef89a37/matchlogs/2023-2024/summary/Philippe-Coutinho-Match-Logs" TargetMode="External"/><Relationship Id="rId1008" Type="http://schemas.openxmlformats.org/officeDocument/2006/relationships/hyperlink" Target="https://fbref.com/en/players/bac46a10/matchlogs/2023-2024/summary/Lisandro-Martinez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FRA/France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7c21e445/West-Ham-United-Stats" TargetMode="External"/><Relationship Id="rId669" Type="http://schemas.openxmlformats.org/officeDocument/2006/relationships/hyperlink" Target="https://fbref.com/en/players/da011f18/Lewis-Hall" TargetMode="External"/><Relationship Id="rId876" Type="http://schemas.openxmlformats.org/officeDocument/2006/relationships/hyperlink" Target="https://fbref.com/en/players/0313a347/matchlogs/2023-2024/summary/Ezri-Konsa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cd051869/Brentford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79c84d1c/matchlogs/2023-2024/summary/Jarrod-Bowen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d38fdf53/Pervis-Estupinan" TargetMode="External"/><Relationship Id="rId736" Type="http://schemas.openxmlformats.org/officeDocument/2006/relationships/hyperlink" Target="https://fbref.com/en/players/07802f7f/matchlogs/2023-2024/summary/Danny-Ings-Match-Logs" TargetMode="External"/><Relationship Id="rId1061" Type="http://schemas.openxmlformats.org/officeDocument/2006/relationships/hyperlink" Target="https://fbref.com/en/players/d93c2511/Scott-McTominay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NED/Netherlands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e297cd13/Luton-Town-Stats" TargetMode="External"/><Relationship Id="rId1019" Type="http://schemas.openxmlformats.org/officeDocument/2006/relationships/hyperlink" Target="https://fbref.com/en/squads/822bd0ba/Liverpool-Stats" TargetMode="External"/><Relationship Id="rId1573" Type="http://schemas.openxmlformats.org/officeDocument/2006/relationships/hyperlink" Target="https://fbref.com/en/players/b3af9be1/Takehiro-Tomiyasu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d07537b9/Brighton-and-Hove-Albion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18bb7c10/Arsenal-Stats" TargetMode="External"/><Relationship Id="rId1226" Type="http://schemas.openxmlformats.org/officeDocument/2006/relationships/hyperlink" Target="https://fbref.com/en/country/BEL/Belgium-Football" TargetMode="External"/><Relationship Id="rId1433" Type="http://schemas.openxmlformats.org/officeDocument/2006/relationships/hyperlink" Target="https://fbref.com/en/players/6a713852/Robert-Sanchez" TargetMode="External"/><Relationship Id="rId1640" Type="http://schemas.openxmlformats.org/officeDocument/2006/relationships/hyperlink" Target="https://fbref.com/en/players/e06683ca/matchlogs/2023-2024/summary/Virgil-van-Dijk-Match-Logs" TargetMode="External"/><Relationship Id="rId1738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442" Type="http://schemas.openxmlformats.org/officeDocument/2006/relationships/hyperlink" Target="https://fbref.com/en/country/FRA/France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ca22ccb0/matchlogs/2023-2024/summary/Hannibal-Mejbri-Match-Logs" TargetMode="External"/><Relationship Id="rId1500" Type="http://schemas.openxmlformats.org/officeDocument/2006/relationships/hyperlink" Target="https://fbref.com/en/players/20b104bc/matchlogs/2023-2024/summary/Adam-Smith-Match-Logs" TargetMode="External"/><Relationship Id="rId302" Type="http://schemas.openxmlformats.org/officeDocument/2006/relationships/hyperlink" Target="https://fbref.com/en/country/POL/Poland-Football" TargetMode="External"/><Relationship Id="rId747" Type="http://schemas.openxmlformats.org/officeDocument/2006/relationships/hyperlink" Target="https://fbref.com/en/squads/fd962109/Fulham-Stats" TargetMode="External"/><Relationship Id="rId954" Type="http://schemas.openxmlformats.org/officeDocument/2006/relationships/hyperlink" Target="https://fbref.com/en/country/BRA/Brazil-Football" TargetMode="External"/><Relationship Id="rId1377" Type="http://schemas.openxmlformats.org/officeDocument/2006/relationships/hyperlink" Target="https://fbref.com/en/players/289601e6/Antonee-Robinson" TargetMode="External"/><Relationship Id="rId1584" Type="http://schemas.openxmlformats.org/officeDocument/2006/relationships/hyperlink" Target="https://fbref.com/en/players/0db169ae/matchlogs/2023-2024/summary/Sandro-Tonali-Match-Log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DEN/Denmark-Football" TargetMode="External"/><Relationship Id="rId593" Type="http://schemas.openxmlformats.org/officeDocument/2006/relationships/hyperlink" Target="https://fbref.com/en/players/4e015693/James-Garner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CIV/Cote-dIvoire-Football" TargetMode="External"/><Relationship Id="rId1237" Type="http://schemas.openxmlformats.org/officeDocument/2006/relationships/hyperlink" Target="https://fbref.com/en/players/2f9e4435/Dango-Ouattara" TargetMode="External"/><Relationship Id="rId1444" Type="http://schemas.openxmlformats.org/officeDocument/2006/relationships/hyperlink" Target="https://fbref.com/en/players/bced0375/matchlogs/2023-2024/summary/Ibrahim-Sangare-Match-Logs" TargetMode="External"/><Relationship Id="rId1651" Type="http://schemas.openxmlformats.org/officeDocument/2006/relationships/hyperlink" Target="https://fbref.com/en/squads/d07537b9/Brighton-and-Hove-Albion-Stats" TargetMode="External"/><Relationship Id="rId246" Type="http://schemas.openxmlformats.org/officeDocument/2006/relationships/hyperlink" Target="https://fbref.com/en/country/SCO/Scotland-Football" TargetMode="External"/><Relationship Id="rId453" Type="http://schemas.openxmlformats.org/officeDocument/2006/relationships/hyperlink" Target="https://fbref.com/en/players/e814e1cf/Lewis-Dobbin" TargetMode="External"/><Relationship Id="rId660" Type="http://schemas.openxmlformats.org/officeDocument/2006/relationships/hyperlink" Target="https://fbref.com/en/players/5ad50391/matchlogs/2023-2024/summary/Josko-Gvardiol-Match-Logs" TargetMode="External"/><Relationship Id="rId898" Type="http://schemas.openxmlformats.org/officeDocument/2006/relationships/hyperlink" Target="https://fbref.com/en/country/ESP/Spain-Football" TargetMode="External"/><Relationship Id="rId1083" Type="http://schemas.openxmlformats.org/officeDocument/2006/relationships/hyperlink" Target="https://fbref.com/en/squads/d07537b9/Brighton-and-Hove-Albion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27d0a506/matchlogs/2023-2024/summary/Pedro-Porro-Match-Logs" TargetMode="External"/><Relationship Id="rId1511" Type="http://schemas.openxmlformats.org/officeDocument/2006/relationships/hyperlink" Target="https://fbref.com/en/squads/361ca564/Tottenham-Hotspur-Stats" TargetMode="External"/><Relationship Id="rId1749" Type="http://schemas.openxmlformats.org/officeDocument/2006/relationships/hyperlink" Target="https://fbref.com/en/players/88968486/Illia-Zabarnyi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9cfbad36/Julio-Cesar-Enciso" TargetMode="External"/><Relationship Id="rId758" Type="http://schemas.openxmlformats.org/officeDocument/2006/relationships/hyperlink" Target="https://fbref.com/en/country/GER/Germany-Football" TargetMode="External"/><Relationship Id="rId965" Type="http://schemas.openxmlformats.org/officeDocument/2006/relationships/hyperlink" Target="https://fbref.com/en/players/83d074ff/Alexis-Mac-Allister" TargetMode="External"/><Relationship Id="rId1150" Type="http://schemas.openxmlformats.org/officeDocument/2006/relationships/hyperlink" Target="https://fbref.com/en/country/BRA/Brazil-Football" TargetMode="External"/><Relationship Id="rId1388" Type="http://schemas.openxmlformats.org/officeDocument/2006/relationships/hyperlink" Target="https://fbref.com/en/players/6434f10d/matchlogs/2023-2024/summary/Rodri-Match-Logs" TargetMode="External"/><Relationship Id="rId1595" Type="http://schemas.openxmlformats.org/officeDocument/2006/relationships/hyperlink" Target="https://fbref.com/en/squads/fd962109/Fulham-Stats" TargetMode="External"/><Relationship Id="rId1609" Type="http://schemas.openxmlformats.org/officeDocument/2006/relationships/hyperlink" Target="https://fbref.com/en/players/21512407/Kieran-Trippier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60344e4f/Josh-Dasilva" TargetMode="External"/><Relationship Id="rId520" Type="http://schemas.openxmlformats.org/officeDocument/2006/relationships/hyperlink" Target="https://fbref.com/en/players/df8b52a5/matchlogs/2023-2024/summary/Emerson-Match-Logs" TargetMode="External"/><Relationship Id="rId618" Type="http://schemas.openxmlformats.org/officeDocument/2006/relationships/hyperlink" Target="https://fbref.com/en/country/POR/Portugal-Football" TargetMode="External"/><Relationship Id="rId825" Type="http://schemas.openxmlformats.org/officeDocument/2006/relationships/hyperlink" Target="https://fbref.com/en/players/15f24fe7/Sasa-Kalajdzic" TargetMode="External"/><Relationship Id="rId1248" Type="http://schemas.openxmlformats.org/officeDocument/2006/relationships/hyperlink" Target="https://fbref.com/en/players/dc7f8a28/matchlogs/2023-2024/summary/Cole-Palmer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ITA/Italy-Football" TargetMode="External"/><Relationship Id="rId257" Type="http://schemas.openxmlformats.org/officeDocument/2006/relationships/hyperlink" Target="https://fbref.com/en/players/bfc3b3a0/Hugo-Bueno" TargetMode="External"/><Relationship Id="rId464" Type="http://schemas.openxmlformats.org/officeDocument/2006/relationships/hyperlink" Target="https://fbref.com/en/players/fffea3e5/matchlogs/2023-2024/summary/Jeremy-Doku-Match-Logs" TargetMode="External"/><Relationship Id="rId1010" Type="http://schemas.openxmlformats.org/officeDocument/2006/relationships/hyperlink" Target="https://fbref.com/en/country/SEN/Senegal-Football" TargetMode="External"/><Relationship Id="rId1094" Type="http://schemas.openxmlformats.org/officeDocument/2006/relationships/hyperlink" Target="https://fbref.com/en/country/JPN/Japan-Football" TargetMode="External"/><Relationship Id="rId1108" Type="http://schemas.openxmlformats.org/officeDocument/2006/relationships/hyperlink" Target="https://fbref.com/en/players/374d5158/matchlogs/2023-2024/summary/Gonzalo-Montiel-Match-Logs" TargetMode="External"/><Relationship Id="rId1315" Type="http://schemas.openxmlformats.org/officeDocument/2006/relationships/hyperlink" Target="https://fbref.com/en/squads/18bb7c10/Arsenal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2b47a98/Newcastle-United-Stats" TargetMode="External"/><Relationship Id="rId769" Type="http://schemas.openxmlformats.org/officeDocument/2006/relationships/hyperlink" Target="https://fbref.com/en/players/b561db50/Raul-Jimenez" TargetMode="External"/><Relationship Id="rId976" Type="http://schemas.openxmlformats.org/officeDocument/2006/relationships/hyperlink" Target="https://fbref.com/en/players/bf34eebd/matchlogs/2023-2024/summary/Noni-Madueke-Match-Logs" TargetMode="External"/><Relationship Id="rId1399" Type="http://schemas.openxmlformats.org/officeDocument/2006/relationships/hyperlink" Target="https://fbref.com/en/squads/361ca564/Tottenham-Hotspur-Stats" TargetMode="External"/><Relationship Id="rId324" Type="http://schemas.openxmlformats.org/officeDocument/2006/relationships/hyperlink" Target="https://fbref.com/en/players/d2424d1b/matchlogs/2023-2024/summary/Ben-Chilwell-Match-Logs" TargetMode="External"/><Relationship Id="rId531" Type="http://schemas.openxmlformats.org/officeDocument/2006/relationships/hyperlink" Target="https://fbref.com/en/squads/d07537b9/Brighton-and-Hove-Albion-Stats" TargetMode="External"/><Relationship Id="rId629" Type="http://schemas.openxmlformats.org/officeDocument/2006/relationships/hyperlink" Target="https://fbref.com/en/players/2bd83368/Anthony-Gordon" TargetMode="External"/><Relationship Id="rId1161" Type="http://schemas.openxmlformats.org/officeDocument/2006/relationships/hyperlink" Target="https://fbref.com/en/players/a53649b7/Eddie-Nketiah" TargetMode="External"/><Relationship Id="rId1259" Type="http://schemas.openxmlformats.org/officeDocument/2006/relationships/hyperlink" Target="https://fbref.com/en/squads/7c21e445/West-Ham-United-Stats" TargetMode="External"/><Relationship Id="rId1466" Type="http://schemas.openxmlformats.org/officeDocument/2006/relationships/hyperlink" Target="https://fbref.com/en/country/GHA/Ghana-Football" TargetMode="External"/><Relationship Id="rId836" Type="http://schemas.openxmlformats.org/officeDocument/2006/relationships/hyperlink" Target="https://fbref.com/en/players/1caa93a5/matchlogs/2023-2024/summary/Thomas-Kaminski-Match-Logs" TargetMode="External"/><Relationship Id="rId1021" Type="http://schemas.openxmlformats.org/officeDocument/2006/relationships/hyperlink" Target="https://fbref.com/en/players/4bcf39f6/Neal-Maupay" TargetMode="External"/><Relationship Id="rId1119" Type="http://schemas.openxmlformats.org/officeDocument/2006/relationships/hyperlink" Target="https://fbref.com/en/squads/19538871/Manchester-United-Stats" TargetMode="External"/><Relationship Id="rId1673" Type="http://schemas.openxmlformats.org/officeDocument/2006/relationships/hyperlink" Target="https://fbref.com/en/players/9295dc1c/Vitinho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e514ab62/Matt-Targett" TargetMode="External"/><Relationship Id="rId1740" Type="http://schemas.openxmlformats.org/officeDocument/2006/relationships/hyperlink" Target="https://fbref.com/en/players/a5212312/matchlogs/2023-2024/summary/Joe-Worrall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c47541e0/matchlogs/2023-2024/summary/Bertrand-Traore-Match-Logs" TargetMode="External"/><Relationship Id="rId181" Type="http://schemas.openxmlformats.org/officeDocument/2006/relationships/hyperlink" Target="https://fbref.com/en/players/d0b6129f/Sander-Berge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169fd162/Hwang-Hee-chan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5ff4ab71/Enzo-Fernandez" TargetMode="External"/><Relationship Id="rId760" Type="http://schemas.openxmlformats.org/officeDocument/2006/relationships/hyperlink" Target="https://fbref.com/en/players/8449d35e/matchlogs/2023-2024/summary/Vitaly-Janelt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squads/cd051869/Brentford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e46012d4/Kevin-De-Bruyne" TargetMode="External"/><Relationship Id="rId858" Type="http://schemas.openxmlformats.org/officeDocument/2006/relationships/hyperlink" Target="https://fbref.com/en/country/POL/Poland-Football" TargetMode="External"/><Relationship Id="rId1043" Type="http://schemas.openxmlformats.org/officeDocument/2006/relationships/hyperlink" Target="https://fbref.com/en/squads/b8fd03ef/Manchester-City-Stats" TargetMode="External"/><Relationship Id="rId1488" Type="http://schemas.openxmlformats.org/officeDocument/2006/relationships/hyperlink" Target="https://fbref.com/en/players/86e7deaf/matchlogs/2023-2024/summary/Thiago-Silva-Match-Logs" TargetMode="External"/><Relationship Id="rId1695" Type="http://schemas.openxmlformats.org/officeDocument/2006/relationships/hyperlink" Target="https://fbref.com/en/squads/8602292d/Aston-Villa-Stats" TargetMode="External"/><Relationship Id="rId620" Type="http://schemas.openxmlformats.org/officeDocument/2006/relationships/hyperlink" Target="https://fbref.com/en/players/f0caab96/matchlogs/2023-2024/summary/Toti-Gomes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41f08ac8/Keane-Lewis-Potter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3353737a/matchlogs/2023-2024/summary/Sergio-Reguilon-Match-Logs" TargetMode="External"/><Relationship Id="rId1555" Type="http://schemas.openxmlformats.org/officeDocument/2006/relationships/hyperlink" Target="https://fbref.com/en/squads/fd962109/Fulham-Stats" TargetMode="External"/><Relationship Id="rId1762" Type="http://schemas.openxmlformats.org/officeDocument/2006/relationships/hyperlink" Target="https://fbref.com/en/country/UKR/Ukraine-Football" TargetMode="External"/><Relationship Id="rId1110" Type="http://schemas.openxmlformats.org/officeDocument/2006/relationships/hyperlink" Target="https://fbref.com/en/country/WAL/Wales-Football" TargetMode="External"/><Relationship Id="rId1208" Type="http://schemas.openxmlformats.org/officeDocument/2006/relationships/hyperlink" Target="https://fbref.com/en/players/e7ee38c3/matchlogs/2023-2024/summary/Robin-Olsen-Match-Logs" TargetMode="External"/><Relationship Id="rId1415" Type="http://schemas.openxmlformats.org/officeDocument/2006/relationships/hyperlink" Target="https://fbref.com/en/squads/18bb7c10/Arsenal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GRE/Greece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f6d7d690/matchlogs/2023-2024/summary/Josh-Cullen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ENG/England-Football" TargetMode="External"/><Relationship Id="rId228" Type="http://schemas.openxmlformats.org/officeDocument/2006/relationships/hyperlink" Target="https://fbref.com/en/players/c1949191/matchlogs/2023-2024/summary/Jarrad-Branthwaite-Match-Logs" TargetMode="External"/><Relationship Id="rId435" Type="http://schemas.openxmlformats.org/officeDocument/2006/relationships/hyperlink" Target="https://fbref.com/en/squads/822bd0ba/Liverpool-Stats" TargetMode="External"/><Relationship Id="rId642" Type="http://schemas.openxmlformats.org/officeDocument/2006/relationships/hyperlink" Target="https://fbref.com/en/country/GER/Germany-Football" TargetMode="External"/><Relationship Id="rId1065" Type="http://schemas.openxmlformats.org/officeDocument/2006/relationships/hyperlink" Target="https://fbref.com/en/players/8df7a2fb/Ben-Mee" TargetMode="External"/><Relationship Id="rId1272" Type="http://schemas.openxmlformats.org/officeDocument/2006/relationships/hyperlink" Target="https://fbref.com/en/players/ac7e7b1c/matchlogs/2023-2024/summary/Facundo-Pellistri-Match-Logs" TargetMode="External"/><Relationship Id="rId502" Type="http://schemas.openxmlformats.org/officeDocument/2006/relationships/hyperlink" Target="https://fbref.com/en/country/FRA/France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1704b0b8/matchlogs/2023-2024/summary/Murillo-Match-Logs" TargetMode="External"/><Relationship Id="rId1577" Type="http://schemas.openxmlformats.org/officeDocument/2006/relationships/hyperlink" Target="https://fbref.com/en/players/e7ca0439/James-Tomkin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players/dbf053da/Jadon-Sancho" TargetMode="External"/><Relationship Id="rId1644" Type="http://schemas.openxmlformats.org/officeDocument/2006/relationships/hyperlink" Target="https://fbref.com/en/players/9f8e9423/matchlogs/2023-2024/summary/Raphael-Varane-Match-Logs" TargetMode="External"/><Relationship Id="rId1504" Type="http://schemas.openxmlformats.org/officeDocument/2006/relationships/hyperlink" Target="https://fbref.com/en/players/17695062/matchlogs/2023-2024/summary/Emile-Smith-Rowe-Match-Logs" TargetMode="External"/><Relationship Id="rId1711" Type="http://schemas.openxmlformats.org/officeDocument/2006/relationships/hyperlink" Target="https://fbref.com/en/squads/e4a775cb/Nottingham-Forest-Stats" TargetMode="External"/><Relationship Id="rId292" Type="http://schemas.openxmlformats.org/officeDocument/2006/relationships/hyperlink" Target="https://fbref.com/en/players/4506aec5/matchlogs/2023-2024/summary/Thomas-Cannon-Match-Logs" TargetMode="External"/><Relationship Id="rId597" Type="http://schemas.openxmlformats.org/officeDocument/2006/relationships/hyperlink" Target="https://fbref.com/en/players/f7b1d4e0/Saman-Ghoddos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d557d734/Matt-Doherty" TargetMode="External"/><Relationship Id="rId1087" Type="http://schemas.openxmlformats.org/officeDocument/2006/relationships/hyperlink" Target="https://fbref.com/en/squads/8602292d/Aston-Villa-Stats" TargetMode="External"/><Relationship Id="rId1294" Type="http://schemas.openxmlformats.org/officeDocument/2006/relationships/hyperlink" Target="https://fbref.com/en/country/JAM/Jamaica-Football" TargetMode="External"/><Relationship Id="rId664" Type="http://schemas.openxmlformats.org/officeDocument/2006/relationships/hyperlink" Target="https://fbref.com/en/players/1f44ac21/matchlogs/2023-2024/summary/Erling-Haaland-Match-Logs" TargetMode="External"/><Relationship Id="rId871" Type="http://schemas.openxmlformats.org/officeDocument/2006/relationships/hyperlink" Target="https://fbref.com/en/squads/822bd0ba/Liverpool-Stats" TargetMode="External"/><Relationship Id="rId969" Type="http://schemas.openxmlformats.org/officeDocument/2006/relationships/hyperlink" Target="https://fbref.com/en/players/ee38d9c5/James-Maddison" TargetMode="External"/><Relationship Id="rId1599" Type="http://schemas.openxmlformats.org/officeDocument/2006/relationships/hyperlink" Target="https://fbref.com/en/squads/8602292d/Aston-Villa-Stats" TargetMode="External"/><Relationship Id="rId317" Type="http://schemas.openxmlformats.org/officeDocument/2006/relationships/hyperlink" Target="https://fbref.com/en/players/890f108d/Youssef-Chermiti" TargetMode="External"/><Relationship Id="rId524" Type="http://schemas.openxmlformats.org/officeDocument/2006/relationships/hyperlink" Target="https://fbref.com/en/players/c149016b/matchlogs/2023-2024/summary/Wataru-Endo-Match-Logs" TargetMode="External"/><Relationship Id="rId731" Type="http://schemas.openxmlformats.org/officeDocument/2006/relationships/hyperlink" Target="https://fbref.com/en/squads/19538871/Manchester-United-Stats" TargetMode="External"/><Relationship Id="rId1154" Type="http://schemas.openxmlformats.org/officeDocument/2006/relationships/hyperlink" Target="https://fbref.com/en/country/POR/Portugal-Football" TargetMode="External"/><Relationship Id="rId1361" Type="http://schemas.openxmlformats.org/officeDocument/2006/relationships/hyperlink" Target="https://fbref.com/en/players/fa031b34/Richarlison" TargetMode="External"/><Relationship Id="rId1459" Type="http://schemas.openxmlformats.org/officeDocument/2006/relationships/hyperlink" Target="https://fbref.com/en/squads/47c64c55/Crystal-Palace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cc77354e/Boubacar-Kamara" TargetMode="External"/><Relationship Id="rId1014" Type="http://schemas.openxmlformats.org/officeDocument/2006/relationships/hyperlink" Target="https://fbref.com/en/country/FRA/France-Football" TargetMode="External"/><Relationship Id="rId1221" Type="http://schemas.openxmlformats.org/officeDocument/2006/relationships/hyperlink" Target="https://fbref.com/en/players/2944f86f/Frank-Onyeka" TargetMode="External"/><Relationship Id="rId1666" Type="http://schemas.openxmlformats.org/officeDocument/2006/relationships/hyperlink" Target="https://fbref.com/en/country/POR/Portugal-Football" TargetMode="External"/><Relationship Id="rId1319" Type="http://schemas.openxmlformats.org/officeDocument/2006/relationships/hyperlink" Target="https://fbref.com/en/squads/943e8050/Burnley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d3085b49/Cauley-Woodrow" TargetMode="External"/><Relationship Id="rId25" Type="http://schemas.openxmlformats.org/officeDocument/2006/relationships/hyperlink" Target="https://fbref.com/en/players/a6c58494/Naouirou-Ahamada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d9565625/Diogo-Dalot" TargetMode="External"/><Relationship Id="rId241" Type="http://schemas.openxmlformats.org/officeDocument/2006/relationships/hyperlink" Target="https://fbref.com/en/players/dc4cae05/David-Brooks" TargetMode="External"/><Relationship Id="rId479" Type="http://schemas.openxmlformats.org/officeDocument/2006/relationships/hyperlink" Target="https://fbref.com/en/squads/47c64c55/Crystal-Palace-Stats" TargetMode="External"/><Relationship Id="rId686" Type="http://schemas.openxmlformats.org/officeDocument/2006/relationships/hyperlink" Target="https://fbref.com/en/country/GER/Germany-Football" TargetMode="External"/><Relationship Id="rId893" Type="http://schemas.openxmlformats.org/officeDocument/2006/relationships/hyperlink" Target="https://fbref.com/en/players/f4e433d4/Tariq-Lamptey" TargetMode="External"/><Relationship Id="rId339" Type="http://schemas.openxmlformats.org/officeDocument/2006/relationships/hyperlink" Target="https://fbref.com/en/squads/cd051869/Brentford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1265a93a/Reece-James" TargetMode="External"/><Relationship Id="rId1176" Type="http://schemas.openxmlformats.org/officeDocument/2006/relationships/hyperlink" Target="https://fbref.com/en/players/e6af02e0/matchlogs/2023-2024/summary/Matheus-Nunes-Match-Logs" TargetMode="External"/><Relationship Id="rId1383" Type="http://schemas.openxmlformats.org/officeDocument/2006/relationships/hyperlink" Target="https://fbref.com/en/squads/1df6b87e/Sheffield-Unite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c6e8cf1f/matchlogs/2023-2024/summary/Sasa-Lukic-Match-Logs" TargetMode="External"/><Relationship Id="rId1036" Type="http://schemas.openxmlformats.org/officeDocument/2006/relationships/hyperlink" Target="https://fbref.com/en/players/6afaebf2/matchlogs/2023-2024/summary/Bryan-Mbeumo-Match-Logs" TargetMode="External"/><Relationship Id="rId1243" Type="http://schemas.openxmlformats.org/officeDocument/2006/relationships/hyperlink" Target="https://fbref.com/en/squads/fd962109/Fulham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8a7ff278/matchlogs/2023-2024/summary/Joel-Ward-Match-Logs" TargetMode="External"/><Relationship Id="rId613" Type="http://schemas.openxmlformats.org/officeDocument/2006/relationships/hyperlink" Target="https://fbref.com/en/players/8b57ad2c/Joao-Gomes" TargetMode="External"/><Relationship Id="rId820" Type="http://schemas.openxmlformats.org/officeDocument/2006/relationships/hyperlink" Target="https://fbref.com/en/players/0db5d2c8/matchlogs/2023-2024/summary/Mathias-Jorgensen-Match-Logs" TargetMode="External"/><Relationship Id="rId918" Type="http://schemas.openxmlformats.org/officeDocument/2006/relationships/hyperlink" Target="https://fbref.com/en/country/COL/Colombia-Football" TargetMode="External"/><Relationship Id="rId1450" Type="http://schemas.openxmlformats.org/officeDocument/2006/relationships/hyperlink" Target="https://fbref.com/en/country/GER/Germany-Football" TargetMode="External"/><Relationship Id="rId1548" Type="http://schemas.openxmlformats.org/officeDocument/2006/relationships/hyperlink" Target="https://fbref.com/en/players/5c0da4a4/matchlogs/2023-2024/summary/Marcus-Tavernier-Match-Logs" TargetMode="External"/><Relationship Id="rId1755" Type="http://schemas.openxmlformats.org/officeDocument/2006/relationships/hyperlink" Target="https://fbref.com/en/squads/8602292d/Aston-Villa-Stats" TargetMode="External"/><Relationship Id="rId1103" Type="http://schemas.openxmlformats.org/officeDocument/2006/relationships/hyperlink" Target="https://fbref.com/en/squads/7c21e445/West-Ham-United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a9b1c319/matchlogs/2023-2024/summary/Pelly-Ruddock-Mpanzu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8bb7c10/Arsenal-Stats" TargetMode="External"/><Relationship Id="rId196" Type="http://schemas.openxmlformats.org/officeDocument/2006/relationships/hyperlink" Target="https://fbref.com/en/players/9af1f9ff/matchlogs/2023-2024/summary/Jordan-Beyer-Match-Logs" TargetMode="External"/><Relationship Id="rId263" Type="http://schemas.openxmlformats.org/officeDocument/2006/relationships/hyperlink" Target="https://fbref.com/en/squads/d07537b9/Brighton-and-Hove-Albion-Stats" TargetMode="External"/><Relationship Id="rId470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SCO/Scotland-Football" TargetMode="External"/><Relationship Id="rId568" Type="http://schemas.openxmlformats.org/officeDocument/2006/relationships/hyperlink" Target="https://fbref.com/en/players/96cf7b61/matchlogs/2023-2024/summary/Wes-Foderingham-Match-Logs" TargetMode="External"/><Relationship Id="rId775" Type="http://schemas.openxmlformats.org/officeDocument/2006/relationships/hyperlink" Target="https://fbref.com/en/squads/d07537b9/Brighton-and-Hove-Albion-Stats" TargetMode="External"/><Relationship Id="rId982" Type="http://schemas.openxmlformats.org/officeDocument/2006/relationships/hyperlink" Target="https://fbref.com/en/country/BEL/Belgium-Football" TargetMode="External"/><Relationship Id="rId1198" Type="http://schemas.openxmlformats.org/officeDocument/2006/relationships/hyperlink" Target="https://fbref.com/en/country/ITA/Italy-Football" TargetMode="External"/><Relationship Id="rId428" Type="http://schemas.openxmlformats.org/officeDocument/2006/relationships/hyperlink" Target="https://fbref.com/en/players/aeed5c06/matchlogs/2023-2024/summary/Moussa-Diaby-Match-Logs" TargetMode="External"/><Relationship Id="rId635" Type="http://schemas.openxmlformats.org/officeDocument/2006/relationships/hyperlink" Target="https://fbref.com/en/squads/822bd0ba/Liverpool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30f0471/Nathan-Patterson" TargetMode="External"/><Relationship Id="rId1472" Type="http://schemas.openxmlformats.org/officeDocument/2006/relationships/hyperlink" Target="https://fbref.com/en/players/35141f4c/matchlogs/2023-2024/summary/Marcos-Senesi-Match-Logs" TargetMode="External"/><Relationship Id="rId702" Type="http://schemas.openxmlformats.org/officeDocument/2006/relationships/hyperlink" Target="https://fbref.com/en/country/KOR/Korea-Republic-Football" TargetMode="External"/><Relationship Id="rId1125" Type="http://schemas.openxmlformats.org/officeDocument/2006/relationships/hyperlink" Target="https://fbref.com/en/players/a755db8c/Rodrigo-Muniz" TargetMode="External"/><Relationship Id="rId1332" Type="http://schemas.openxmlformats.org/officeDocument/2006/relationships/hyperlink" Target="https://fbref.com/en/players/98ea5115/matchlogs/2023-2024/summary/David-Raya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e06683ca/Virgil-van-Dijk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e4a775cb/Nottingham-Forest-Stats" TargetMode="External"/><Relationship Id="rId1827" Type="http://schemas.openxmlformats.org/officeDocument/2006/relationships/hyperlink" Target="https://fbref.com/en/players/e7aa9d7c/matchlogs/2023-2024/summary/Fabio-Silva-Match-Log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squads/e4a775cb/Nottingham-Forest-Stat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79c84d1c/matchlogs/2023-2024/summary/Jarrod-Bowen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ESP/Spain-Football" TargetMode="External"/><Relationship Id="rId2156" Type="http://schemas.openxmlformats.org/officeDocument/2006/relationships/hyperlink" Target="https://fbref.com/en/country/NOR/Norway-Football" TargetMode="External"/><Relationship Id="rId128" Type="http://schemas.openxmlformats.org/officeDocument/2006/relationships/hyperlink" Target="https://fbref.com/en/players/5c2b4f07/matchlogs/2023-2024/summary/Serge-Aurier-Match-Logs" TargetMode="External"/><Relationship Id="rId335" Type="http://schemas.openxmlformats.org/officeDocument/2006/relationships/hyperlink" Target="https://fbref.com/en/squads/fd962109/Fulham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afed6722/Valentino-Livramento" TargetMode="External"/><Relationship Id="rId2016" Type="http://schemas.openxmlformats.org/officeDocument/2006/relationships/hyperlink" Target="https://fbref.com/en/players/8fe2a392/Micky-van-de-Ven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b2b47a98/Newcastle-United-Stats" TargetMode="External"/><Relationship Id="rId1032" Type="http://schemas.openxmlformats.org/officeDocument/2006/relationships/hyperlink" Target="https://fbref.com/en/players/f098c03e/matchlogs/2023-2024/summary/Mads-Juel-Andersen-Match-Logs" TargetMode="External"/><Relationship Id="rId1477" Type="http://schemas.openxmlformats.org/officeDocument/2006/relationships/hyperlink" Target="https://fbref.com/en/country/IRL/Republic-of-Ireland-Football" TargetMode="External"/><Relationship Id="rId1684" Type="http://schemas.openxmlformats.org/officeDocument/2006/relationships/hyperlink" Target="https://fbref.com/en/players/7a1f2c08/Jairo-Riedewald" TargetMode="External"/><Relationship Id="rId1891" Type="http://schemas.openxmlformats.org/officeDocument/2006/relationships/hyperlink" Target="https://fbref.com/en/players/934e1968/matchlogs/2023-2024/summary/Dominik-Szoboszlai-Match-Logs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a78ff07f/Joao-Palhinha" TargetMode="External"/><Relationship Id="rId1751" Type="http://schemas.openxmlformats.org/officeDocument/2006/relationships/hyperlink" Target="https://fbref.com/en/players/972aeb2a/matchlogs/2023-2024/summary/William-Saliba-Match-Logs" TargetMode="External"/><Relationship Id="rId1989" Type="http://schemas.openxmlformats.org/officeDocument/2006/relationships/hyperlink" Target="https://fbref.com/en/country/ITA/Italy-Football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049a888d/Mykhailo-Mudryk" TargetMode="External"/><Relationship Id="rId1611" Type="http://schemas.openxmlformats.org/officeDocument/2006/relationships/hyperlink" Target="https://fbref.com/en/players/e541326e/matchlogs/2023-2024/summary/Ethan-Pinnock-Match-Logs" TargetMode="External"/><Relationship Id="rId1849" Type="http://schemas.openxmlformats.org/officeDocument/2006/relationships/hyperlink" Target="https://fbref.com/en/country/POR/Portugal-Football" TargetMode="External"/><Relationship Id="rId192" Type="http://schemas.openxmlformats.org/officeDocument/2006/relationships/hyperlink" Target="https://fbref.com/en/players/7cbd6d68/matchlogs/2023-2024/summary/Eddie-Beach-Match-Logs" TargetMode="External"/><Relationship Id="rId1709" Type="http://schemas.openxmlformats.org/officeDocument/2006/relationships/hyperlink" Target="https://fbref.com/en/country/SVK/Slovakia-Football" TargetMode="External"/><Relationship Id="rId1916" Type="http://schemas.openxmlformats.org/officeDocument/2006/relationships/hyperlink" Target="https://fbref.com/en/players/fc027d02/Luke-Thomas" TargetMode="External"/><Relationship Id="rId497" Type="http://schemas.openxmlformats.org/officeDocument/2006/relationships/hyperlink" Target="https://fbref.com/en/players/3e9e06cb/Craig-Dawson" TargetMode="External"/><Relationship Id="rId2080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4d224fe8/Casemiro" TargetMode="External"/><Relationship Id="rId1194" Type="http://schemas.openxmlformats.org/officeDocument/2006/relationships/hyperlink" Target="https://fbref.com/en/squads/1df6b87e/Sheffield-United-Stats" TargetMode="External"/><Relationship Id="rId2038" Type="http://schemas.openxmlformats.org/officeDocument/2006/relationships/hyperlink" Target="https://fbref.com/en/squads/d3fd31cc/Everton-Stats" TargetMode="External"/><Relationship Id="rId217" Type="http://schemas.openxmlformats.org/officeDocument/2006/relationships/hyperlink" Target="https://fbref.com/en/players/f72293fc/Johann-Berg-Gudmundsson" TargetMode="External"/><Relationship Id="rId564" Type="http://schemas.openxmlformats.org/officeDocument/2006/relationships/hyperlink" Target="https://fbref.com/en/players/20b3a502/matchlogs/2023-2024/summary/Nicolas-Dominguez-Match-Logs" TargetMode="External"/><Relationship Id="rId771" Type="http://schemas.openxmlformats.org/officeDocument/2006/relationships/hyperlink" Target="https://fbref.com/en/squads/d3fd31cc/Everton-Stats" TargetMode="External"/><Relationship Id="rId869" Type="http://schemas.openxmlformats.org/officeDocument/2006/relationships/hyperlink" Target="https://fbref.com/en/players/169fd162/Hwang-Hee-chan" TargetMode="External"/><Relationship Id="rId1499" Type="http://schemas.openxmlformats.org/officeDocument/2006/relationships/hyperlink" Target="https://fbref.com/en/players/cdd70dc0/matchlogs/2023-2024/summary/Michael-Olakigbe-Match-Logs" TargetMode="External"/><Relationship Id="rId424" Type="http://schemas.openxmlformats.org/officeDocument/2006/relationships/hyperlink" Target="https://fbref.com/en/players/74e12f1e/matchlogs/2023-2024/summary/Jack-Cork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1971591f/Cody-Gakpo" TargetMode="External"/><Relationship Id="rId1054" Type="http://schemas.openxmlformats.org/officeDocument/2006/relationships/hyperlink" Target="https://fbref.com/en/country/BEL/Belgium-Football" TargetMode="External"/><Relationship Id="rId1261" Type="http://schemas.openxmlformats.org/officeDocument/2006/relationships/hyperlink" Target="https://fbref.com/en/country/SEN/Senegal-Football" TargetMode="External"/><Relationship Id="rId1359" Type="http://schemas.openxmlformats.org/officeDocument/2006/relationships/hyperlink" Target="https://fbref.com/en/players/8397a50c/matchlogs/2023-2024/summary/Tyrone-Mings-Match-Logs" TargetMode="External"/><Relationship Id="rId2105" Type="http://schemas.openxmlformats.org/officeDocument/2006/relationships/hyperlink" Target="https://fbref.com/en/squads/cd051869/Brentford-Stats" TargetMode="External"/><Relationship Id="rId936" Type="http://schemas.openxmlformats.org/officeDocument/2006/relationships/hyperlink" Target="https://fbref.com/en/players/491a433d/matchlogs/2023-2024/summary/Rasmus-Hojlund-Match-Logs" TargetMode="External"/><Relationship Id="rId1121" Type="http://schemas.openxmlformats.org/officeDocument/2006/relationships/hyperlink" Target="https://fbref.com/en/country/SWE/Sweden-Football" TargetMode="External"/><Relationship Id="rId1219" Type="http://schemas.openxmlformats.org/officeDocument/2006/relationships/hyperlink" Target="https://fbref.com/en/players/bf34eebd/matchlogs/2023-2024/summary/Noni-Madueke-Match-Logs" TargetMode="External"/><Relationship Id="rId1566" Type="http://schemas.openxmlformats.org/officeDocument/2006/relationships/hyperlink" Target="https://fbref.com/en/squads/18bb7c10/Arsenal-Stats" TargetMode="External"/><Relationship Id="rId1773" Type="http://schemas.openxmlformats.org/officeDocument/2006/relationships/hyperlink" Target="https://fbref.com/en/country/BRA/Brazil-Football" TargetMode="External"/><Relationship Id="rId1980" Type="http://schemas.openxmlformats.org/officeDocument/2006/relationships/hyperlink" Target="https://fbref.com/en/players/f315ca93/Kostas-Tsimikas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squads/d3fd31cc/Everton-Stats" TargetMode="External"/><Relationship Id="rId1633" Type="http://schemas.openxmlformats.org/officeDocument/2006/relationships/hyperlink" Target="https://fbref.com/en/country/ENG/England-Football" TargetMode="External"/><Relationship Id="rId1840" Type="http://schemas.openxmlformats.org/officeDocument/2006/relationships/hyperlink" Target="https://fbref.com/en/players/20b104bc/Adam-Smith" TargetMode="External"/><Relationship Id="rId1700" Type="http://schemas.openxmlformats.org/officeDocument/2006/relationships/hyperlink" Target="https://fbref.com/en/players/289601e6/Antonee-Robinson" TargetMode="External"/><Relationship Id="rId1938" Type="http://schemas.openxmlformats.org/officeDocument/2006/relationships/hyperlink" Target="https://fbref.com/en/squads/47c64c55/Crystal-Palace-Stats" TargetMode="External"/><Relationship Id="rId281" Type="http://schemas.openxmlformats.org/officeDocument/2006/relationships/hyperlink" Target="https://fbref.com/en/players/97220da2/Armando-Broja" TargetMode="External"/><Relationship Id="rId141" Type="http://schemas.openxmlformats.org/officeDocument/2006/relationships/hyperlink" Target="https://fbref.com/en/players/3a233281/Leon-Bailey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2bd83368/Anthony-Gord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ESP/Spain-Football" TargetMode="External"/><Relationship Id="rId653" Type="http://schemas.openxmlformats.org/officeDocument/2006/relationships/hyperlink" Target="https://fbref.com/en/players/f8fcd2a5/Jonny-Evans" TargetMode="External"/><Relationship Id="rId1076" Type="http://schemas.openxmlformats.org/officeDocument/2006/relationships/hyperlink" Target="https://fbref.com/en/players/0ad53bdc/Milos-Kerkez" TargetMode="External"/><Relationship Id="rId1283" Type="http://schemas.openxmlformats.org/officeDocument/2006/relationships/hyperlink" Target="https://fbref.com/en/players/4bcf39f6/matchlogs/2023-2024/summary/Neal-Maupay-Match-Logs" TargetMode="External"/><Relationship Id="rId1490" Type="http://schemas.openxmlformats.org/officeDocument/2006/relationships/hyperlink" Target="https://fbref.com/en/squads/7c21e445/West-Ham-United-Stats" TargetMode="External"/><Relationship Id="rId2127" Type="http://schemas.openxmlformats.org/officeDocument/2006/relationships/hyperlink" Target="https://fbref.com/en/players/be927d03/Ashley-Young" TargetMode="External"/><Relationship Id="rId306" Type="http://schemas.openxmlformats.org/officeDocument/2006/relationships/hyperlink" Target="https://fbref.com/en/country/ESP/Spain-Football" TargetMode="External"/><Relationship Id="rId860" Type="http://schemas.openxmlformats.org/officeDocument/2006/relationships/hyperlink" Target="https://fbref.com/en/players/aa849a12/matchlogs/2023-2024/summary/Jack-Harrison-Match-Logs" TargetMode="External"/><Relationship Id="rId958" Type="http://schemas.openxmlformats.org/officeDocument/2006/relationships/hyperlink" Target="https://fbref.com/en/country/SEN/Senegal-Football" TargetMode="External"/><Relationship Id="rId1143" Type="http://schemas.openxmlformats.org/officeDocument/2006/relationships/hyperlink" Target="https://fbref.com/en/players/450ab6fc/matchlogs/2023-2024/summary/Jamaal-Lascelles-Match-Logs" TargetMode="External"/><Relationship Id="rId1588" Type="http://schemas.openxmlformats.org/officeDocument/2006/relationships/hyperlink" Target="https://fbref.com/en/players/0cf321c8/Djordje-Petrovic" TargetMode="External"/><Relationship Id="rId1795" Type="http://schemas.openxmlformats.org/officeDocument/2006/relationships/hyperlink" Target="https://fbref.com/en/players/3312f911/matchlogs/2023-2024/summary/Jeffrey-Schlupp-Match-Log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aeed5c06/Moussa-Diaby" TargetMode="External"/><Relationship Id="rId720" Type="http://schemas.openxmlformats.org/officeDocument/2006/relationships/hyperlink" Target="https://fbref.com/en/players/6722d4f0/matchlogs/2023-2024/summary/Tyrese-Francois-Match-Logs" TargetMode="External"/><Relationship Id="rId818" Type="http://schemas.openxmlformats.org/officeDocument/2006/relationships/hyperlink" Target="https://fbref.com/en/country/GER/Germany-Football" TargetMode="External"/><Relationship Id="rId1350" Type="http://schemas.openxmlformats.org/officeDocument/2006/relationships/hyperlink" Target="https://fbref.com/en/squads/4ba7cbea/Bournemouth-Stats" TargetMode="External"/><Relationship Id="rId1448" Type="http://schemas.openxmlformats.org/officeDocument/2006/relationships/hyperlink" Target="https://fbref.com/en/players/a53649b7/Eddie-Nketiah" TargetMode="External"/><Relationship Id="rId1655" Type="http://schemas.openxmlformats.org/officeDocument/2006/relationships/hyperlink" Target="https://fbref.com/en/players/28b40c9c/matchlogs/2023-2024/summary/Tim-Ream-Match-Logs" TargetMode="External"/><Relationship Id="rId1003" Type="http://schemas.openxmlformats.org/officeDocument/2006/relationships/hyperlink" Target="https://fbref.com/en/squads/361ca564/Tottenham-Hotspur-Stats" TargetMode="External"/><Relationship Id="rId1210" Type="http://schemas.openxmlformats.org/officeDocument/2006/relationships/hyperlink" Target="https://fbref.com/en/squads/822bd0ba/Liverpool-Stats" TargetMode="External"/><Relationship Id="rId1308" Type="http://schemas.openxmlformats.org/officeDocument/2006/relationships/hyperlink" Target="https://fbref.com/en/players/5c42b6b6/John-Mcatee" TargetMode="External"/><Relationship Id="rId1862" Type="http://schemas.openxmlformats.org/officeDocument/2006/relationships/hyperlink" Target="https://fbref.com/en/squads/7c21e445/West-Ham-United-Stats" TargetMode="External"/><Relationship Id="rId1515" Type="http://schemas.openxmlformats.org/officeDocument/2006/relationships/hyperlink" Target="https://fbref.com/en/players/d86a1f3e/matchlogs/2023-2024/summary/Tyler-Onyango-Match-Logs" TargetMode="External"/><Relationship Id="rId1722" Type="http://schemas.openxmlformats.org/officeDocument/2006/relationships/hyperlink" Target="https://fbref.com/en/squads/cd051869/Brentford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ESP/Spain-Football" TargetMode="External"/><Relationship Id="rId2051" Type="http://schemas.openxmlformats.org/officeDocument/2006/relationships/hyperlink" Target="https://fbref.com/en/players/86dd77d1/Kyle-Walker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d9565625/matchlogs/2023-2024/summary/Diogo-Dalot-Match-Logs" TargetMode="External"/><Relationship Id="rId675" Type="http://schemas.openxmlformats.org/officeDocument/2006/relationships/hyperlink" Target="https://fbref.com/en/squads/d07537b9/Brighton-and-Hove-Albion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squads/943e8050/Burnley-Stats" TargetMode="External"/><Relationship Id="rId2149" Type="http://schemas.openxmlformats.org/officeDocument/2006/relationships/hyperlink" Target="https://fbref.com/en/squads/7c21e445/West-Ham-United-Stats" TargetMode="External"/><Relationship Id="rId328" Type="http://schemas.openxmlformats.org/officeDocument/2006/relationships/hyperlink" Target="https://fbref.com/en/players/dab84ad2/matchlogs/2023-2024/summary/Mason-Burstow-Match-Logs" TargetMode="External"/><Relationship Id="rId535" Type="http://schemas.openxmlformats.org/officeDocument/2006/relationships/hyperlink" Target="https://fbref.com/en/squads/8602292d/Aston-Villa-Stats" TargetMode="External"/><Relationship Id="rId742" Type="http://schemas.openxmlformats.org/officeDocument/2006/relationships/hyperlink" Target="https://fbref.com/en/country/ARG/Argentina-Football" TargetMode="External"/><Relationship Id="rId1165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b62878a5/Kudus-Mohammed" TargetMode="External"/><Relationship Id="rId2009" Type="http://schemas.openxmlformats.org/officeDocument/2006/relationships/hyperlink" Target="https://fbref.com/en/country/ARG/Argentina-Football" TargetMode="External"/><Relationship Id="rId602" Type="http://schemas.openxmlformats.org/officeDocument/2006/relationships/hyperlink" Target="https://fbref.com/en/country/COL/Colombia-Football" TargetMode="External"/><Relationship Id="rId1025" Type="http://schemas.openxmlformats.org/officeDocument/2006/relationships/hyperlink" Target="https://fbref.com/en/players/178ae8f8/Diogo-Jota" TargetMode="External"/><Relationship Id="rId1232" Type="http://schemas.openxmlformats.org/officeDocument/2006/relationships/hyperlink" Target="https://fbref.com/en/players/bb5fbd2b/Solly-March" TargetMode="External"/><Relationship Id="rId1677" Type="http://schemas.openxmlformats.org/officeDocument/2006/relationships/hyperlink" Target="https://fbref.com/en/country/USA/United-States-Football" TargetMode="External"/><Relationship Id="rId1884" Type="http://schemas.openxmlformats.org/officeDocument/2006/relationships/hyperlink" Target="https://fbref.com/en/players/e3f9e68a/Ronnie-Stutter" TargetMode="External"/><Relationship Id="rId907" Type="http://schemas.openxmlformats.org/officeDocument/2006/relationships/hyperlink" Target="https://fbref.com/en/squads/47c64c55/Crystal-Palace-Stats" TargetMode="External"/><Relationship Id="rId1537" Type="http://schemas.openxmlformats.org/officeDocument/2006/relationships/hyperlink" Target="https://fbref.com/en/country/BFA/Burkina-Faso-Football" TargetMode="External"/><Relationship Id="rId1744" Type="http://schemas.openxmlformats.org/officeDocument/2006/relationships/hyperlink" Target="https://fbref.com/en/players/e342ad68/Mohamed-Salah" TargetMode="External"/><Relationship Id="rId1951" Type="http://schemas.openxmlformats.org/officeDocument/2006/relationships/hyperlink" Target="https://fbref.com/en/players/259fea27/matchlogs/2023-2024/summary/James-Trafford-Match-Log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4806ec67/Jordan-Pickford" TargetMode="External"/><Relationship Id="rId185" Type="http://schemas.openxmlformats.org/officeDocument/2006/relationships/hyperlink" Target="https://fbref.com/en/players/072e68ed/Altay-Bayindir" TargetMode="External"/><Relationship Id="rId1811" Type="http://schemas.openxmlformats.org/officeDocument/2006/relationships/hyperlink" Target="https://fbref.com/en/players/e4e0deaa/matchlogs/2023-2024/summary/Femi-Seriki-Match-Logs" TargetMode="External"/><Relationship Id="rId1909" Type="http://schemas.openxmlformats.org/officeDocument/2006/relationships/hyperlink" Target="https://fbref.com/en/country/ENG/England-Football" TargetMode="External"/><Relationship Id="rId392" Type="http://schemas.openxmlformats.org/officeDocument/2006/relationships/hyperlink" Target="https://fbref.com/en/players/d2424d1b/matchlogs/2023-2024/summary/Ben-Chilwell-Match-Logs" TargetMode="External"/><Relationship Id="rId697" Type="http://schemas.openxmlformats.org/officeDocument/2006/relationships/hyperlink" Target="https://fbref.com/en/players/96cf7b61/Wes-Foderingham" TargetMode="External"/><Relationship Id="rId2073" Type="http://schemas.openxmlformats.org/officeDocument/2006/relationships/hyperlink" Target="https://fbref.com/en/squads/8602292d/Aston-Villa-Stats" TargetMode="External"/><Relationship Id="rId252" Type="http://schemas.openxmlformats.org/officeDocument/2006/relationships/hyperlink" Target="https://fbref.com/en/players/eed2427e/matchlogs/2023-2024/summary/Oscar-Bobb-Match-Logs" TargetMode="External"/><Relationship Id="rId1187" Type="http://schemas.openxmlformats.org/officeDocument/2006/relationships/hyperlink" Target="https://fbref.com/en/players/165cf989/matchlogs/2023-2024/summary/Andy-Lonergan-Match-Logs" TargetMode="External"/><Relationship Id="rId2140" Type="http://schemas.openxmlformats.org/officeDocument/2006/relationships/hyperlink" Target="https://fbref.com/en/country/MAR/Morocco-Football" TargetMode="External"/><Relationship Id="rId112" Type="http://schemas.openxmlformats.org/officeDocument/2006/relationships/hyperlink" Target="https://fbref.com/en/players/99127249/matchlogs/2023-2024/summary/Antony-Match-Logs" TargetMode="External"/><Relationship Id="rId557" Type="http://schemas.openxmlformats.org/officeDocument/2006/relationships/hyperlink" Target="https://fbref.com/en/players/fffea3e5/Jeremy-Doku" TargetMode="External"/><Relationship Id="rId764" Type="http://schemas.openxmlformats.org/officeDocument/2006/relationships/hyperlink" Target="https://fbref.com/en/players/df10e27c/matchlogs/2023-2024/summary/Billy-Gilmour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squads/e297cd13/Luton-Town-Stats" TargetMode="External"/><Relationship Id="rId1699" Type="http://schemas.openxmlformats.org/officeDocument/2006/relationships/hyperlink" Target="https://fbref.com/en/players/2e4f5f03/matchlogs/2023-2024/summary/Andrew-Robertson-Match-Logs" TargetMode="External"/><Relationship Id="rId2000" Type="http://schemas.openxmlformats.org/officeDocument/2006/relationships/hyperlink" Target="https://fbref.com/en/players/e06683ca/Virgil-van-Dijk" TargetMode="External"/><Relationship Id="rId417" Type="http://schemas.openxmlformats.org/officeDocument/2006/relationships/hyperlink" Target="https://fbref.com/en/players/2afc7272/Lewis-Cook" TargetMode="External"/><Relationship Id="rId624" Type="http://schemas.openxmlformats.org/officeDocument/2006/relationships/hyperlink" Target="https://fbref.com/en/players/3d554589/matchlogs/2023-2024/summary/Hjalmar-Ekdal-Match-Logs" TargetMode="External"/><Relationship Id="rId831" Type="http://schemas.openxmlformats.org/officeDocument/2006/relationships/hyperlink" Target="https://fbref.com/en/squads/cff3d9bb/Chelsea-Stats" TargetMode="External"/><Relationship Id="rId1047" Type="http://schemas.openxmlformats.org/officeDocument/2006/relationships/hyperlink" Target="https://fbref.com/en/squads/8cec06e1/Wolverhampton-Wanderers-Stats" TargetMode="External"/><Relationship Id="rId1254" Type="http://schemas.openxmlformats.org/officeDocument/2006/relationships/hyperlink" Target="https://fbref.com/en/squads/8602292d/Aston-Villa-Stats" TargetMode="External"/><Relationship Id="rId1461" Type="http://schemas.openxmlformats.org/officeDocument/2006/relationships/hyperlink" Target="https://fbref.com/en/country/POR/Portugal-Football" TargetMode="External"/><Relationship Id="rId929" Type="http://schemas.openxmlformats.org/officeDocument/2006/relationships/hyperlink" Target="https://fbref.com/en/players/8b04d6c1/Pierre-Hojbjerg" TargetMode="External"/><Relationship Id="rId1114" Type="http://schemas.openxmlformats.org/officeDocument/2006/relationships/hyperlink" Target="https://fbref.com/en/squads/b8fd03ef/Manchester-City-Stats" TargetMode="External"/><Relationship Id="rId1321" Type="http://schemas.openxmlformats.org/officeDocument/2006/relationships/hyperlink" Target="https://fbref.com/en/country/SCO/Scotland-Football" TargetMode="External"/><Relationship Id="rId1559" Type="http://schemas.openxmlformats.org/officeDocument/2006/relationships/hyperlink" Target="https://fbref.com/en/players/e0bc6fdc/matchlogs/2023-2024/summary/Emerson-Palmieri-Match-Logs" TargetMode="External"/><Relationship Id="rId1766" Type="http://schemas.openxmlformats.org/officeDocument/2006/relationships/hyperlink" Target="https://fbref.com/en/squads/19538871/Manchester-United-Stats" TargetMode="External"/><Relationship Id="rId1973" Type="http://schemas.openxmlformats.org/officeDocument/2006/relationships/hyperlink" Target="https://fbref.com/en/country/BEL/Belgium-Football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players/1704b0b8/matchlogs/2023-2024/summary/Murillo-Match-Logs" TargetMode="External"/><Relationship Id="rId1626" Type="http://schemas.openxmlformats.org/officeDocument/2006/relationships/hyperlink" Target="https://fbref.com/en/squads/4ba7cbea/Bournemouth-Stats" TargetMode="External"/><Relationship Id="rId1833" Type="http://schemas.openxmlformats.org/officeDocument/2006/relationships/hyperlink" Target="https://fbref.com/en/country/COL/Colombia-Football" TargetMode="External"/><Relationship Id="rId1900" Type="http://schemas.openxmlformats.org/officeDocument/2006/relationships/hyperlink" Target="https://fbref.com/en/players/a65c844b/Nuno-Tavares" TargetMode="External"/><Relationship Id="rId2095" Type="http://schemas.openxmlformats.org/officeDocument/2006/relationships/hyperlink" Target="https://fbref.com/en/players/c596fcb0/Callum-Wilson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60344e4f/Josh-Dasilva" TargetMode="External"/><Relationship Id="rId134" Type="http://schemas.openxmlformats.org/officeDocument/2006/relationships/hyperlink" Target="https://fbref.com/en/country/NGA/Nigeria-Football" TargetMode="External"/><Relationship Id="rId579" Type="http://schemas.openxmlformats.org/officeDocument/2006/relationships/hyperlink" Target="https://fbref.com/en/squads/47c64c55/Crystal-Palace-Stats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players/73b1d65b/Ryan-John-Giles" TargetMode="External"/><Relationship Id="rId341" Type="http://schemas.openxmlformats.org/officeDocument/2006/relationships/hyperlink" Target="https://fbref.com/en/players/858409be/Allan-Campbell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DEN/Denmark-Football" TargetMode="External"/><Relationship Id="rId1069" Type="http://schemas.openxmlformats.org/officeDocument/2006/relationships/hyperlink" Target="https://fbref.com/en/players/f31def1e/Lloyd-Kelly" TargetMode="External"/><Relationship Id="rId1276" Type="http://schemas.openxmlformats.org/officeDocument/2006/relationships/hyperlink" Target="https://fbref.com/en/players/27f4f772/Remi-Matthews" TargetMode="External"/><Relationship Id="rId1483" Type="http://schemas.openxmlformats.org/officeDocument/2006/relationships/hyperlink" Target="https://fbref.com/en/players/35516eac/matchlogs/2023-2024/summary/Wilson-Odobert-Match-Logs" TargetMode="External"/><Relationship Id="rId2022" Type="http://schemas.openxmlformats.org/officeDocument/2006/relationships/hyperlink" Target="https://fbref.com/en/squads/d07537b9/Brighton-and-Hove-Albion-Stats" TargetMode="External"/><Relationship Id="rId201" Type="http://schemas.openxmlformats.org/officeDocument/2006/relationships/hyperlink" Target="https://fbref.com/en/players/10f0fdd3/Jean-Ricner-Bellegarde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8c3078cd/Luke-Harris" TargetMode="External"/><Relationship Id="rId1136" Type="http://schemas.openxmlformats.org/officeDocument/2006/relationships/hyperlink" Target="https://fbref.com/en/players/0ed063d6/Yasser-Larouci" TargetMode="External"/><Relationship Id="rId1690" Type="http://schemas.openxmlformats.org/officeDocument/2006/relationships/hyperlink" Target="https://fbref.com/en/squads/b2b47a98/Newcastle-United-Stats" TargetMode="External"/><Relationship Id="rId1788" Type="http://schemas.openxmlformats.org/officeDocument/2006/relationships/hyperlink" Target="https://fbref.com/en/players/c8aa95da/Fabian-Schar" TargetMode="External"/><Relationship Id="rId1995" Type="http://schemas.openxmlformats.org/officeDocument/2006/relationships/hyperlink" Target="https://fbref.com/en/players/1df4a109/matchlogs/2023-2024/summary/Lesley-Ugochukwu-Match-Logs" TargetMode="External"/><Relationship Id="rId713" Type="http://schemas.openxmlformats.org/officeDocument/2006/relationships/hyperlink" Target="https://fbref.com/en/players/38c29201/Aidan-Francis" TargetMode="External"/><Relationship Id="rId920" Type="http://schemas.openxmlformats.org/officeDocument/2006/relationships/hyperlink" Target="https://fbref.com/en/players/a0666d3e/matchlogs/2023-2024/summary/Will-Hughes-Match-Logs" TargetMode="External"/><Relationship Id="rId1343" Type="http://schemas.openxmlformats.org/officeDocument/2006/relationships/hyperlink" Target="https://fbref.com/en/players/ca22ccb0/matchlogs/2023-2024/summary/Hannibal-Mejbri-Match-Logs" TargetMode="External"/><Relationship Id="rId1550" Type="http://schemas.openxmlformats.org/officeDocument/2006/relationships/hyperlink" Target="https://fbref.com/en/squads/b8fd03ef/Manchester-City-Stats" TargetMode="External"/><Relationship Id="rId1648" Type="http://schemas.openxmlformats.org/officeDocument/2006/relationships/hyperlink" Target="https://fbref.com/en/players/98ea5115/David-Raya" TargetMode="External"/><Relationship Id="rId1203" Type="http://schemas.openxmlformats.org/officeDocument/2006/relationships/hyperlink" Target="https://fbref.com/en/players/c6e8cf1f/matchlogs/2023-2024/summary/Sasa-Lukic-Match-Logs" TargetMode="External"/><Relationship Id="rId1410" Type="http://schemas.openxmlformats.org/officeDocument/2006/relationships/hyperlink" Target="https://fbref.com/en/squads/fd962109/Fulham-Stats" TargetMode="External"/><Relationship Id="rId1508" Type="http://schemas.openxmlformats.org/officeDocument/2006/relationships/hyperlink" Target="https://fbref.com/en/players/e9c0c1b2/Andre-Onana" TargetMode="External"/><Relationship Id="rId1855" Type="http://schemas.openxmlformats.org/officeDocument/2006/relationships/hyperlink" Target="https://fbref.com/en/players/e77dc3b2/matchlogs/2023-2024/summary/Dominic-Solanke-Match-Logs" TargetMode="External"/><Relationship Id="rId1715" Type="http://schemas.openxmlformats.org/officeDocument/2006/relationships/hyperlink" Target="https://fbref.com/en/players/6434f10d/matchlogs/2023-2024/summary/Rodri-Match-Logs" TargetMode="External"/><Relationship Id="rId1922" Type="http://schemas.openxmlformats.org/officeDocument/2006/relationships/hyperlink" Target="https://fbref.com/en/squads/8602292d/Aston-Villa-Stats" TargetMode="External"/><Relationship Id="rId296" Type="http://schemas.openxmlformats.org/officeDocument/2006/relationships/hyperlink" Target="https://fbref.com/en/players/ca18c8f1/matchlogs/2023-2024/summary/Jacob-Brown-Match-Logs" TargetMode="External"/><Relationship Id="rId156" Type="http://schemas.openxmlformats.org/officeDocument/2006/relationships/hyperlink" Target="https://fbref.com/en/players/394854c4/matchlogs/2023-2024/summary/George-Baldock-Match-Logs" TargetMode="External"/><Relationship Id="rId363" Type="http://schemas.openxmlformats.org/officeDocument/2006/relationships/hyperlink" Target="https://fbref.com/en/squads/8602292d/Aston-Villa-Stats" TargetMode="External"/><Relationship Id="rId570" Type="http://schemas.openxmlformats.org/officeDocument/2006/relationships/hyperlink" Target="https://fbref.com/en/country/BRA/Brazil-Football" TargetMode="External"/><Relationship Id="rId2044" Type="http://schemas.openxmlformats.org/officeDocument/2006/relationships/hyperlink" Target="https://fbref.com/en/country/BRA/Brazil-Football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CZE/Czech-Republic-Football" TargetMode="External"/><Relationship Id="rId668" Type="http://schemas.openxmlformats.org/officeDocument/2006/relationships/hyperlink" Target="https://fbref.com/en/players/0ba976e4/matchlogs/2023-2024/summary/Ansu-Fati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c5b7c315/matchlogs/2023-2024/summary/Michael-Keane-Match-Logs" TargetMode="External"/><Relationship Id="rId1298" Type="http://schemas.openxmlformats.org/officeDocument/2006/relationships/hyperlink" Target="https://fbref.com/en/squads/cd051869/Brentford-Stats" TargetMode="External"/><Relationship Id="rId2111" Type="http://schemas.openxmlformats.org/officeDocument/2006/relationships/hyperlink" Target="https://fbref.com/en/players/d3085b49/Cauley-Woodrow" TargetMode="External"/><Relationship Id="rId528" Type="http://schemas.openxmlformats.org/officeDocument/2006/relationships/hyperlink" Target="https://fbref.com/en/players/979cb300/matchlogs/2023-2024/summary/Matt-Dibley-Dias-Match-Logs" TargetMode="External"/><Relationship Id="rId735" Type="http://schemas.openxmlformats.org/officeDocument/2006/relationships/hyperlink" Target="https://fbref.com/en/squads/cff3d9bb/Chelsea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squads/47c64c55/Crystal-Palace-Stats" TargetMode="External"/><Relationship Id="rId1365" Type="http://schemas.openxmlformats.org/officeDocument/2006/relationships/hyperlink" Target="https://fbref.com/en/country/JPN/Japan-Football" TargetMode="External"/><Relationship Id="rId1572" Type="http://schemas.openxmlformats.org/officeDocument/2006/relationships/hyperlink" Target="https://fbref.com/en/players/ac7e7b1c/Facundo-Pellistri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country/BEL/Belgium-Football" TargetMode="External"/><Relationship Id="rId1432" Type="http://schemas.openxmlformats.org/officeDocument/2006/relationships/hyperlink" Target="https://fbref.com/en/players/c5bdb6e3/Reiss-Nelson" TargetMode="External"/><Relationship Id="rId1877" Type="http://schemas.openxmlformats.org/officeDocument/2006/relationships/hyperlink" Target="https://fbref.com/en/country/ENG/England-Football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country/POR/Portugal-Football" TargetMode="External"/><Relationship Id="rId1944" Type="http://schemas.openxmlformats.org/officeDocument/2006/relationships/hyperlink" Target="https://fbref.com/en/players/532e1e4f/Pau-Torre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35141f4c/Marcos-Senesi" TargetMode="External"/><Relationship Id="rId385" Type="http://schemas.openxmlformats.org/officeDocument/2006/relationships/hyperlink" Target="https://fbref.com/en/players/890f108d/Youssef-Chermiti" TargetMode="External"/><Relationship Id="rId592" Type="http://schemas.openxmlformats.org/officeDocument/2006/relationships/hyperlink" Target="https://fbref.com/en/players/3a949a25/matchlogs/2023-2024/summary/Martin-Dubravka-Match-Logs" TargetMode="External"/><Relationship Id="rId2066" Type="http://schemas.openxmlformats.org/officeDocument/2006/relationships/hyperlink" Target="https://fbref.com/en/players/3515d404/matchlogs/2023-2024/summary/James-Ward-Prowse-Match-Logs" TargetMode="External"/><Relationship Id="rId245" Type="http://schemas.openxmlformats.org/officeDocument/2006/relationships/hyperlink" Target="https://fbref.com/en/players/6c203af0/Yves-Bissouma" TargetMode="External"/><Relationship Id="rId452" Type="http://schemas.openxmlformats.org/officeDocument/2006/relationships/hyperlink" Target="https://fbref.com/en/players/f6d7d690/matchlogs/2023-2024/summary/Josh-Cullen-Match-Logs" TargetMode="External"/><Relationship Id="rId897" Type="http://schemas.openxmlformats.org/officeDocument/2006/relationships/hyperlink" Target="https://fbref.com/en/players/e98211e7/Jack-Hinshelwood" TargetMode="External"/><Relationship Id="rId1082" Type="http://schemas.openxmlformats.org/officeDocument/2006/relationships/hyperlink" Target="https://fbref.com/en/squads/4ba7cbea/Bournemouth-Stats" TargetMode="External"/><Relationship Id="rId2133" Type="http://schemas.openxmlformats.org/officeDocument/2006/relationships/hyperlink" Target="https://fbref.com/en/squads/4ba7cbea/Bournemouth-Stats" TargetMode="External"/><Relationship Id="rId105" Type="http://schemas.openxmlformats.org/officeDocument/2006/relationships/hyperlink" Target="https://fbref.com/en/players/ac05f970/Michail-Antonio" TargetMode="External"/><Relationship Id="rId312" Type="http://schemas.openxmlformats.org/officeDocument/2006/relationships/hyperlink" Target="https://fbref.com/en/players/edc98fac/matchlogs/2023-2024/summary/Santiago-Bueno-Match-Logs" TargetMode="External"/><Relationship Id="rId757" Type="http://schemas.openxmlformats.org/officeDocument/2006/relationships/hyperlink" Target="https://fbref.com/en/players/d91f104d/Alfie-Gilchrist" TargetMode="External"/><Relationship Id="rId964" Type="http://schemas.openxmlformats.org/officeDocument/2006/relationships/hyperlink" Target="https://fbref.com/en/players/aa81d8f8/matchlogs/2023-2024/summary/Karl-Jakob-Hein-Match-Logs" TargetMode="External"/><Relationship Id="rId1387" Type="http://schemas.openxmlformats.org/officeDocument/2006/relationships/hyperlink" Target="https://fbref.com/en/players/12de1b0d/matchlogs/2023-2024/summary/Diego-Moreira-Match-Logs" TargetMode="External"/><Relationship Id="rId1594" Type="http://schemas.openxmlformats.org/officeDocument/2006/relationships/hyperlink" Target="https://fbref.com/en/squads/361ca564/Tottenham-Hotspur-Stats" TargetMode="External"/><Relationship Id="rId93" Type="http://schemas.openxmlformats.org/officeDocument/2006/relationships/hyperlink" Target="https://fbref.com/en/players/e34fc66d/Joachim-Andersen" TargetMode="External"/><Relationship Id="rId617" Type="http://schemas.openxmlformats.org/officeDocument/2006/relationships/hyperlink" Target="https://fbref.com/en/players/debe38a0/John-Egan" TargetMode="External"/><Relationship Id="rId824" Type="http://schemas.openxmlformats.org/officeDocument/2006/relationships/hyperlink" Target="https://fbref.com/en/players/d0706b27/matchlogs/2023-2024/summary/Marc-Guehi-Match-Logs" TargetMode="External"/><Relationship Id="rId1247" Type="http://schemas.openxmlformats.org/officeDocument/2006/relationships/hyperlink" Target="https://fbref.com/en/players/8b788c01/matchlogs/2023-2024/summary/Anthony-Martial-Match-Logs" TargetMode="External"/><Relationship Id="rId1454" Type="http://schemas.openxmlformats.org/officeDocument/2006/relationships/hyperlink" Target="https://fbref.com/en/squads/1df6b87e/Sheffield-United-Stats" TargetMode="External"/><Relationship Id="rId1661" Type="http://schemas.openxmlformats.org/officeDocument/2006/relationships/hyperlink" Target="https://fbref.com/en/country/ENG/England-Football" TargetMode="External"/><Relationship Id="rId1899" Type="http://schemas.openxmlformats.org/officeDocument/2006/relationships/hyperlink" Target="https://fbref.com/en/players/15ea812b/matchlogs/2023-2024/summary/James-Tarkowski-Match-Logs" TargetMode="External"/><Relationship Id="rId1107" Type="http://schemas.openxmlformats.org/officeDocument/2006/relationships/hyperlink" Target="https://fbref.com/en/players/0313a347/matchlogs/2023-2024/summary/Ezri-Konsa-Match-Logs" TargetMode="External"/><Relationship Id="rId1314" Type="http://schemas.openxmlformats.org/officeDocument/2006/relationships/hyperlink" Target="https://fbref.com/en/squads/1df6b87e/Sheffield-United-Stats" TargetMode="External"/><Relationship Id="rId1521" Type="http://schemas.openxmlformats.org/officeDocument/2006/relationships/hyperlink" Target="https://fbref.com/en/country/BEL/Belgium-Football" TargetMode="External"/><Relationship Id="rId1759" Type="http://schemas.openxmlformats.org/officeDocument/2006/relationships/hyperlink" Target="https://fbref.com/en/players/da7b447d/matchlogs/2023-2024/summary/Davinson-Sanchez-Match-Logs" TargetMode="External"/><Relationship Id="rId1966" Type="http://schemas.openxmlformats.org/officeDocument/2006/relationships/hyperlink" Target="https://fbref.com/en/squads/943e8050/Burnley-Stats" TargetMode="External"/><Relationship Id="rId1619" Type="http://schemas.openxmlformats.org/officeDocument/2006/relationships/hyperlink" Target="https://fbref.com/en/players/27d0a506/matchlogs/2023-2024/summary/Pedro-Porro-Match-Logs" TargetMode="External"/><Relationship Id="rId1826" Type="http://schemas.openxmlformats.org/officeDocument/2006/relationships/hyperlink" Target="https://fbref.com/en/squads/8cec06e1/Wolverhampton-Wanderers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country/WAL/Wales-Football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BRA/Brazil-Football" TargetMode="External"/><Relationship Id="rId2155" Type="http://schemas.openxmlformats.org/officeDocument/2006/relationships/hyperlink" Target="https://fbref.com/en/players/79300479/Martin-Odegaard" TargetMode="External"/><Relationship Id="rId127" Type="http://schemas.openxmlformats.org/officeDocument/2006/relationships/hyperlink" Target="https://fbref.com/en/squads/e4a775cb/Nottingham-Forest-Stats" TargetMode="External"/><Relationship Id="rId681" Type="http://schemas.openxmlformats.org/officeDocument/2006/relationships/hyperlink" Target="https://fbref.com/en/players/33a68b9b/Alvaro-Fernandez" TargetMode="External"/><Relationship Id="rId779" Type="http://schemas.openxmlformats.org/officeDocument/2006/relationships/hyperlink" Target="https://fbref.com/en/squads/8cec06e1/Wolverhampton-Wanderers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ad82197c/Axel-Disasi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players/f5deef4c/matchlogs/2023-2024/summary/Victor-Lindelof-Match-Logs" TargetMode="External"/><Relationship Id="rId1269" Type="http://schemas.openxmlformats.org/officeDocument/2006/relationships/hyperlink" Target="https://fbref.com/en/country/CMR/Cameroon-Football" TargetMode="External"/><Relationship Id="rId1476" Type="http://schemas.openxmlformats.org/officeDocument/2006/relationships/hyperlink" Target="https://fbref.com/en/players/1d042188/Dara-OShea" TargetMode="External"/><Relationship Id="rId2015" Type="http://schemas.openxmlformats.org/officeDocument/2006/relationships/hyperlink" Target="https://fbref.com/en/players/dad4b285/matchlogs/2023-2024/summary/Joel-Veltman-Match-Logs" TargetMode="External"/><Relationship Id="rId401" Type="http://schemas.openxmlformats.org/officeDocument/2006/relationships/hyperlink" Target="https://fbref.com/en/players/b2f9c73e/Carney-Chukwuemeka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e297cd13/Luton-Town-Stats" TargetMode="External"/><Relationship Id="rId1129" Type="http://schemas.openxmlformats.org/officeDocument/2006/relationships/hyperlink" Target="https://fbref.com/en/country/GHA/Ghana-Football" TargetMode="External"/><Relationship Id="rId1683" Type="http://schemas.openxmlformats.org/officeDocument/2006/relationships/hyperlink" Target="https://fbref.com/en/players/fa031b34/matchlogs/2023-2024/summary/Richarlison-Match-Logs" TargetMode="External"/><Relationship Id="rId1890" Type="http://schemas.openxmlformats.org/officeDocument/2006/relationships/hyperlink" Target="https://fbref.com/en/squads/822bd0ba/Liverpool-Stats" TargetMode="External"/><Relationship Id="rId1988" Type="http://schemas.openxmlformats.org/officeDocument/2006/relationships/hyperlink" Target="https://fbref.com/en/players/7cd520e8/Destiny-Udogie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15f3ec41/Callum-Hudson-Odoi" TargetMode="External"/><Relationship Id="rId1336" Type="http://schemas.openxmlformats.org/officeDocument/2006/relationships/hyperlink" Target="https://fbref.com/en/players/8df7a2fb/Ben-Mee" TargetMode="External"/><Relationship Id="rId1543" Type="http://schemas.openxmlformats.org/officeDocument/2006/relationships/hyperlink" Target="https://fbref.com/en/players/d00d45ab/matchlogs/2023-2024/summary/David-Ozoh-Match-Logs" TargetMode="External"/><Relationship Id="rId1750" Type="http://schemas.openxmlformats.org/officeDocument/2006/relationships/hyperlink" Target="https://fbref.com/en/squads/18bb7c10/Arsenal-Stats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players/92868cb5/matchlogs/2023-2024/summary/Divin-Mubama-Match-Logs" TargetMode="External"/><Relationship Id="rId1610" Type="http://schemas.openxmlformats.org/officeDocument/2006/relationships/hyperlink" Target="https://fbref.com/en/squads/cd051869/Brentford-Stats" TargetMode="External"/><Relationship Id="rId1848" Type="http://schemas.openxmlformats.org/officeDocument/2006/relationships/hyperlink" Target="https://fbref.com/en/players/839c14e1/Cedric-Soares" TargetMode="External"/><Relationship Id="rId191" Type="http://schemas.openxmlformats.org/officeDocument/2006/relationships/hyperlink" Target="https://fbref.com/en/squads/cff3d9bb/Chelsea-Stats" TargetMode="External"/><Relationship Id="rId1708" Type="http://schemas.openxmlformats.org/officeDocument/2006/relationships/hyperlink" Target="https://fbref.com/en/players/17acc2ed/Marek-Rodak" TargetMode="External"/><Relationship Id="rId1915" Type="http://schemas.openxmlformats.org/officeDocument/2006/relationships/hyperlink" Target="https://fbref.com/en/players/77d7c96f/matchlogs/2023-2024/summary/Kenny-Tete-Match-Logs" TargetMode="External"/><Relationship Id="rId289" Type="http://schemas.openxmlformats.org/officeDocument/2006/relationships/hyperlink" Target="https://fbref.com/en/players/dc4cae05/David-Brooks" TargetMode="External"/><Relationship Id="rId496" Type="http://schemas.openxmlformats.org/officeDocument/2006/relationships/hyperlink" Target="https://fbref.com/en/players/9228b07c/matchlogs/2023-2024/summary/Tom-Davies-Match-Logs" TargetMode="External"/><Relationship Id="rId149" Type="http://schemas.openxmlformats.org/officeDocument/2006/relationships/hyperlink" Target="https://fbref.com/en/players/e827567f/Ellery-Balcombe" TargetMode="External"/><Relationship Id="rId356" Type="http://schemas.openxmlformats.org/officeDocument/2006/relationships/hyperlink" Target="https://fbref.com/en/players/3e1550ee/matchlogs/2023-2024/summary/Scott-Carson-Match-Logs" TargetMode="External"/><Relationship Id="rId563" Type="http://schemas.openxmlformats.org/officeDocument/2006/relationships/hyperlink" Target="https://fbref.com/en/squads/e4a775cb/Nottingham-Forest-Stats" TargetMode="External"/><Relationship Id="rId770" Type="http://schemas.openxmlformats.org/officeDocument/2006/relationships/hyperlink" Target="https://fbref.com/en/country/POR/Portugal-Football" TargetMode="External"/><Relationship Id="rId1193" Type="http://schemas.openxmlformats.org/officeDocument/2006/relationships/hyperlink" Target="https://fbref.com/en/country/ENG/England-Football" TargetMode="External"/><Relationship Id="rId2037" Type="http://schemas.openxmlformats.org/officeDocument/2006/relationships/hyperlink" Target="https://fbref.com/en/country/POR/Portugal-Football" TargetMode="External"/><Relationship Id="rId216" Type="http://schemas.openxmlformats.org/officeDocument/2006/relationships/hyperlink" Target="https://fbref.com/en/players/68db6358/matchlogs/2023-2024/summary/Daniel-Bentley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4fd08daa/matchlogs/2023-2024/summary/Jan-Paul-van-Hecke-Match-Logs" TargetMode="External"/><Relationship Id="rId1053" Type="http://schemas.openxmlformats.org/officeDocument/2006/relationships/hyperlink" Target="https://fbref.com/en/players/1caa93a5/Thomas-Kaminski" TargetMode="External"/><Relationship Id="rId1260" Type="http://schemas.openxmlformats.org/officeDocument/2006/relationships/hyperlink" Target="https://fbref.com/en/players/feb5d972/Pape-Matar-Sarr" TargetMode="External"/><Relationship Id="rId1498" Type="http://schemas.openxmlformats.org/officeDocument/2006/relationships/hyperlink" Target="https://fbref.com/en/squads/cd051869/Brentford-Stats" TargetMode="External"/><Relationship Id="rId2104" Type="http://schemas.openxmlformats.org/officeDocument/2006/relationships/hyperlink" Target="https://fbref.com/en/country/COD/Congo-DR-Football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98d2c2c4/matchlogs/2023-2024/summary/Remo-Freuler-Match-Logs" TargetMode="External"/><Relationship Id="rId935" Type="http://schemas.openxmlformats.org/officeDocument/2006/relationships/hyperlink" Target="https://fbref.com/en/squads/19538871/Manchester-United-Stats" TargetMode="External"/><Relationship Id="rId1358" Type="http://schemas.openxmlformats.org/officeDocument/2006/relationships/hyperlink" Target="https://fbref.com/en/squads/8602292d/Aston-Villa-Stats" TargetMode="External"/><Relationship Id="rId1565" Type="http://schemas.openxmlformats.org/officeDocument/2006/relationships/hyperlink" Target="https://fbref.com/en/country/GHA/Ghana-Football" TargetMode="External"/><Relationship Id="rId1772" Type="http://schemas.openxmlformats.org/officeDocument/2006/relationships/hyperlink" Target="https://fbref.com/en/players/dd745366/Andrey-Santos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df3cda47/Dejan-Kulusevski" TargetMode="External"/><Relationship Id="rId1218" Type="http://schemas.openxmlformats.org/officeDocument/2006/relationships/hyperlink" Target="https://fbref.com/en/squads/cff3d9bb/Chelsea-Stats" TargetMode="External"/><Relationship Id="rId1425" Type="http://schemas.openxmlformats.org/officeDocument/2006/relationships/hyperlink" Target="https://fbref.com/en/country/UKR/Ukraine-Football" TargetMode="External"/><Relationship Id="rId1632" Type="http://schemas.openxmlformats.org/officeDocument/2006/relationships/hyperlink" Target="https://fbref.com/en/players/466fb2c5/Aaron-Ramsdale" TargetMode="External"/><Relationship Id="rId1937" Type="http://schemas.openxmlformats.org/officeDocument/2006/relationships/hyperlink" Target="https://fbref.com/en/country/ENG/England-Football" TargetMode="External"/><Relationship Id="rId280" Type="http://schemas.openxmlformats.org/officeDocument/2006/relationships/hyperlink" Target="https://fbref.com/en/players/c2c5ecda/matchlogs/2023-2024/summary/Ethan-Brierley-Match-Logs" TargetMode="External"/><Relationship Id="rId140" Type="http://schemas.openxmlformats.org/officeDocument/2006/relationships/hyperlink" Target="https://fbref.com/en/players/da052c14/matchlogs/2023-2024/summary/Jordan-Ayew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5526deb1/Tommy-Doyle" TargetMode="External"/><Relationship Id="rId792" Type="http://schemas.openxmlformats.org/officeDocument/2006/relationships/hyperlink" Target="https://fbref.com/en/players/7e5bebeb/matchlogs/2023-2024/summary/Enso-Gonzalez-Match-Logs" TargetMode="External"/><Relationship Id="rId2059" Type="http://schemas.openxmlformats.org/officeDocument/2006/relationships/hyperlink" Target="https://fbref.com/en/players/8a7ff278/Joel-Ward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GER/Germany-Football" TargetMode="External"/><Relationship Id="rId445" Type="http://schemas.openxmlformats.org/officeDocument/2006/relationships/hyperlink" Target="https://fbref.com/en/players/1daec722/Marc-Cucurella" TargetMode="External"/><Relationship Id="rId652" Type="http://schemas.openxmlformats.org/officeDocument/2006/relationships/hyperlink" Target="https://fbref.com/en/players/d38fdf53/matchlogs/2023-2024/summary/Pervis-Estupinan-Match-Logs" TargetMode="External"/><Relationship Id="rId1075" Type="http://schemas.openxmlformats.org/officeDocument/2006/relationships/hyperlink" Target="https://fbref.com/en/players/aa888da7/matchlogs/2023-2024/summary/Omari-Kellyman-Match-Logs" TargetMode="External"/><Relationship Id="rId1282" Type="http://schemas.openxmlformats.org/officeDocument/2006/relationships/hyperlink" Target="https://fbref.com/en/squads/cd051869/Brentford-Stats" TargetMode="External"/><Relationship Id="rId2126" Type="http://schemas.openxmlformats.org/officeDocument/2006/relationships/hyperlink" Target="https://fbref.com/en/players/c1fe2a48/matchlogs/2023-2024/summary/Ryan-Yates-Match-Logs" TargetMode="External"/><Relationship Id="rId305" Type="http://schemas.openxmlformats.org/officeDocument/2006/relationships/hyperlink" Target="https://fbref.com/en/players/bfc3b3a0/Hugo-Bueno" TargetMode="External"/><Relationship Id="rId512" Type="http://schemas.openxmlformats.org/officeDocument/2006/relationships/hyperlink" Target="https://fbref.com/en/players/5a7301ae/matchlogs/2023-2024/summary/Leander-Dendoncker-Match-Logs" TargetMode="External"/><Relationship Id="rId957" Type="http://schemas.openxmlformats.org/officeDocument/2006/relationships/hyperlink" Target="https://fbref.com/en/players/9c36ed83/Nicolas-Jackson" TargetMode="External"/><Relationship Id="rId1142" Type="http://schemas.openxmlformats.org/officeDocument/2006/relationships/hyperlink" Target="https://fbref.com/en/squads/b2b47a98/Newcastle-United-Stats" TargetMode="External"/><Relationship Id="rId1587" Type="http://schemas.openxmlformats.org/officeDocument/2006/relationships/hyperlink" Target="https://fbref.com/en/players/53552942/matchlogs/2023-2024/summary/Maximo-Perrone-Match-Logs" TargetMode="External"/><Relationship Id="rId1794" Type="http://schemas.openxmlformats.org/officeDocument/2006/relationships/hyperlink" Target="https://fbref.com/en/squads/47c64c55/Crystal-Palace-Stats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8aec0537/Pascal-Gross" TargetMode="External"/><Relationship Id="rId1002" Type="http://schemas.openxmlformats.org/officeDocument/2006/relationships/hyperlink" Target="https://fbref.com/en/country/WAL/Wales-Football" TargetMode="External"/><Relationship Id="rId1447" Type="http://schemas.openxmlformats.org/officeDocument/2006/relationships/hyperlink" Target="https://fbref.com/en/players/00242715/matchlogs/2023-2024/summary/Moussa-Niakhate-Match-Logs" TargetMode="External"/><Relationship Id="rId1654" Type="http://schemas.openxmlformats.org/officeDocument/2006/relationships/hyperlink" Target="https://fbref.com/en/squads/fd962109/Fulham-Stats" TargetMode="External"/><Relationship Id="rId1861" Type="http://schemas.openxmlformats.org/officeDocument/2006/relationships/hyperlink" Target="https://fbref.com/en/country/CZE/Czech-Republic-Football" TargetMode="External"/><Relationship Id="rId1307" Type="http://schemas.openxmlformats.org/officeDocument/2006/relationships/hyperlink" Target="https://fbref.com/en/players/96593e89/matchlogs/2023-2024/summary/James-Mcatee-Match-Logs" TargetMode="External"/><Relationship Id="rId1514" Type="http://schemas.openxmlformats.org/officeDocument/2006/relationships/hyperlink" Target="https://fbref.com/en/squads/d3fd31cc/Everton-Stats" TargetMode="External"/><Relationship Id="rId1721" Type="http://schemas.openxmlformats.org/officeDocument/2006/relationships/hyperlink" Target="https://fbref.com/en/country/DEN/Denmark-Football" TargetMode="External"/><Relationship Id="rId1959" Type="http://schemas.openxmlformats.org/officeDocument/2006/relationships/hyperlink" Target="https://fbref.com/en/players/c47541e0/matchlogs/2023-2024/summary/Bertrand-Traore-Match-Log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players/ee7c0a5e/matchlogs/2023-2024/summary/James-Shea-Match-Logs" TargetMode="External"/><Relationship Id="rId162" Type="http://schemas.openxmlformats.org/officeDocument/2006/relationships/hyperlink" Target="https://fbref.com/en/country/SEN/Senegal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country/ITA/Italy-Football" TargetMode="External"/><Relationship Id="rId2050" Type="http://schemas.openxmlformats.org/officeDocument/2006/relationships/hyperlink" Target="https://fbref.com/en/players/03df04ff/matchlogs/2023-2024/summary/Odisseas-Vlachodimos-Match-Logs" TargetMode="External"/><Relationship Id="rId2148" Type="http://schemas.openxmlformats.org/officeDocument/2006/relationships/hyperlink" Target="https://fbref.com/en/country/FRA/France-Football" TargetMode="External"/><Relationship Id="rId674" Type="http://schemas.openxmlformats.org/officeDocument/2006/relationships/hyperlink" Target="https://fbref.com/en/country/IRL/Republic-of-Ireland-Football" TargetMode="External"/><Relationship Id="rId881" Type="http://schemas.openxmlformats.org/officeDocument/2006/relationships/hyperlink" Target="https://fbref.com/en/players/8a3c1dc7/Rico-Henry" TargetMode="External"/><Relationship Id="rId979" Type="http://schemas.openxmlformats.org/officeDocument/2006/relationships/hyperlink" Target="https://fbref.com/en/squads/18bb7c10/Arsenal-Stat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FRA/France-Football" TargetMode="External"/><Relationship Id="rId741" Type="http://schemas.openxmlformats.org/officeDocument/2006/relationships/hyperlink" Target="https://fbref.com/en/players/7aa8adfe/Alejandro-Garnacho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41f08ac8/Keane-Lewis-Potter" TargetMode="External"/><Relationship Id="rId1371" Type="http://schemas.openxmlformats.org/officeDocument/2006/relationships/hyperlink" Target="https://fbref.com/en/players/3925dbd6/matchlogs/2023-2024/summary/Aleksandar-Mitrovic-Match-Logs" TargetMode="External"/><Relationship Id="rId1469" Type="http://schemas.openxmlformats.org/officeDocument/2006/relationships/hyperlink" Target="https://fbref.com/en/country/DEN/Denmark-Football" TargetMode="External"/><Relationship Id="rId2008" Type="http://schemas.openxmlformats.org/officeDocument/2006/relationships/hyperlink" Target="https://fbref.com/en/players/3f7bafbe/Alejo-Veliz" TargetMode="External"/><Relationship Id="rId601" Type="http://schemas.openxmlformats.org/officeDocument/2006/relationships/hyperlink" Target="https://fbref.com/en/players/414184f7/Jhon-Duran" TargetMode="External"/><Relationship Id="rId1024" Type="http://schemas.openxmlformats.org/officeDocument/2006/relationships/hyperlink" Target="https://fbref.com/en/players/45db685d/matchlogs/2023-2024/summary/Jorginho-Match-Logs" TargetMode="External"/><Relationship Id="rId1231" Type="http://schemas.openxmlformats.org/officeDocument/2006/relationships/hyperlink" Target="https://fbref.com/en/players/d7f99582/matchlogs/2023-2024/summary/Benson-Manuel-Match-Logs" TargetMode="External"/><Relationship Id="rId1676" Type="http://schemas.openxmlformats.org/officeDocument/2006/relationships/hyperlink" Target="https://fbref.com/en/players/0a3d6d2b/Chris-Richards" TargetMode="External"/><Relationship Id="rId1883" Type="http://schemas.openxmlformats.org/officeDocument/2006/relationships/hyperlink" Target="https://fbref.com/en/players/339fe0e8/matchlogs/2023-2024/summary/Thomas-Strakosh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country/ENG/England-Football" TargetMode="External"/><Relationship Id="rId1536" Type="http://schemas.openxmlformats.org/officeDocument/2006/relationships/hyperlink" Target="https://fbref.com/en/players/2f9e4435/Dango-Ouattara" TargetMode="External"/><Relationship Id="rId1743" Type="http://schemas.openxmlformats.org/officeDocument/2006/relationships/hyperlink" Target="https://fbref.com/en/players/bc7dc64d/matchlogs/2023-2024/summary/Bukayo-Saka-Match-Logs" TargetMode="External"/><Relationship Id="rId1950" Type="http://schemas.openxmlformats.org/officeDocument/2006/relationships/hyperlink" Target="https://fbref.com/en/squads/943e8050/Burnley-Stats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players/19f4d211/matchlogs/2023-2024/summary/Jaden-Philogene-Bidace-Match-Logs" TargetMode="External"/><Relationship Id="rId1810" Type="http://schemas.openxmlformats.org/officeDocument/2006/relationships/hyperlink" Target="https://fbref.com/en/squads/1df6b87e/Sheffield-United-Stats" TargetMode="External"/><Relationship Id="rId184" Type="http://schemas.openxmlformats.org/officeDocument/2006/relationships/hyperlink" Target="https://fbref.com/en/players/a36524bf/matchlogs/2023-2024/summary/Calvin-Bassey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cc2d7ad5/Charlie-Taylor" TargetMode="External"/><Relationship Id="rId2072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squads/b8fd03ef/Manchester-City-Stats" TargetMode="External"/><Relationship Id="rId489" Type="http://schemas.openxmlformats.org/officeDocument/2006/relationships/hyperlink" Target="https://fbref.com/en/players/44781702/Ben-Davies" TargetMode="External"/><Relationship Id="rId696" Type="http://schemas.openxmlformats.org/officeDocument/2006/relationships/hyperlink" Target="https://fbref.com/en/players/ed1e53f3/matchlogs/2023-2024/summary/Phil-Foden-Match-Logs" TargetMode="External"/><Relationship Id="rId349" Type="http://schemas.openxmlformats.org/officeDocument/2006/relationships/hyperlink" Target="https://fbref.com/en/players/b4a014b1/Diego-Carlos" TargetMode="External"/><Relationship Id="rId556" Type="http://schemas.openxmlformats.org/officeDocument/2006/relationships/hyperlink" Target="https://fbref.com/en/players/d557d734/matchlogs/2023-2024/summary/Matt-Doherty-Match-Logs" TargetMode="External"/><Relationship Id="rId763" Type="http://schemas.openxmlformats.org/officeDocument/2006/relationships/hyperlink" Target="https://fbref.com/en/squads/d07537b9/Brighton-and-Hove-Albion-Stats" TargetMode="External"/><Relationship Id="rId1186" Type="http://schemas.openxmlformats.org/officeDocument/2006/relationships/hyperlink" Target="https://fbref.com/en/squads/d3fd31cc/Everton-Stats" TargetMode="External"/><Relationship Id="rId1393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19538871/Manchester-United-Stats" TargetMode="External"/><Relationship Id="rId209" Type="http://schemas.openxmlformats.org/officeDocument/2006/relationships/hyperlink" Target="https://fbref.com/en/players/5a04fd92/Said-Benrahma" TargetMode="External"/><Relationship Id="rId416" Type="http://schemas.openxmlformats.org/officeDocument/2006/relationships/hyperlink" Target="https://fbref.com/en/players/700783e7/matchlogs/2023-2024/summary/Levi-Colwill-Match-Logs" TargetMode="External"/><Relationship Id="rId970" Type="http://schemas.openxmlformats.org/officeDocument/2006/relationships/hyperlink" Target="https://fbref.com/en/country/GER/Germany-Football" TargetMode="External"/><Relationship Id="rId1046" Type="http://schemas.openxmlformats.org/officeDocument/2006/relationships/hyperlink" Target="https://fbref.com/en/country/AUT/Austria-Football" TargetMode="External"/><Relationship Id="rId1253" Type="http://schemas.openxmlformats.org/officeDocument/2006/relationships/hyperlink" Target="https://fbref.com/en/country/ARG/Argentina-Football" TargetMode="External"/><Relationship Id="rId1698" Type="http://schemas.openxmlformats.org/officeDocument/2006/relationships/hyperlink" Target="https://fbref.com/en/squads/822bd0ba/Liverpool-Stats" TargetMode="External"/><Relationship Id="rId623" Type="http://schemas.openxmlformats.org/officeDocument/2006/relationships/hyperlink" Target="https://fbref.com/en/squads/943e8050/Burnley-Stats" TargetMode="External"/><Relationship Id="rId830" Type="http://schemas.openxmlformats.org/officeDocument/2006/relationships/hyperlink" Target="https://fbref.com/en/country/FRA/France-Football" TargetMode="External"/><Relationship Id="rId928" Type="http://schemas.openxmlformats.org/officeDocument/2006/relationships/hyperlink" Target="https://fbref.com/en/players/a7a688d7/matchlogs/2023-2024/summary/Mackenzie-Hunt-Match-Logs" TargetMode="External"/><Relationship Id="rId1460" Type="http://schemas.openxmlformats.org/officeDocument/2006/relationships/hyperlink" Target="https://fbref.com/en/players/e6af02e0/Matheus-Nunes" TargetMode="External"/><Relationship Id="rId1558" Type="http://schemas.openxmlformats.org/officeDocument/2006/relationships/hyperlink" Target="https://fbref.com/en/squads/7c21e445/West-Ham-United-Stats" TargetMode="External"/><Relationship Id="rId1765" Type="http://schemas.openxmlformats.org/officeDocument/2006/relationships/hyperlink" Target="https://fbref.com/en/country/ENG/England-Football" TargetMode="External"/><Relationship Id="rId57" Type="http://schemas.openxmlformats.org/officeDocument/2006/relationships/hyperlink" Target="https://fbref.com/en/players/cd1acf9d/Trent-Alexander-Arnold" TargetMode="External"/><Relationship Id="rId1113" Type="http://schemas.openxmlformats.org/officeDocument/2006/relationships/hyperlink" Target="https://fbref.com/en/country/CRO/Croatia-Football" TargetMode="External"/><Relationship Id="rId1320" Type="http://schemas.openxmlformats.org/officeDocument/2006/relationships/hyperlink" Target="https://fbref.com/en/players/90f91999/John-McGinn" TargetMode="External"/><Relationship Id="rId1418" Type="http://schemas.openxmlformats.org/officeDocument/2006/relationships/hyperlink" Target="https://fbref.com/en/squads/e4a775cb/Nottingham-Forest-Stats" TargetMode="External"/><Relationship Id="rId1972" Type="http://schemas.openxmlformats.org/officeDocument/2006/relationships/hyperlink" Target="https://fbref.com/en/players/38ceb24a/Leandro-Trossard" TargetMode="External"/><Relationship Id="rId1625" Type="http://schemas.openxmlformats.org/officeDocument/2006/relationships/hyperlink" Target="https://fbref.com/en/country/ROU/Romania-Football" TargetMode="External"/><Relationship Id="rId1832" Type="http://schemas.openxmlformats.org/officeDocument/2006/relationships/hyperlink" Target="https://fbref.com/en/players/8e16dd48/Luis-Sinisterra" TargetMode="External"/><Relationship Id="rId2094" Type="http://schemas.openxmlformats.org/officeDocument/2006/relationships/hyperlink" Target="https://fbref.com/en/players/8b9ebd03/matchlogs/2023-2024/summary/Willian-Match-Logs" TargetMode="External"/><Relationship Id="rId273" Type="http://schemas.openxmlformats.org/officeDocument/2006/relationships/hyperlink" Target="https://fbref.com/en/players/30e81a88/Rhian-Brewster" TargetMode="External"/><Relationship Id="rId480" Type="http://schemas.openxmlformats.org/officeDocument/2006/relationships/hyperlink" Target="https://fbref.com/en/players/f08490a6/matchlogs/2023-2024/summary/Arnaut-Danjuma-Match-Logs" TargetMode="External"/><Relationship Id="rId133" Type="http://schemas.openxmlformats.org/officeDocument/2006/relationships/hyperlink" Target="https://fbref.com/en/players/e5478b87/Taiwo-Awoniyi" TargetMode="External"/><Relationship Id="rId340" Type="http://schemas.openxmlformats.org/officeDocument/2006/relationships/hyperlink" Target="https://fbref.com/en/players/59e6e5bf/matchlogs/2023-2024/summary/Dominic-Calvert-Lewin-Match-Logs" TargetMode="External"/><Relationship Id="rId578" Type="http://schemas.openxmlformats.org/officeDocument/2006/relationships/hyperlink" Target="https://fbref.com/en/country/MLI/Mali-Football" TargetMode="External"/><Relationship Id="rId785" Type="http://schemas.openxmlformats.org/officeDocument/2006/relationships/hyperlink" Target="https://fbref.com/en/players/01e5f06e/Sergio-Gomez" TargetMode="External"/><Relationship Id="rId992" Type="http://schemas.openxmlformats.org/officeDocument/2006/relationships/hyperlink" Target="https://fbref.com/en/players/c17bfb65/matchlogs/2023-2024/summary/Joelinton-Match-Logs" TargetMode="External"/><Relationship Id="rId2021" Type="http://schemas.openxmlformats.org/officeDocument/2006/relationships/hyperlink" Target="https://fbref.com/en/country/NED/Netherlands-Football" TargetMode="External"/><Relationship Id="rId200" Type="http://schemas.openxmlformats.org/officeDocument/2006/relationships/hyperlink" Target="https://fbref.com/en/players/399e9474/matchlogs/2023-2024/summary/Amarii-Bell-Match-Logs" TargetMode="External"/><Relationship Id="rId438" Type="http://schemas.openxmlformats.org/officeDocument/2006/relationships/hyperlink" Target="https://fbref.com/en/country/IRL/Republic-of-Ireland-Football" TargetMode="External"/><Relationship Id="rId645" Type="http://schemas.openxmlformats.org/officeDocument/2006/relationships/hyperlink" Target="https://fbref.com/en/players/980522ec/Christian-Eriksen" TargetMode="External"/><Relationship Id="rId852" Type="http://schemas.openxmlformats.org/officeDocument/2006/relationships/hyperlink" Target="https://fbref.com/en/players/eebacc07/matchlogs/2023-2024/summary/Gustavo-Hamer-Match-Logs" TargetMode="External"/><Relationship Id="rId1068" Type="http://schemas.openxmlformats.org/officeDocument/2006/relationships/hyperlink" Target="https://fbref.com/en/players/62d7ef38/matchlogs/2023-2024/summary/Caoimhin-Kelleher-Match-Logs" TargetMode="External"/><Relationship Id="rId1275" Type="http://schemas.openxmlformats.org/officeDocument/2006/relationships/hyperlink" Target="https://fbref.com/en/players/ed383e43/matchlogs/2023-2024/summary/Alex-Matos-Match-Logs" TargetMode="External"/><Relationship Id="rId1482" Type="http://schemas.openxmlformats.org/officeDocument/2006/relationships/hyperlink" Target="https://fbref.com/en/squads/943e8050/Burnley-Stats" TargetMode="External"/><Relationship Id="rId2119" Type="http://schemas.openxmlformats.org/officeDocument/2006/relationships/hyperlink" Target="https://fbref.com/en/players/907a5d7c/Yehor-Yarmoliuk" TargetMode="External"/><Relationship Id="rId505" Type="http://schemas.openxmlformats.org/officeDocument/2006/relationships/hyperlink" Target="https://fbref.com/en/players/b737f944/Hannes-Delcroix" TargetMode="External"/><Relationship Id="rId712" Type="http://schemas.openxmlformats.org/officeDocument/2006/relationships/hyperlink" Target="https://fbref.com/en/players/f84a807c/matchlogs/2023-2024/summary/Lyle-Foster-Match-Logs" TargetMode="External"/><Relationship Id="rId1135" Type="http://schemas.openxmlformats.org/officeDocument/2006/relationships/hyperlink" Target="https://fbref.com/en/players/119b9a8e/matchlogs/2023-2024/summary/Aymeric-Laporte-Match-Logs" TargetMode="External"/><Relationship Id="rId1342" Type="http://schemas.openxmlformats.org/officeDocument/2006/relationships/hyperlink" Target="https://fbref.com/en/squads/19538871/Manchester-United-Stats" TargetMode="External"/><Relationship Id="rId1787" Type="http://schemas.openxmlformats.org/officeDocument/2006/relationships/hyperlink" Target="https://fbref.com/en/players/52afb588/matchlogs/2023-2024/summary/Kevin-Schade-Match-Logs" TargetMode="External"/><Relationship Id="rId1994" Type="http://schemas.openxmlformats.org/officeDocument/2006/relationships/hyperlink" Target="https://fbref.com/en/squads/cff3d9bb/Chelsea-Stats" TargetMode="External"/><Relationship Id="rId79" Type="http://schemas.openxmlformats.org/officeDocument/2006/relationships/hyperlink" Target="https://fbref.com/en/squads/d07537b9/Brighton-and-Hove-Albion-Stats" TargetMode="External"/><Relationship Id="rId1202" Type="http://schemas.openxmlformats.org/officeDocument/2006/relationships/hyperlink" Target="https://fbref.com/en/squads/fd962109/Fulham-Stats" TargetMode="External"/><Relationship Id="rId1647" Type="http://schemas.openxmlformats.org/officeDocument/2006/relationships/hyperlink" Target="https://fbref.com/en/players/a1d5bd30/matchlogs/2023-2024/summary/Marcus-Rashford-Match-Logs" TargetMode="External"/><Relationship Id="rId1854" Type="http://schemas.openxmlformats.org/officeDocument/2006/relationships/hyperlink" Target="https://fbref.com/en/squads/4ba7cbea/Bournemouth-Stats" TargetMode="External"/><Relationship Id="rId1507" Type="http://schemas.openxmlformats.org/officeDocument/2006/relationships/hyperlink" Target="https://fbref.com/en/players/828657ff/matchlogs/2023-2024/summary/Amadou-Onana-Match-Logs" TargetMode="External"/><Relationship Id="rId1714" Type="http://schemas.openxmlformats.org/officeDocument/2006/relationships/hyperlink" Target="https://fbref.com/en/squads/b8fd03ef/Manchester-City-Stats" TargetMode="External"/><Relationship Id="rId295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country/BEL/Belgium-Football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POL/Poland-Football" TargetMode="External"/><Relationship Id="rId1213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CMR/Cameroon-Football" TargetMode="External"/><Relationship Id="rId1420" Type="http://schemas.openxmlformats.org/officeDocument/2006/relationships/hyperlink" Target="https://fbref.com/en/players/de112b84/Jacob-Murphy" TargetMode="External"/><Relationship Id="rId1518" Type="http://schemas.openxmlformats.org/officeDocument/2006/relationships/hyperlink" Target="https://fbref.com/en/squads/cd051869/Brentford-Stats" TargetMode="External"/><Relationship Id="rId2043" Type="http://schemas.openxmlformats.org/officeDocument/2006/relationships/hyperlink" Target="https://fbref.com/en/players/9295dc1c/Vitinho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d07537b9/Brighton-and-Hove-Albion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country/ARG/Argentina-Football" TargetMode="External"/><Relationship Id="rId1932" Type="http://schemas.openxmlformats.org/officeDocument/2006/relationships/hyperlink" Target="https://fbref.com/en/players/b3af9be1/Takehiro-Tomiyasu" TargetMode="External"/><Relationship Id="rId2110" Type="http://schemas.openxmlformats.org/officeDocument/2006/relationships/hyperlink" Target="https://fbref.com/en/players/4e9a0555/matchlogs/2023-2024/summary/Chris-Wood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fd962109/Fulham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07802f7f/Danny-Ings" TargetMode="External"/><Relationship Id="rId1157" Type="http://schemas.openxmlformats.org/officeDocument/2006/relationships/hyperlink" Target="https://fbref.com/en/country/COL/Colombia-Football" TargetMode="External"/><Relationship Id="rId1364" Type="http://schemas.openxmlformats.org/officeDocument/2006/relationships/hyperlink" Target="https://fbref.com/en/players/74618572/Kaoru-Mitoma" TargetMode="External"/><Relationship Id="rId1571" Type="http://schemas.openxmlformats.org/officeDocument/2006/relationships/hyperlink" Target="https://fbref.com/en/players/230f0471/matchlogs/2023-2024/summary/Nathan-Patterson-Match-Log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GRN/Grenada-Football" TargetMode="External"/><Relationship Id="rId373" Type="http://schemas.openxmlformats.org/officeDocument/2006/relationships/hyperlink" Target="https://fbref.com/en/players/9cfbad36/Julio-Cesar-Enciso" TargetMode="External"/><Relationship Id="rId580" Type="http://schemas.openxmlformats.org/officeDocument/2006/relationships/hyperlink" Target="https://fbref.com/en/players/ce4f40c7/matchlogs/2023-2024/summary/Cheick-Doucoure-Match-Logs" TargetMode="External"/><Relationship Id="rId801" Type="http://schemas.openxmlformats.org/officeDocument/2006/relationships/hyperlink" Target="https://fbref.com/en/players/861e9b3b/Daniel-Gore" TargetMode="External"/><Relationship Id="rId1017" Type="http://schemas.openxmlformats.org/officeDocument/2006/relationships/hyperlink" Target="https://fbref.com/en/players/4fb9c88f/Curtis-Jones" TargetMode="External"/><Relationship Id="rId1224" Type="http://schemas.openxmlformats.org/officeDocument/2006/relationships/hyperlink" Target="https://fbref.com/en/players/a572e291/Orel-Mangala" TargetMode="External"/><Relationship Id="rId1431" Type="http://schemas.openxmlformats.org/officeDocument/2006/relationships/hyperlink" Target="https://fbref.com/en/players/de5b5570/matchlogs/2023-2024/summary/Marvelous-Nakamba-Match-Logs" TargetMode="External"/><Relationship Id="rId1669" Type="http://schemas.openxmlformats.org/officeDocument/2006/relationships/hyperlink" Target="https://fbref.com/en/country/JAM/Jamaica-Football" TargetMode="External"/><Relationship Id="rId1876" Type="http://schemas.openxmlformats.org/officeDocument/2006/relationships/hyperlink" Target="https://fbref.com/en/players/b400bde0/Raheem-Sterling" TargetMode="External"/><Relationship Id="rId2054" Type="http://schemas.openxmlformats.org/officeDocument/2006/relationships/hyperlink" Target="https://fbref.com/en/players/86dd77d1/matchlogs/2023-2024/summary/Kyle-Walker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ed5c0319/Beto" TargetMode="External"/><Relationship Id="rId440" Type="http://schemas.openxmlformats.org/officeDocument/2006/relationships/hyperlink" Target="https://fbref.com/en/players/a5ca9127/matchlogs/2023-2024/summary/Conor-Coventry-Match-Logs" TargetMode="External"/><Relationship Id="rId678" Type="http://schemas.openxmlformats.org/officeDocument/2006/relationships/hyperlink" Target="https://fbref.com/en/country/POR/Portugal-Football" TargetMode="External"/><Relationship Id="rId885" Type="http://schemas.openxmlformats.org/officeDocument/2006/relationships/hyperlink" Target="https://fbref.com/en/players/92e7e919/Son-Heung-min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country/ENG/England-Football" TargetMode="External"/><Relationship Id="rId1736" Type="http://schemas.openxmlformats.org/officeDocument/2006/relationships/hyperlink" Target="https://fbref.com/en/players/903b6e8b/Jose-Sa" TargetMode="External"/><Relationship Id="rId1943" Type="http://schemas.openxmlformats.org/officeDocument/2006/relationships/hyperlink" Target="https://fbref.com/en/players/0db169ae/matchlogs/2023-2024/summary/Sandro-Tonali-Match-Logs" TargetMode="External"/><Relationship Id="rId2121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47369df8/matchlogs/2023-2024/summary/Josh-Brownhill-Match-Logs" TargetMode="External"/><Relationship Id="rId538" Type="http://schemas.openxmlformats.org/officeDocument/2006/relationships/hyperlink" Target="https://fbref.com/en/country/FRA/France-Football" TargetMode="External"/><Relationship Id="rId745" Type="http://schemas.openxmlformats.org/officeDocument/2006/relationships/hyperlink" Target="https://fbref.com/en/players/4e015693/James-Garner" TargetMode="External"/><Relationship Id="rId952" Type="http://schemas.openxmlformats.org/officeDocument/2006/relationships/hyperlink" Target="https://fbref.com/en/players/6ca5ec4b/matchlogs/2023-2024/summary/Alex-Iwobi-Match-Logs" TargetMode="External"/><Relationship Id="rId1168" Type="http://schemas.openxmlformats.org/officeDocument/2006/relationships/hyperlink" Target="https://fbref.com/en/players/f5deef4c/Victor-Lindelof" TargetMode="External"/><Relationship Id="rId1375" Type="http://schemas.openxmlformats.org/officeDocument/2006/relationships/hyperlink" Target="https://fbref.com/en/players/b62878a5/matchlogs/2023-2024/summary/Kudus-Mohammed-Match-Logs" TargetMode="External"/><Relationship Id="rId1582" Type="http://schemas.openxmlformats.org/officeDocument/2006/relationships/hyperlink" Target="https://fbref.com/en/squads/361ca564/Tottenham-Hotspur-Stats" TargetMode="External"/><Relationship Id="rId1803" Type="http://schemas.openxmlformats.org/officeDocument/2006/relationships/hyperlink" Target="https://fbref.com/en/players/efd2ec23/matchlogs/2023-2024/summary/Antoine-Semenyo-Match-Log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1aa84968/Chris-Basham" TargetMode="External"/><Relationship Id="rId384" Type="http://schemas.openxmlformats.org/officeDocument/2006/relationships/hyperlink" Target="https://fbref.com/en/players/d33e3242/matchlogs/2023-2024/summary/Ismaila-Cheick-Coulibaly-Match-Logs" TargetMode="External"/><Relationship Id="rId591" Type="http://schemas.openxmlformats.org/officeDocument/2006/relationships/hyperlink" Target="https://fbref.com/en/squads/b2b47a98/Newcastle-United-Stats" TargetMode="External"/><Relationship Id="rId605" Type="http://schemas.openxmlformats.org/officeDocument/2006/relationships/hyperlink" Target="https://fbref.com/en/players/fa9fa773/Malcolm-Ebiowei" TargetMode="External"/><Relationship Id="rId812" Type="http://schemas.openxmlformats.org/officeDocument/2006/relationships/hyperlink" Target="https://fbref.com/en/players/b0b4fd3e/matchlogs/2023-2024/summary/Jack-Grealish-Match-Logs" TargetMode="External"/><Relationship Id="rId1028" Type="http://schemas.openxmlformats.org/officeDocument/2006/relationships/hyperlink" Target="https://fbref.com/en/players/178ae8f8/matchlogs/2023-2024/summary/Diogo-Jota-Match-Logs" TargetMode="External"/><Relationship Id="rId1235" Type="http://schemas.openxmlformats.org/officeDocument/2006/relationships/hyperlink" Target="https://fbref.com/en/players/bb5fbd2b/matchlogs/2023-2024/summary/Solly-March-Match-Logs" TargetMode="External"/><Relationship Id="rId1442" Type="http://schemas.openxmlformats.org/officeDocument/2006/relationships/hyperlink" Target="https://fbref.com/en/squads/8cec06e1/Wolverhampton-Wanderers-Stats" TargetMode="External"/><Relationship Id="rId1887" Type="http://schemas.openxmlformats.org/officeDocument/2006/relationships/hyperlink" Target="https://fbref.com/en/players/e3f9e68a/matchlogs/2023-2024/summary/Ronnie-Stutter-Match-Logs" TargetMode="External"/><Relationship Id="rId2065" Type="http://schemas.openxmlformats.org/officeDocument/2006/relationships/hyperlink" Target="https://fbref.com/en/squads/7c21e445/West-Ham-United-Stats" TargetMode="External"/><Relationship Id="rId244" Type="http://schemas.openxmlformats.org/officeDocument/2006/relationships/hyperlink" Target="https://fbref.com/en/players/d328a254/matchlogs/2023-2024/summary/Philip-Billing-Match-Logs" TargetMode="External"/><Relationship Id="rId689" Type="http://schemas.openxmlformats.org/officeDocument/2006/relationships/hyperlink" Target="https://fbref.com/en/players/a92ab7be/Mark-Flekken" TargetMode="External"/><Relationship Id="rId896" Type="http://schemas.openxmlformats.org/officeDocument/2006/relationships/hyperlink" Target="https://fbref.com/en/players/69942fb3/matchlogs/2023-2024/summary/James-Hill-Match-Logs" TargetMode="External"/><Relationship Id="rId1081" Type="http://schemas.openxmlformats.org/officeDocument/2006/relationships/hyperlink" Target="https://fbref.com/en/country/IRL/Republic-of-Ireland-Football" TargetMode="External"/><Relationship Id="rId1302" Type="http://schemas.openxmlformats.org/officeDocument/2006/relationships/hyperlink" Target="https://fbref.com/en/squads/1df6b87e/Sheffield-United-Stats" TargetMode="External"/><Relationship Id="rId1747" Type="http://schemas.openxmlformats.org/officeDocument/2006/relationships/hyperlink" Target="https://fbref.com/en/players/e342ad68/matchlogs/2023-2024/summary/Mohamed-Salah-Match-Logs" TargetMode="External"/><Relationship Id="rId1954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e814e1cf/Lewis-Dobbin" TargetMode="External"/><Relationship Id="rId756" Type="http://schemas.openxmlformats.org/officeDocument/2006/relationships/hyperlink" Target="https://fbref.com/en/players/32f60ed8/matchlogs/2023-2024/summary/Morgan-Gibbs-White-Match-Logs" TargetMode="External"/><Relationship Id="rId1179" Type="http://schemas.openxmlformats.org/officeDocument/2006/relationships/hyperlink" Target="https://fbref.com/en/players/d7553721/matchlogs/2023-2024/summary/Giovani-Lo-Celso-Match-Logs" TargetMode="External"/><Relationship Id="rId1386" Type="http://schemas.openxmlformats.org/officeDocument/2006/relationships/hyperlink" Target="https://fbref.com/en/squads/cff3d9bb/Chelsea-Stats" TargetMode="External"/><Relationship Id="rId1593" Type="http://schemas.openxmlformats.org/officeDocument/2006/relationships/hyperlink" Target="https://fbref.com/en/country/WAL/Wales-Football" TargetMode="External"/><Relationship Id="rId1607" Type="http://schemas.openxmlformats.org/officeDocument/2006/relationships/hyperlink" Target="https://fbref.com/en/players/4806ec67/matchlogs/2023-2024/summary/Jordan-Pickford-Match-Logs" TargetMode="External"/><Relationship Id="rId1814" Type="http://schemas.openxmlformats.org/officeDocument/2006/relationships/hyperlink" Target="https://fbref.com/en/squads/19538871/Manchester-United-Stats" TargetMode="External"/><Relationship Id="rId2132" Type="http://schemas.openxmlformats.org/officeDocument/2006/relationships/hyperlink" Target="https://fbref.com/en/country/UKR/Ukraine-Football" TargetMode="External"/><Relationship Id="rId104" Type="http://schemas.openxmlformats.org/officeDocument/2006/relationships/hyperlink" Target="https://fbref.com/en/players/e4238fb1/matchlogs/2023-2024/summary/Jaidon-Anthony-Match-Logs" TargetMode="External"/><Relationship Id="rId188" Type="http://schemas.openxmlformats.org/officeDocument/2006/relationships/hyperlink" Target="https://fbref.com/en/players/072e68ed/matchlogs/2023-2024/summary/Altay-Bayindir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e297cd13/Luton-Town-Stats" TargetMode="External"/><Relationship Id="rId409" Type="http://schemas.openxmlformats.org/officeDocument/2006/relationships/hyperlink" Target="https://fbref.com/en/players/a8c19eb8/Nathan-Collins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cd051869/Brentford-Stats" TargetMode="External"/><Relationship Id="rId1246" Type="http://schemas.openxmlformats.org/officeDocument/2006/relationships/hyperlink" Target="https://fbref.com/en/squads/19538871/Manchester-United-Stats" TargetMode="External"/><Relationship Id="rId1898" Type="http://schemas.openxmlformats.org/officeDocument/2006/relationships/hyperlink" Target="https://fbref.com/en/squads/d3fd31cc/Everton-Stats" TargetMode="External"/><Relationship Id="rId207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1a866b7/matchlogs/2023-2024/summary/Joseph-Anang-Match-Logs" TargetMode="External"/><Relationship Id="rId616" Type="http://schemas.openxmlformats.org/officeDocument/2006/relationships/hyperlink" Target="https://fbref.com/en/players/0562b7f1/matchlogs/2023-2024/summary/Odsonne-Edouard-Match-Logs" TargetMode="External"/><Relationship Id="rId823" Type="http://schemas.openxmlformats.org/officeDocument/2006/relationships/hyperlink" Target="https://fbref.com/en/squads/47c64c55/Crystal-Palace-Stats" TargetMode="External"/><Relationship Id="rId1453" Type="http://schemas.openxmlformats.org/officeDocument/2006/relationships/hyperlink" Target="https://fbref.com/en/country/NIR/Northern-Ireland-Football" TargetMode="External"/><Relationship Id="rId1660" Type="http://schemas.openxmlformats.org/officeDocument/2006/relationships/hyperlink" Target="https://fbref.com/en/players/803ae100/Harrison-Reed" TargetMode="External"/><Relationship Id="rId1758" Type="http://schemas.openxmlformats.org/officeDocument/2006/relationships/hyperlink" Target="https://fbref.com/en/squads/361ca564/Tottenham-Hotspur-Stats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4c3a6744/Justin-Kluivert" TargetMode="External"/><Relationship Id="rId1106" Type="http://schemas.openxmlformats.org/officeDocument/2006/relationships/hyperlink" Target="https://fbref.com/en/squads/8602292d/Aston-Villa-Stats" TargetMode="External"/><Relationship Id="rId1313" Type="http://schemas.openxmlformats.org/officeDocument/2006/relationships/hyperlink" Target="https://fbref.com/en/country/SCO/Scotland-Football" TargetMode="External"/><Relationship Id="rId1397" Type="http://schemas.openxmlformats.org/officeDocument/2006/relationships/hyperlink" Target="https://fbref.com/en/country/ENG/England-Football" TargetMode="External"/><Relationship Id="rId1520" Type="http://schemas.openxmlformats.org/officeDocument/2006/relationships/hyperlink" Target="https://fbref.com/en/players/43a166b4/Divock-Origi" TargetMode="External"/><Relationship Id="rId1965" Type="http://schemas.openxmlformats.org/officeDocument/2006/relationships/hyperlink" Target="https://fbref.com/en/country/BEL/Belgium-Football" TargetMode="External"/><Relationship Id="rId2143" Type="http://schemas.openxmlformats.org/officeDocument/2006/relationships/hyperlink" Target="https://fbref.com/en/players/51cf8561/Oleksandr-Zinchenko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d3fd31cc/Everton-Stats" TargetMode="External"/><Relationship Id="rId974" Type="http://schemas.openxmlformats.org/officeDocument/2006/relationships/hyperlink" Target="https://fbref.com/en/country/DEN/Denmark-Football" TargetMode="External"/><Relationship Id="rId1618" Type="http://schemas.openxmlformats.org/officeDocument/2006/relationships/hyperlink" Target="https://fbref.com/en/squads/361ca564/Tottenham-Hotspur-Stats" TargetMode="External"/><Relationship Id="rId1825" Type="http://schemas.openxmlformats.org/officeDocument/2006/relationships/hyperlink" Target="https://fbref.com/en/country/POR/Portugal-Football" TargetMode="External"/><Relationship Id="rId2003" Type="http://schemas.openxmlformats.org/officeDocument/2006/relationships/hyperlink" Target="https://fbref.com/en/players/e06683ca/matchlogs/2023-2024/summary/Virgil-van-Dijk-Match-Logs" TargetMode="External"/><Relationship Id="rId199" Type="http://schemas.openxmlformats.org/officeDocument/2006/relationships/hyperlink" Target="https://fbref.com/en/squads/e297cd13/Luton-Town-Stats" TargetMode="External"/><Relationship Id="rId627" Type="http://schemas.openxmlformats.org/officeDocument/2006/relationships/hyperlink" Target="https://fbref.com/en/squads/e4a775cb/Nottingham-Forest-Stats" TargetMode="External"/><Relationship Id="rId834" Type="http://schemas.openxmlformats.org/officeDocument/2006/relationships/hyperlink" Target="https://fbref.com/en/country/CRO/Croatia-Football" TargetMode="External"/><Relationship Id="rId1257" Type="http://schemas.openxmlformats.org/officeDocument/2006/relationships/hyperlink" Target="https://fbref.com/en/country/ARG/Argentina-Football" TargetMode="External"/><Relationship Id="rId1464" Type="http://schemas.openxmlformats.org/officeDocument/2006/relationships/hyperlink" Target="https://fbref.com/en/players/4d77b365/Darwin-Nunez" TargetMode="External"/><Relationship Id="rId1671" Type="http://schemas.openxmlformats.org/officeDocument/2006/relationships/hyperlink" Target="https://fbref.com/en/players/0f7533cd/matchlogs/2023-2024/summary/Bobby-Reid-Match-Logs" TargetMode="External"/><Relationship Id="rId2087" Type="http://schemas.openxmlformats.org/officeDocument/2006/relationships/hyperlink" Target="https://fbref.com/en/players/dd323728/Neco-William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a816dbfb/Danilo" TargetMode="External"/><Relationship Id="rId680" Type="http://schemas.openxmlformats.org/officeDocument/2006/relationships/hyperlink" Target="https://fbref.com/en/players/507c7bdf/matchlogs/2023-2024/summary/Bruno-Fernandes-Match-Logs" TargetMode="External"/><Relationship Id="rId901" Type="http://schemas.openxmlformats.org/officeDocument/2006/relationships/hyperlink" Target="https://fbref.com/en/players/bd8a5d95/Joseph-Hodge" TargetMode="External"/><Relationship Id="rId1117" Type="http://schemas.openxmlformats.org/officeDocument/2006/relationships/hyperlink" Target="https://fbref.com/en/country/NED/Netherlands-Football" TargetMode="External"/><Relationship Id="rId1324" Type="http://schemas.openxmlformats.org/officeDocument/2006/relationships/hyperlink" Target="https://fbref.com/en/players/4e5a4cbc/Scott-McKenna" TargetMode="External"/><Relationship Id="rId1531" Type="http://schemas.openxmlformats.org/officeDocument/2006/relationships/hyperlink" Target="https://fbref.com/en/players/79bc4c45/matchlogs/2023-2024/summary/Ben-Osborn-Match-Logs" TargetMode="External"/><Relationship Id="rId1769" Type="http://schemas.openxmlformats.org/officeDocument/2006/relationships/hyperlink" Target="https://fbref.com/en/country/CIV/Cote-dIvoire-Football" TargetMode="External"/><Relationship Id="rId1976" Type="http://schemas.openxmlformats.org/officeDocument/2006/relationships/hyperlink" Target="https://fbref.com/en/players/cddf767b/Auston-Trusty" TargetMode="External"/><Relationship Id="rId2154" Type="http://schemas.openxmlformats.org/officeDocument/2006/relationships/hyperlink" Target="https://fbref.com/en/players/be18d79f/matchlogs/2023-2024/summary/Oliwier-Zych-Match-Logs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CIV/Cote-dIvoire-Football" TargetMode="External"/><Relationship Id="rId333" Type="http://schemas.openxmlformats.org/officeDocument/2006/relationships/hyperlink" Target="https://fbref.com/en/players/a8748947/Tom-Cairney" TargetMode="External"/><Relationship Id="rId540" Type="http://schemas.openxmlformats.org/officeDocument/2006/relationships/hyperlink" Target="https://fbref.com/en/players/a712ca2b/matchlogs/2023-2024/summary/Issa-Diop-Match-Logs" TargetMode="External"/><Relationship Id="rId778" Type="http://schemas.openxmlformats.org/officeDocument/2006/relationships/hyperlink" Target="https://fbref.com/en/country/POR/Portugal-Football" TargetMode="External"/><Relationship Id="rId985" Type="http://schemas.openxmlformats.org/officeDocument/2006/relationships/hyperlink" Target="https://fbref.com/en/players/e8832875/Joao-Pedro" TargetMode="External"/><Relationship Id="rId1170" Type="http://schemas.openxmlformats.org/officeDocument/2006/relationships/hyperlink" Target="https://fbref.com/en/squads/19538871/Manchester-United-Stats" TargetMode="External"/><Relationship Id="rId1629" Type="http://schemas.openxmlformats.org/officeDocument/2006/relationships/hyperlink" Target="https://fbref.com/en/country/ENG/England-Football" TargetMode="External"/><Relationship Id="rId1836" Type="http://schemas.openxmlformats.org/officeDocument/2006/relationships/hyperlink" Target="https://fbref.com/en/players/6250083a/Oliver-Skipp" TargetMode="External"/><Relationship Id="rId2014" Type="http://schemas.openxmlformats.org/officeDocument/2006/relationships/hyperlink" Target="https://fbref.com/en/squads/d07537b9/Brighton-and-Hove-Albion-Stats" TargetMode="External"/><Relationship Id="rId638" Type="http://schemas.openxmlformats.org/officeDocument/2006/relationships/hyperlink" Target="https://fbref.com/en/country/BRA/Brazil-Football" TargetMode="External"/><Relationship Id="rId845" Type="http://schemas.openxmlformats.org/officeDocument/2006/relationships/hyperlink" Target="https://fbref.com/en/players/da011f18/Lewis-Hall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b217ef29/Joel-Matip" TargetMode="External"/><Relationship Id="rId1475" Type="http://schemas.openxmlformats.org/officeDocument/2006/relationships/hyperlink" Target="https://fbref.com/en/players/089667a5/matchlogs/2023-2024/summary/Lewis-OBrien-Match-Logs" TargetMode="External"/><Relationship Id="rId1682" Type="http://schemas.openxmlformats.org/officeDocument/2006/relationships/hyperlink" Target="https://fbref.com/en/squads/361ca564/Tottenham-Hotspur-Stats" TargetMode="External"/><Relationship Id="rId1903" Type="http://schemas.openxmlformats.org/officeDocument/2006/relationships/hyperlink" Target="https://fbref.com/en/players/a65c844b/matchlogs/2023-2024/summary/Nuno-Tavares-Match-Logs" TargetMode="External"/><Relationship Id="rId2098" Type="http://schemas.openxmlformats.org/officeDocument/2006/relationships/hyperlink" Target="https://fbref.com/en/players/c596fcb0/matchlogs/2023-2024/summary/Callum-Wilson-Match-Logs" TargetMode="External"/><Relationship Id="rId277" Type="http://schemas.openxmlformats.org/officeDocument/2006/relationships/hyperlink" Target="https://fbref.com/en/players/c2c5ecda/Ethan-Brierley" TargetMode="External"/><Relationship Id="rId400" Type="http://schemas.openxmlformats.org/officeDocument/2006/relationships/hyperlink" Target="https://fbref.com/en/players/26ce2263/matchlogs/2023-2024/summary/Ryan-Christie-Match-Logs" TargetMode="External"/><Relationship Id="rId484" Type="http://schemas.openxmlformats.org/officeDocument/2006/relationships/hyperlink" Target="https://fbref.com/en/players/60344e4f/matchlogs/2023-2024/summary/Josh-Dasilva-Match-Logs" TargetMode="External"/><Relationship Id="rId705" Type="http://schemas.openxmlformats.org/officeDocument/2006/relationships/hyperlink" Target="https://fbref.com/en/players/c3e39f12/Fraser-Forster" TargetMode="External"/><Relationship Id="rId1128" Type="http://schemas.openxmlformats.org/officeDocument/2006/relationships/hyperlink" Target="https://fbref.com/en/players/f4e433d4/Tariq-Lamptey" TargetMode="External"/><Relationship Id="rId1335" Type="http://schemas.openxmlformats.org/officeDocument/2006/relationships/hyperlink" Target="https://fbref.com/en/players/d93c2511/matchlogs/2023-2024/summary/Scott-McTominay-Match-Logs" TargetMode="External"/><Relationship Id="rId1542" Type="http://schemas.openxmlformats.org/officeDocument/2006/relationships/hyperlink" Target="https://fbref.com/en/squads/47c64c55/Crystal-Palace-Stats" TargetMode="External"/><Relationship Id="rId1987" Type="http://schemas.openxmlformats.org/officeDocument/2006/relationships/hyperlink" Target="https://fbref.com/en/players/4a51ba65/matchlogs/2023-2024/summary/Matt-Turner-Match-Logs" TargetMode="External"/><Relationship Id="rId137" Type="http://schemas.openxmlformats.org/officeDocument/2006/relationships/hyperlink" Target="https://fbref.com/en/players/da052c14/Jordan-Ayew" TargetMode="External"/><Relationship Id="rId344" Type="http://schemas.openxmlformats.org/officeDocument/2006/relationships/hyperlink" Target="https://fbref.com/en/players/858409be/matchlogs/2023-2024/summary/Allan-Campbell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players/7e5bebeb/Enso-Gonzalez" TargetMode="External"/><Relationship Id="rId912" Type="http://schemas.openxmlformats.org/officeDocument/2006/relationships/hyperlink" Target="https://fbref.com/en/players/3f65d5ce/matchlogs/2023-2024/summary/Ethan-Horvath-Match-Logs" TargetMode="External"/><Relationship Id="rId996" Type="http://schemas.openxmlformats.org/officeDocument/2006/relationships/hyperlink" Target="https://fbref.com/en/players/73b1d65b/matchlogs/2023-2024/summary/Ryan-John-Giles-Match-Logs" TargetMode="External"/><Relationship Id="rId1847" Type="http://schemas.openxmlformats.org/officeDocument/2006/relationships/hyperlink" Target="https://fbref.com/en/players/17695062/matchlogs/2023-2024/summary/Emile-Smith-Rowe-Match-Logs" TargetMode="External"/><Relationship Id="rId2025" Type="http://schemas.openxmlformats.org/officeDocument/2006/relationships/hyperlink" Target="https://fbref.com/en/country/ITA/Italy-Football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d3fd31cc/Everton-Stats" TargetMode="External"/><Relationship Id="rId649" Type="http://schemas.openxmlformats.org/officeDocument/2006/relationships/hyperlink" Target="https://fbref.com/en/players/d38fdf53/Pervis-Estupinan" TargetMode="External"/><Relationship Id="rId856" Type="http://schemas.openxmlformats.org/officeDocument/2006/relationships/hyperlink" Target="https://fbref.com/en/players/8c3078cd/matchlogs/2023-2024/summary/Luke-Harris-Match-Logs" TargetMode="External"/><Relationship Id="rId1181" Type="http://schemas.openxmlformats.org/officeDocument/2006/relationships/hyperlink" Target="https://fbref.com/en/country/WAL/Wales-Football" TargetMode="External"/><Relationship Id="rId1279" Type="http://schemas.openxmlformats.org/officeDocument/2006/relationships/hyperlink" Target="https://fbref.com/en/players/27f4f772/matchlogs/2023-2024/summary/Remi-Matthews-Match-Logs" TargetMode="External"/><Relationship Id="rId1402" Type="http://schemas.openxmlformats.org/officeDocument/2006/relationships/hyperlink" Target="https://fbref.com/en/squads/7c21e445/West-Ham-United-Stats" TargetMode="External"/><Relationship Id="rId1486" Type="http://schemas.openxmlformats.org/officeDocument/2006/relationships/hyperlink" Target="https://fbref.com/en/squads/e297cd13/Luton-Town-Stats" TargetMode="External"/><Relationship Id="rId1707" Type="http://schemas.openxmlformats.org/officeDocument/2006/relationships/hyperlink" Target="https://fbref.com/en/players/7399c7a8/matchlogs/2023-2024/summary/Jack-Robinson-Match-Logs" TargetMode="External"/><Relationship Id="rId190" Type="http://schemas.openxmlformats.org/officeDocument/2006/relationships/hyperlink" Target="https://fbref.com/en/country/WAL/Wales-Football" TargetMode="External"/><Relationship Id="rId204" Type="http://schemas.openxmlformats.org/officeDocument/2006/relationships/hyperlink" Target="https://fbref.com/en/players/10f0fdd3/matchlogs/2023-2024/summary/Jean-Ricner-Bellegarde-Match-Logs" TargetMode="External"/><Relationship Id="rId288" Type="http://schemas.openxmlformats.org/officeDocument/2006/relationships/hyperlink" Target="https://fbref.com/en/players/5f346071/matchlogs/2023-2024/summary/Andre-Brooks-Match-Logs" TargetMode="External"/><Relationship Id="rId411" Type="http://schemas.openxmlformats.org/officeDocument/2006/relationships/hyperlink" Target="https://fbref.com/en/squads/cd051869/Brentford-Stats" TargetMode="External"/><Relationship Id="rId509" Type="http://schemas.openxmlformats.org/officeDocument/2006/relationships/hyperlink" Target="https://fbref.com/en/players/5a7301ae/Leander-Dendoncker" TargetMode="External"/><Relationship Id="rId1041" Type="http://schemas.openxmlformats.org/officeDocument/2006/relationships/hyperlink" Target="https://fbref.com/en/players/c066d1a5/Issa-Kabore" TargetMode="External"/><Relationship Id="rId1139" Type="http://schemas.openxmlformats.org/officeDocument/2006/relationships/hyperlink" Target="https://fbref.com/en/players/0ed063d6/matchlogs/2023-2024/summary/Yasser-Larouci-Match-Logs" TargetMode="External"/><Relationship Id="rId1346" Type="http://schemas.openxmlformats.org/officeDocument/2006/relationships/hyperlink" Target="https://fbref.com/en/squads/e297cd13/Luton-Town-Stats" TargetMode="External"/><Relationship Id="rId1693" Type="http://schemas.openxmlformats.org/officeDocument/2006/relationships/hyperlink" Target="https://fbref.com/en/country/WAL/Wales-Football" TargetMode="External"/><Relationship Id="rId1914" Type="http://schemas.openxmlformats.org/officeDocument/2006/relationships/hyperlink" Target="https://fbref.com/en/squads/fd962109/Fulham-Stats" TargetMode="External"/><Relationship Id="rId1998" Type="http://schemas.openxmlformats.org/officeDocument/2006/relationships/hyperlink" Target="https://fbref.com/en/squads/e4a775cb/Nottingham-Forest-Stats" TargetMode="External"/><Relationship Id="rId495" Type="http://schemas.openxmlformats.org/officeDocument/2006/relationships/hyperlink" Target="https://fbref.com/en/squads/1df6b87e/Sheffield-United-Stats" TargetMode="External"/><Relationship Id="rId716" Type="http://schemas.openxmlformats.org/officeDocument/2006/relationships/hyperlink" Target="https://fbref.com/en/players/38c29201/matchlogs/2023-2024/summary/Aidan-Francis-Match-Logs" TargetMode="External"/><Relationship Id="rId923" Type="http://schemas.openxmlformats.org/officeDocument/2006/relationships/hyperlink" Target="https://fbref.com/en/squads/cff3d9bb/Chelsea-Stats" TargetMode="External"/><Relationship Id="rId1553" Type="http://schemas.openxmlformats.org/officeDocument/2006/relationships/hyperlink" Target="https://fbref.com/en/country/ENG/England-Football" TargetMode="External"/><Relationship Id="rId1760" Type="http://schemas.openxmlformats.org/officeDocument/2006/relationships/hyperlink" Target="https://fbref.com/en/players/6a713852/Robert-Sanchez" TargetMode="External"/><Relationship Id="rId1858" Type="http://schemas.openxmlformats.org/officeDocument/2006/relationships/hyperlink" Target="https://fbref.com/en/squads/361ca564/Tottenham-Hotspur-Stat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2e8417f/matchlogs/2023-2024/summary/Stefan-Bajcetic-Match-Logs" TargetMode="External"/><Relationship Id="rId355" Type="http://schemas.openxmlformats.org/officeDocument/2006/relationships/hyperlink" Target="https://fbref.com/en/squads/b8fd03ef/Manchester-City-Stats" TargetMode="External"/><Relationship Id="rId562" Type="http://schemas.openxmlformats.org/officeDocument/2006/relationships/hyperlink" Target="https://fbref.com/en/country/ARG/Argentina-Football" TargetMode="External"/><Relationship Id="rId1192" Type="http://schemas.openxmlformats.org/officeDocument/2006/relationships/hyperlink" Target="https://fbref.com/en/players/7af88b33/Max-Lowe" TargetMode="External"/><Relationship Id="rId1206" Type="http://schemas.openxmlformats.org/officeDocument/2006/relationships/hyperlink" Target="https://fbref.com/en/squads/cff3d9bb/Chelsea-Stats" TargetMode="External"/><Relationship Id="rId1413" Type="http://schemas.openxmlformats.org/officeDocument/2006/relationships/hyperlink" Target="https://fbref.com/en/country/KVX/Kosovo-Football" TargetMode="External"/><Relationship Id="rId1620" Type="http://schemas.openxmlformats.org/officeDocument/2006/relationships/hyperlink" Target="https://fbref.com/en/players/4125cb98/Jarrell-Quansah" TargetMode="External"/><Relationship Id="rId2036" Type="http://schemas.openxmlformats.org/officeDocument/2006/relationships/hyperlink" Target="https://fbref.com/en/players/728e9b2e/Joao-Virginia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d07537b9/Brighton-and-Hove-Albion-Stats" TargetMode="External"/><Relationship Id="rId1052" Type="http://schemas.openxmlformats.org/officeDocument/2006/relationships/hyperlink" Target="https://fbref.com/en/players/cc77354e/matchlogs/2023-2024/summary/Boubacar-Kamara-Match-Logs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943e8050/Burnley-Stats" TargetMode="External"/><Relationship Id="rId1925" Type="http://schemas.openxmlformats.org/officeDocument/2006/relationships/hyperlink" Target="https://fbref.com/en/country/NED/Netherlands-Football" TargetMode="External"/><Relationship Id="rId2103" Type="http://schemas.openxmlformats.org/officeDocument/2006/relationships/hyperlink" Target="https://fbref.com/en/players/2500cef9/Yoane-Wissa" TargetMode="External"/><Relationship Id="rId299" Type="http://schemas.openxmlformats.org/officeDocument/2006/relationships/hyperlink" Target="https://fbref.com/en/squads/943e8050/Burnley-Stats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DEN/Denmark-Football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529f49ab/Thomas-Partey" TargetMode="External"/><Relationship Id="rId1771" Type="http://schemas.openxmlformats.org/officeDocument/2006/relationships/hyperlink" Target="https://fbref.com/en/players/bced0375/matchlogs/2023-2024/summary/Ibrahim-Sangare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d07537b9/Brighton-and-Hove-Albion-Stats" TargetMode="External"/><Relationship Id="rId366" Type="http://schemas.openxmlformats.org/officeDocument/2006/relationships/hyperlink" Target="https://fbref.com/en/country/BEL/Belgium-Football" TargetMode="External"/><Relationship Id="rId573" Type="http://schemas.openxmlformats.org/officeDocument/2006/relationships/hyperlink" Target="https://fbref.com/en/players/02b29014/Abdoulaye-Doucoure" TargetMode="External"/><Relationship Id="rId780" Type="http://schemas.openxmlformats.org/officeDocument/2006/relationships/hyperlink" Target="https://fbref.com/en/players/f0caab96/matchlogs/2023-2024/summary/Toti-Gomes-Match-Logs" TargetMode="External"/><Relationship Id="rId1217" Type="http://schemas.openxmlformats.org/officeDocument/2006/relationships/hyperlink" Target="https://fbref.com/en/country/ENG/England-Football" TargetMode="External"/><Relationship Id="rId1424" Type="http://schemas.openxmlformats.org/officeDocument/2006/relationships/hyperlink" Target="https://fbref.com/en/players/30d4a2e5/Vitaliy-Mykolenko" TargetMode="External"/><Relationship Id="rId1631" Type="http://schemas.openxmlformats.org/officeDocument/2006/relationships/hyperlink" Target="https://fbref.com/en/players/45685411/matchlogs/2023-2024/summary/Jesuran-Rak-Sakyi-Match-Logs" TargetMode="External"/><Relationship Id="rId1869" Type="http://schemas.openxmlformats.org/officeDocument/2006/relationships/hyperlink" Target="https://fbref.com/en/country/ENG/England-Football" TargetMode="External"/><Relationship Id="rId2047" Type="http://schemas.openxmlformats.org/officeDocument/2006/relationships/hyperlink" Target="https://fbref.com/en/players/03df04ff/Odisseas-Vlachodimos" TargetMode="External"/><Relationship Id="rId226" Type="http://schemas.openxmlformats.org/officeDocument/2006/relationships/hyperlink" Target="https://fbref.com/en/country/FIN/Finland-Football" TargetMode="External"/><Relationship Id="rId433" Type="http://schemas.openxmlformats.org/officeDocument/2006/relationships/hyperlink" Target="https://fbref.com/en/players/0ef89a37/Philippe-Coutinho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7c21e445/West-Ham-United-Stats" TargetMode="External"/><Relationship Id="rId1270" Type="http://schemas.openxmlformats.org/officeDocument/2006/relationships/hyperlink" Target="https://fbref.com/en/squads/822bd0ba/Liverpool-Stats" TargetMode="External"/><Relationship Id="rId1729" Type="http://schemas.openxmlformats.org/officeDocument/2006/relationships/hyperlink" Target="https://fbref.com/en/country/ENG/England-Football" TargetMode="External"/><Relationship Id="rId1936" Type="http://schemas.openxmlformats.org/officeDocument/2006/relationships/hyperlink" Target="https://fbref.com/en/players/e7ca0439/James-Tomkins" TargetMode="External"/><Relationship Id="rId2114" Type="http://schemas.openxmlformats.org/officeDocument/2006/relationships/hyperlink" Target="https://fbref.com/en/players/d3085b49/matchlogs/2023-2024/summary/Cauley-Woodrow-Match-Logs" TargetMode="External"/><Relationship Id="rId640" Type="http://schemas.openxmlformats.org/officeDocument/2006/relationships/hyperlink" Target="https://fbref.com/en/players/df8b52a5/matchlogs/2023-2024/summary/Emerson-Match-Logs" TargetMode="External"/><Relationship Id="rId738" Type="http://schemas.openxmlformats.org/officeDocument/2006/relationships/hyperlink" Target="https://fbref.com/en/country/SEN/Senegal-Football" TargetMode="External"/><Relationship Id="rId945" Type="http://schemas.openxmlformats.org/officeDocument/2006/relationships/hyperlink" Target="https://fbref.com/en/players/8e92be30/Alexander-Isak" TargetMode="External"/><Relationship Id="rId1368" Type="http://schemas.openxmlformats.org/officeDocument/2006/relationships/hyperlink" Target="https://fbref.com/en/players/3925dbd6/Aleksandar-Mitrovic" TargetMode="External"/><Relationship Id="rId1575" Type="http://schemas.openxmlformats.org/officeDocument/2006/relationships/hyperlink" Target="https://fbref.com/en/players/ac7e7b1c/matchlogs/2023-2024/summary/Facundo-Pellistri-Match-Logs" TargetMode="External"/><Relationship Id="rId1782" Type="http://schemas.openxmlformats.org/officeDocument/2006/relationships/hyperlink" Target="https://fbref.com/en/squads/8cec06e1/Wolverhampton-Wanderers-Stats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dc6f5bdd/Calum-Chambers" TargetMode="External"/><Relationship Id="rId500" Type="http://schemas.openxmlformats.org/officeDocument/2006/relationships/hyperlink" Target="https://fbref.com/en/players/3e9e06cb/matchlogs/2023-2024/summary/Craig-Dawson-Match-Logs" TargetMode="External"/><Relationship Id="rId584" Type="http://schemas.openxmlformats.org/officeDocument/2006/relationships/hyperlink" Target="https://fbref.com/en/players/bf33b257/matchlogs/2023-2024/summary/Alfie-Doughty-Match-Logs" TargetMode="External"/><Relationship Id="rId805" Type="http://schemas.openxmlformats.org/officeDocument/2006/relationships/hyperlink" Target="https://fbref.com/en/players/b8e740fb/Ryan-Gravenberch" TargetMode="External"/><Relationship Id="rId1130" Type="http://schemas.openxmlformats.org/officeDocument/2006/relationships/hyperlink" Target="https://fbref.com/en/squads/d07537b9/Brighton-and-Hove-Albion-Stats" TargetMode="External"/><Relationship Id="rId1228" Type="http://schemas.openxmlformats.org/officeDocument/2006/relationships/hyperlink" Target="https://fbref.com/en/players/d7f99582/Benson-Manuel" TargetMode="External"/><Relationship Id="rId1435" Type="http://schemas.openxmlformats.org/officeDocument/2006/relationships/hyperlink" Target="https://fbref.com/en/players/c5bdb6e3/matchlogs/2023-2024/summary/Reiss-Nelson-Match-Logs" TargetMode="External"/><Relationship Id="rId2058" Type="http://schemas.openxmlformats.org/officeDocument/2006/relationships/hyperlink" Target="https://fbref.com/en/players/9e525177/matchlogs/2023-2024/summary/Aaron-Wan-Bissaka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af1f9ff/Jordan-Beyer" TargetMode="External"/><Relationship Id="rId791" Type="http://schemas.openxmlformats.org/officeDocument/2006/relationships/hyperlink" Target="https://fbref.com/en/squads/8cec06e1/Wolverhampton-Wanderers-Stats" TargetMode="External"/><Relationship Id="rId889" Type="http://schemas.openxmlformats.org/officeDocument/2006/relationships/hyperlink" Target="https://fbref.com/en/players/1780bb4a/Aaron-Hickey" TargetMode="External"/><Relationship Id="rId1074" Type="http://schemas.openxmlformats.org/officeDocument/2006/relationships/hyperlink" Target="https://fbref.com/en/squads/8602292d/Aston-Villa-Stats" TargetMode="External"/><Relationship Id="rId1642" Type="http://schemas.openxmlformats.org/officeDocument/2006/relationships/hyperlink" Target="https://fbref.com/en/squads/8602292d/Aston-Villa-Stats" TargetMode="External"/><Relationship Id="rId1947" Type="http://schemas.openxmlformats.org/officeDocument/2006/relationships/hyperlink" Target="https://fbref.com/en/players/532e1e4f/matchlogs/2023-2024/summary/Pau-Torres-Match-Logs" TargetMode="External"/><Relationship Id="rId444" Type="http://schemas.openxmlformats.org/officeDocument/2006/relationships/hyperlink" Target="https://fbref.com/en/players/4f974391/matchlogs/2023-2024/summary/Aaron-Cresswell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f7b1d4e0/Saman-Ghoddos" TargetMode="External"/><Relationship Id="rId1281" Type="http://schemas.openxmlformats.org/officeDocument/2006/relationships/hyperlink" Target="https://fbref.com/en/country/FRA/France-Football" TargetMode="External"/><Relationship Id="rId1379" Type="http://schemas.openxmlformats.org/officeDocument/2006/relationships/hyperlink" Target="https://fbref.com/en/players/374d5158/matchlogs/2023-2024/summary/Gonzalo-Montiel-Match-Logs" TargetMode="External"/><Relationship Id="rId1502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squads/b8fd03ef/Manchester-City-Stats" TargetMode="External"/><Relationship Id="rId1807" Type="http://schemas.openxmlformats.org/officeDocument/2006/relationships/hyperlink" Target="https://fbref.com/en/players/35141f4c/matchlogs/2023-2024/summary/Marcos-Senesi-Match-Logs" TargetMode="External"/><Relationship Id="rId2125" Type="http://schemas.openxmlformats.org/officeDocument/2006/relationships/hyperlink" Target="https://fbref.com/en/squads/e4a775cb/Nottingham-Forest-Stats" TargetMode="External"/><Relationship Id="rId290" Type="http://schemas.openxmlformats.org/officeDocument/2006/relationships/hyperlink" Target="https://fbref.com/en/country/WAL/Wales-Football" TargetMode="External"/><Relationship Id="rId304" Type="http://schemas.openxmlformats.org/officeDocument/2006/relationships/hyperlink" Target="https://fbref.com/en/players/4e204552/matchlogs/2023-2024/summary/Jacob-Bruun-Larsen-Match-Logs" TargetMode="External"/><Relationship Id="rId388" Type="http://schemas.openxmlformats.org/officeDocument/2006/relationships/hyperlink" Target="https://fbref.com/en/players/890f108d/matchlogs/2023-2024/summary/Youssef-Chermiti-Match-Logs" TargetMode="External"/><Relationship Id="rId511" Type="http://schemas.openxmlformats.org/officeDocument/2006/relationships/hyperlink" Target="https://fbref.com/en/squads/8602292d/Aston-Villa-Stats" TargetMode="External"/><Relationship Id="rId609" Type="http://schemas.openxmlformats.org/officeDocument/2006/relationships/hyperlink" Target="https://fbref.com/en/players/3bb7b8b4/Ederson" TargetMode="External"/><Relationship Id="rId956" Type="http://schemas.openxmlformats.org/officeDocument/2006/relationships/hyperlink" Target="https://fbref.com/en/players/6ca5ec4b/matchlogs/2023-2024/summary/Alex-Iwobi-Match-Logs" TargetMode="External"/><Relationship Id="rId1141" Type="http://schemas.openxmlformats.org/officeDocument/2006/relationships/hyperlink" Target="https://fbref.com/en/country/ENG/England-Football" TargetMode="External"/><Relationship Id="rId1239" Type="http://schemas.openxmlformats.org/officeDocument/2006/relationships/hyperlink" Target="https://fbref.com/en/players/7923301c/matchlogs/2023-2024/summary/Louie-Marsh-Match-Logs" TargetMode="External"/><Relationship Id="rId1793" Type="http://schemas.openxmlformats.org/officeDocument/2006/relationships/hyperlink" Target="https://fbref.com/en/country/GHA/Ghana-Football" TargetMode="External"/><Relationship Id="rId2069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2b47a98/Newcastle-United-Stats" TargetMode="External"/><Relationship Id="rId816" Type="http://schemas.openxmlformats.org/officeDocument/2006/relationships/hyperlink" Target="https://fbref.com/en/players/7eda24fe/matchlogs/2023-2024/summary/Ben-Greenwood-Match-Logs" TargetMode="External"/><Relationship Id="rId1001" Type="http://schemas.openxmlformats.org/officeDocument/2006/relationships/hyperlink" Target="https://fbref.com/en/players/0cd31129/Brennan-Johnson" TargetMode="External"/><Relationship Id="rId1446" Type="http://schemas.openxmlformats.org/officeDocument/2006/relationships/hyperlink" Target="https://fbref.com/en/squads/e4a775cb/Nottingham-Forest-Stats" TargetMode="External"/><Relationship Id="rId1653" Type="http://schemas.openxmlformats.org/officeDocument/2006/relationships/hyperlink" Target="https://fbref.com/en/country/USA/United-States-Football" TargetMode="External"/><Relationship Id="rId1860" Type="http://schemas.openxmlformats.org/officeDocument/2006/relationships/hyperlink" Target="https://fbref.com/en/players/6613c819/Tomas-Soucek" TargetMode="External"/><Relationship Id="rId248" Type="http://schemas.openxmlformats.org/officeDocument/2006/relationships/hyperlink" Target="https://fbref.com/en/players/6c203af0/matchlogs/2023-2024/summary/Yves-Bissouma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POL/Poland-Football" TargetMode="External"/><Relationship Id="rId1085" Type="http://schemas.openxmlformats.org/officeDocument/2006/relationships/hyperlink" Target="https://fbref.com/en/country/ENG/England-Football" TargetMode="External"/><Relationship Id="rId1292" Type="http://schemas.openxmlformats.org/officeDocument/2006/relationships/hyperlink" Target="https://fbref.com/en/players/493924a7/Kevin-Mbabu" TargetMode="External"/><Relationship Id="rId1306" Type="http://schemas.openxmlformats.org/officeDocument/2006/relationships/hyperlink" Target="https://fbref.com/en/squads/b8fd03ef/Manchester-City-Stats" TargetMode="External"/><Relationship Id="rId1513" Type="http://schemas.openxmlformats.org/officeDocument/2006/relationships/hyperlink" Target="https://fbref.com/en/country/ENG/England-Football" TargetMode="External"/><Relationship Id="rId1720" Type="http://schemas.openxmlformats.org/officeDocument/2006/relationships/hyperlink" Target="https://fbref.com/en/players/57c94db2/Mads-Roerslev" TargetMode="External"/><Relationship Id="rId1958" Type="http://schemas.openxmlformats.org/officeDocument/2006/relationships/hyperlink" Target="https://fbref.com/en/squads/8602292d/Aston-Villa-Stats" TargetMode="External"/><Relationship Id="rId2136" Type="http://schemas.openxmlformats.org/officeDocument/2006/relationships/hyperlink" Target="https://fbref.com/en/country/ITA/Italy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ac05f970/matchlogs/2023-2024/summary/Michail-Antonio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COL/Colombia-Football" TargetMode="External"/><Relationship Id="rId967" Type="http://schemas.openxmlformats.org/officeDocument/2006/relationships/hyperlink" Target="https://fbref.com/en/squads/cff3d9bb/Chelsea-Stats" TargetMode="External"/><Relationship Id="rId1152" Type="http://schemas.openxmlformats.org/officeDocument/2006/relationships/hyperlink" Target="https://fbref.com/en/players/2628fd2b/Bernd-Leno" TargetMode="External"/><Relationship Id="rId1597" Type="http://schemas.openxmlformats.org/officeDocument/2006/relationships/hyperlink" Target="https://fbref.com/en/country/ENG/England-Football" TargetMode="External"/><Relationship Id="rId1818" Type="http://schemas.openxmlformats.org/officeDocument/2006/relationships/hyperlink" Target="https://fbref.com/en/squads/e297cd13/Luton-Town-Stats" TargetMode="External"/><Relationship Id="rId96" Type="http://schemas.openxmlformats.org/officeDocument/2006/relationships/hyperlink" Target="https://fbref.com/en/players/e34fc66d/matchlogs/2023-2024/summary/Joachim-Andersen-Match-Logs" TargetMode="External"/><Relationship Id="rId161" Type="http://schemas.openxmlformats.org/officeDocument/2006/relationships/hyperlink" Target="https://fbref.com/en/players/f449640d/Fode-Ballo-Toure" TargetMode="External"/><Relationship Id="rId399" Type="http://schemas.openxmlformats.org/officeDocument/2006/relationships/hyperlink" Target="https://fbref.com/en/squads/4ba7cbea/Bournemouth-Stats" TargetMode="External"/><Relationship Id="rId827" Type="http://schemas.openxmlformats.org/officeDocument/2006/relationships/hyperlink" Target="https://fbref.com/en/squads/b2b47a98/Newcastle-United-Stats" TargetMode="External"/><Relationship Id="rId1012" Type="http://schemas.openxmlformats.org/officeDocument/2006/relationships/hyperlink" Target="https://fbref.com/en/players/d9e7c4da/matchlogs/2023-2024/summary/Joseph-Johnson-Match-Logs" TargetMode="External"/><Relationship Id="rId1457" Type="http://schemas.openxmlformats.org/officeDocument/2006/relationships/hyperlink" Target="https://fbref.com/en/country/POR/Portugal-Football" TargetMode="External"/><Relationship Id="rId1664" Type="http://schemas.openxmlformats.org/officeDocument/2006/relationships/hyperlink" Target="https://fbref.com/en/players/3353737a/Sergio-Reguilon" TargetMode="External"/><Relationship Id="rId1871" Type="http://schemas.openxmlformats.org/officeDocument/2006/relationships/hyperlink" Target="https://fbref.com/en/players/b2626673/matchlogs/2023-2024/summary/Jay-Stansfield-Match-Logs" TargetMode="External"/><Relationship Id="rId259" Type="http://schemas.openxmlformats.org/officeDocument/2006/relationships/hyperlink" Target="https://fbref.com/en/squads/e4a775cb/Nottingham-Forest-Stats" TargetMode="External"/><Relationship Id="rId466" Type="http://schemas.openxmlformats.org/officeDocument/2006/relationships/hyperlink" Target="https://fbref.com/en/country/POR/Portugal-Football" TargetMode="External"/><Relationship Id="rId673" Type="http://schemas.openxmlformats.org/officeDocument/2006/relationships/hyperlink" Target="https://fbref.com/en/players/4596da74/Evan-Ferguson" TargetMode="External"/><Relationship Id="rId880" Type="http://schemas.openxmlformats.org/officeDocument/2006/relationships/hyperlink" Target="https://fbref.com/en/players/e5a76dfe/matchlogs/2023-2024/summary/Dean-Henderson-Match-Logs" TargetMode="External"/><Relationship Id="rId1096" Type="http://schemas.openxmlformats.org/officeDocument/2006/relationships/hyperlink" Target="https://fbref.com/en/players/fc076f78/Luca-Koleosho" TargetMode="External"/><Relationship Id="rId1317" Type="http://schemas.openxmlformats.org/officeDocument/2006/relationships/hyperlink" Target="https://fbref.com/en/country/ENG/England-Football" TargetMode="External"/><Relationship Id="rId1524" Type="http://schemas.openxmlformats.org/officeDocument/2006/relationships/hyperlink" Target="https://fbref.com/en/players/c1242d4e/Stefan-Ortega" TargetMode="External"/><Relationship Id="rId1731" Type="http://schemas.openxmlformats.org/officeDocument/2006/relationships/hyperlink" Target="https://fbref.com/en/players/10a10454/matchlogs/2023-2024/summary/Joe-Rothwell-Match-Logs" TargetMode="External"/><Relationship Id="rId1969" Type="http://schemas.openxmlformats.org/officeDocument/2006/relationships/hyperlink" Target="https://fbref.com/en/country/ENG/England-Football" TargetMode="External"/><Relationship Id="rId2147" Type="http://schemas.openxmlformats.org/officeDocument/2006/relationships/hyperlink" Target="https://fbref.com/en/players/ce4246f5/Kurt-Zouma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8602292d/Aston-Villa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1b84dbe1/Lucas-Digne" TargetMode="External"/><Relationship Id="rId978" Type="http://schemas.openxmlformats.org/officeDocument/2006/relationships/hyperlink" Target="https://fbref.com/en/country/BRA/Brazil-Football" TargetMode="External"/><Relationship Id="rId1163" Type="http://schemas.openxmlformats.org/officeDocument/2006/relationships/hyperlink" Target="https://fbref.com/en/players/b57e066e/matchlogs/2023-2024/summary/Rico-Lewis-Match-Logs" TargetMode="External"/><Relationship Id="rId1370" Type="http://schemas.openxmlformats.org/officeDocument/2006/relationships/hyperlink" Target="https://fbref.com/en/squads/fd962109/Fulham-Stats" TargetMode="External"/><Relationship Id="rId1829" Type="http://schemas.openxmlformats.org/officeDocument/2006/relationships/hyperlink" Target="https://fbref.com/en/country/BRA/Brazil-Football" TargetMode="External"/><Relationship Id="rId2007" Type="http://schemas.openxmlformats.org/officeDocument/2006/relationships/hyperlink" Target="https://fbref.com/en/players/9f8e9423/matchlogs/2023-2024/summary/Raphael-Varane-Match-Logs" TargetMode="External"/><Relationship Id="rId740" Type="http://schemas.openxmlformats.org/officeDocument/2006/relationships/hyperlink" Target="https://fbref.com/en/players/72c812f3/matchlogs/2023-2024/summary/Idrissa-Gana-Gueye-Match-Logs" TargetMode="External"/><Relationship Id="rId838" Type="http://schemas.openxmlformats.org/officeDocument/2006/relationships/hyperlink" Target="https://fbref.com/en/country/NOR/Norway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df0a4c90/Christian-Norgaard" TargetMode="External"/><Relationship Id="rId1675" Type="http://schemas.openxmlformats.org/officeDocument/2006/relationships/hyperlink" Target="https://fbref.com/en/players/1c7012b8/matchlogs/2023-2024/summary/Declan-Rice-Match-Logs" TargetMode="External"/><Relationship Id="rId1882" Type="http://schemas.openxmlformats.org/officeDocument/2006/relationships/hyperlink" Target="https://fbref.com/en/squads/cd051869/Brentford-Stats" TargetMode="External"/><Relationship Id="rId172" Type="http://schemas.openxmlformats.org/officeDocument/2006/relationships/hyperlink" Target="https://fbref.com/en/players/3a24769f/matchlogs/2023-2024/summary/Ross-Barkley-Match-Logs" TargetMode="External"/><Relationship Id="rId477" Type="http://schemas.openxmlformats.org/officeDocument/2006/relationships/hyperlink" Target="https://fbref.com/en/players/f08490a6/Arnaut-Danjuma" TargetMode="External"/><Relationship Id="rId600" Type="http://schemas.openxmlformats.org/officeDocument/2006/relationships/hyperlink" Target="https://fbref.com/en/players/282f75f3/matchlogs/2023-2024/summary/Lewis-Dunk-Match-Logs" TargetMode="External"/><Relationship Id="rId684" Type="http://schemas.openxmlformats.org/officeDocument/2006/relationships/hyperlink" Target="https://fbref.com/en/players/33a68b9b/matchlogs/2023-2024/summary/Alvaro-Fernandez-Match-Logs" TargetMode="External"/><Relationship Id="rId1230" Type="http://schemas.openxmlformats.org/officeDocument/2006/relationships/hyperlink" Target="https://fbref.com/en/squads/943e8050/Burnley-Stats" TargetMode="External"/><Relationship Id="rId1328" Type="http://schemas.openxmlformats.org/officeDocument/2006/relationships/hyperlink" Target="https://fbref.com/en/players/fc15fb84/Dwight-McNeil" TargetMode="External"/><Relationship Id="rId1535" Type="http://schemas.openxmlformats.org/officeDocument/2006/relationships/hyperlink" Target="https://fbref.com/en/players/7b355808/matchlogs/2023-2024/summary/William-Osula-Match-Logs" TargetMode="External"/><Relationship Id="rId2060" Type="http://schemas.openxmlformats.org/officeDocument/2006/relationships/hyperlink" Target="https://fbref.com/en/country/ENG/England-Football" TargetMode="External"/><Relationship Id="rId2158" Type="http://schemas.openxmlformats.org/officeDocument/2006/relationships/hyperlink" Target="https://fbref.com/en/players/79300479/matchlogs/2023-2024/summary/Martin-Odegaard-Match-Logs" TargetMode="External"/><Relationship Id="rId337" Type="http://schemas.openxmlformats.org/officeDocument/2006/relationships/hyperlink" Target="https://fbref.com/en/players/59e6e5bf/Dominic-Calvert-Lewin" TargetMode="External"/><Relationship Id="rId891" Type="http://schemas.openxmlformats.org/officeDocument/2006/relationships/hyperlink" Target="https://fbref.com/en/squads/cd051869/Brentford-Stats" TargetMode="External"/><Relationship Id="rId905" Type="http://schemas.openxmlformats.org/officeDocument/2006/relationships/hyperlink" Target="https://fbref.com/en/players/d79a8c87/Rob-Holding" TargetMode="External"/><Relationship Id="rId989" Type="http://schemas.openxmlformats.org/officeDocument/2006/relationships/hyperlink" Target="https://fbref.com/en/players/c17bfb65/Joelinton" TargetMode="External"/><Relationship Id="rId1742" Type="http://schemas.openxmlformats.org/officeDocument/2006/relationships/hyperlink" Target="https://fbref.com/en/squads/18bb7c10/Arsenal-Stats" TargetMode="External"/><Relationship Id="rId2018" Type="http://schemas.openxmlformats.org/officeDocument/2006/relationships/hyperlink" Target="https://fbref.com/en/squads/361ca564/Tottenham-Hotspur-Stats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ad82197c/matchlogs/2023-2024/summary/Axel-Disasi-Match-Logs" TargetMode="External"/><Relationship Id="rId751" Type="http://schemas.openxmlformats.org/officeDocument/2006/relationships/hyperlink" Target="https://fbref.com/en/squads/cd051869/Brentford-Stats" TargetMode="External"/><Relationship Id="rId849" Type="http://schemas.openxmlformats.org/officeDocument/2006/relationships/hyperlink" Target="https://fbref.com/en/players/eebacc07/Gustavo-Hamer" TargetMode="External"/><Relationship Id="rId1174" Type="http://schemas.openxmlformats.org/officeDocument/2006/relationships/hyperlink" Target="https://fbref.com/en/squads/b2b47a98/Newcastle-United-Stats" TargetMode="External"/><Relationship Id="rId1381" Type="http://schemas.openxmlformats.org/officeDocument/2006/relationships/hyperlink" Target="https://fbref.com/en/country/WAL/Wales-Football" TargetMode="External"/><Relationship Id="rId1479" Type="http://schemas.openxmlformats.org/officeDocument/2006/relationships/hyperlink" Target="https://fbref.com/en/players/1d042188/matchlogs/2023-2024/summary/Dara-OShea-Match-Logs" TargetMode="External"/><Relationship Id="rId1602" Type="http://schemas.openxmlformats.org/officeDocument/2006/relationships/hyperlink" Target="https://fbref.com/en/squads/8602292d/Aston-Villa-Stats" TargetMode="External"/><Relationship Id="rId1686" Type="http://schemas.openxmlformats.org/officeDocument/2006/relationships/hyperlink" Target="https://fbref.com/en/squads/47c64c55/Crystal-Palace-Stats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b2f9c73e/matchlogs/2023-2024/summary/Carney-Chukwuemeka-Match-Logs" TargetMode="External"/><Relationship Id="rId611" Type="http://schemas.openxmlformats.org/officeDocument/2006/relationships/hyperlink" Target="https://fbref.com/en/squads/b8fd03ef/Manchester-City-Stats" TargetMode="External"/><Relationship Id="rId1034" Type="http://schemas.openxmlformats.org/officeDocument/2006/relationships/hyperlink" Target="https://fbref.com/en/country/CIV/Cote-dIvoire-Football" TargetMode="External"/><Relationship Id="rId1241" Type="http://schemas.openxmlformats.org/officeDocument/2006/relationships/hyperlink" Target="https://fbref.com/en/country/ENG/England-Football" TargetMode="External"/><Relationship Id="rId1339" Type="http://schemas.openxmlformats.org/officeDocument/2006/relationships/hyperlink" Target="https://fbref.com/en/players/8df7a2fb/matchlogs/2023-2024/summary/Ben-Mee-Match-Logs" TargetMode="External"/><Relationship Id="rId1893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players/5c0da4a4/matchlogs/2023-2024/summary/Marcus-Tavernier-Match-Logs" TargetMode="External"/><Relationship Id="rId2071" Type="http://schemas.openxmlformats.org/officeDocument/2006/relationships/hyperlink" Target="https://fbref.com/en/players/aed3a70f/Ollie-Watkin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71894777/matchlogs/2023-2024/summary/Adam-Davies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f84a807c/Lyle-Foster" TargetMode="External"/><Relationship Id="rId916" Type="http://schemas.openxmlformats.org/officeDocument/2006/relationships/hyperlink" Target="https://fbref.com/en/players/15f3ec41/matchlogs/2023-2024/summary/Callum-Hudson-Odoi-Match-Logs" TargetMode="External"/><Relationship Id="rId1101" Type="http://schemas.openxmlformats.org/officeDocument/2006/relationships/hyperlink" Target="https://fbref.com/en/country/FRA/France-Football" TargetMode="External"/><Relationship Id="rId1546" Type="http://schemas.openxmlformats.org/officeDocument/2006/relationships/hyperlink" Target="https://fbref.com/en/squads/fd962109/Fulham-Stats" TargetMode="External"/><Relationship Id="rId1753" Type="http://schemas.openxmlformats.org/officeDocument/2006/relationships/hyperlink" Target="https://fbref.com/en/country/BEL/Belgium-Football" TargetMode="External"/><Relationship Id="rId1960" Type="http://schemas.openxmlformats.org/officeDocument/2006/relationships/hyperlink" Target="https://fbref.com/en/players/999ceb5f/Boubacar-Traore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BRA/Brazil-Football" TargetMode="External"/><Relationship Id="rId348" Type="http://schemas.openxmlformats.org/officeDocument/2006/relationships/hyperlink" Target="https://fbref.com/en/players/4506aec5/matchlogs/2023-2024/summary/Thomas-Cannon-Match-Logs" TargetMode="External"/><Relationship Id="rId555" Type="http://schemas.openxmlformats.org/officeDocument/2006/relationships/hyperlink" Target="https://fbref.com/en/squads/8cec06e1/Wolverhampton-Wanderers-Stats" TargetMode="External"/><Relationship Id="rId762" Type="http://schemas.openxmlformats.org/officeDocument/2006/relationships/hyperlink" Target="https://fbref.com/en/country/SCO/Scotland-Football" TargetMode="External"/><Relationship Id="rId1185" Type="http://schemas.openxmlformats.org/officeDocument/2006/relationships/hyperlink" Target="https://fbref.com/en/country/IRL/Republic-of-Ireland-Football" TargetMode="External"/><Relationship Id="rId1392" Type="http://schemas.openxmlformats.org/officeDocument/2006/relationships/hyperlink" Target="https://fbref.com/en/players/2da834f1/Carlton-Morris" TargetMode="External"/><Relationship Id="rId1406" Type="http://schemas.openxmlformats.org/officeDocument/2006/relationships/hyperlink" Target="https://fbref.com/en/squads/cff3d9bb/Chelsea-Stats" TargetMode="External"/><Relationship Id="rId1613" Type="http://schemas.openxmlformats.org/officeDocument/2006/relationships/hyperlink" Target="https://fbref.com/en/country/ENG/England-Football" TargetMode="External"/><Relationship Id="rId1820" Type="http://schemas.openxmlformats.org/officeDocument/2006/relationships/hyperlink" Target="https://fbref.com/en/players/3eb22ec9/Bernardo-Silva" TargetMode="External"/><Relationship Id="rId2029" Type="http://schemas.openxmlformats.org/officeDocument/2006/relationships/hyperlink" Target="https://fbref.com/en/country/POR/Portugal-Football" TargetMode="External"/><Relationship Id="rId194" Type="http://schemas.openxmlformats.org/officeDocument/2006/relationships/hyperlink" Target="https://fbref.com/en/country/NED/Netherlands-Football" TargetMode="External"/><Relationship Id="rId208" Type="http://schemas.openxmlformats.org/officeDocument/2006/relationships/hyperlink" Target="https://fbref.com/en/players/9ade9ce1/matchlogs/2023-2024/summary/Anis-Ben-Slimane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SWE/Sweden-Football" TargetMode="External"/><Relationship Id="rId1045" Type="http://schemas.openxmlformats.org/officeDocument/2006/relationships/hyperlink" Target="https://fbref.com/en/players/15f24fe7/Sasa-Kalajdzic" TargetMode="External"/><Relationship Id="rId1252" Type="http://schemas.openxmlformats.org/officeDocument/2006/relationships/hyperlink" Target="https://fbref.com/en/players/7956236f/Emiliano-Martinez" TargetMode="External"/><Relationship Id="rId1697" Type="http://schemas.openxmlformats.org/officeDocument/2006/relationships/hyperlink" Target="https://fbref.com/en/country/SCO/Scotland-Football" TargetMode="External"/><Relationship Id="rId1918" Type="http://schemas.openxmlformats.org/officeDocument/2006/relationships/hyperlink" Target="https://fbref.com/en/squads/1df6b87e/Sheffield-United-Stats" TargetMode="External"/><Relationship Id="rId2082" Type="http://schemas.openxmlformats.org/officeDocument/2006/relationships/hyperlink" Target="https://fbref.com/en/players/ce5143da/matchlogs/2023-2024/summary/Danny-Welbeck-Match-Logs" TargetMode="External"/><Relationship Id="rId261" Type="http://schemas.openxmlformats.org/officeDocument/2006/relationships/hyperlink" Target="https://fbref.com/en/players/ccce7025/Sven-Botman" TargetMode="External"/><Relationship Id="rId499" Type="http://schemas.openxmlformats.org/officeDocument/2006/relationships/hyperlink" Target="https://fbref.com/en/squads/8cec06e1/Wolverhampton-Wanderers-Stats" TargetMode="External"/><Relationship Id="rId927" Type="http://schemas.openxmlformats.org/officeDocument/2006/relationships/hyperlink" Target="https://fbref.com/en/squads/d3fd31cc/Everton-Stats" TargetMode="External"/><Relationship Id="rId1112" Type="http://schemas.openxmlformats.org/officeDocument/2006/relationships/hyperlink" Target="https://fbref.com/en/players/79c0821a/Mateo-Kovacic" TargetMode="External"/><Relationship Id="rId1557" Type="http://schemas.openxmlformats.org/officeDocument/2006/relationships/hyperlink" Target="https://fbref.com/en/country/ITA/Italy-Football" TargetMode="External"/><Relationship Id="rId1764" Type="http://schemas.openxmlformats.org/officeDocument/2006/relationships/hyperlink" Target="https://fbref.com/en/players/dbf053da/Jadon-Sancho" TargetMode="External"/><Relationship Id="rId1971" Type="http://schemas.openxmlformats.org/officeDocument/2006/relationships/hyperlink" Target="https://fbref.com/en/players/21512407/matchlogs/2023-2024/summary/Kieran-Trippier-Match-Log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19538871/Manchester-Unite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8b57ad2c/Joao-Gomes" TargetMode="External"/><Relationship Id="rId1196" Type="http://schemas.openxmlformats.org/officeDocument/2006/relationships/hyperlink" Target="https://fbref.com/en/players/6f7d826d/Douglas-Luiz" TargetMode="External"/><Relationship Id="rId1417" Type="http://schemas.openxmlformats.org/officeDocument/2006/relationships/hyperlink" Target="https://fbref.com/en/country/BRA/Brazil-Football" TargetMode="External"/><Relationship Id="rId1624" Type="http://schemas.openxmlformats.org/officeDocument/2006/relationships/hyperlink" Target="https://fbref.com/en/players/67f649be/Ionut-Radu" TargetMode="External"/><Relationship Id="rId1831" Type="http://schemas.openxmlformats.org/officeDocument/2006/relationships/hyperlink" Target="https://fbref.com/en/players/86e7deaf/matchlogs/2023-2024/summary/Thiago-Silva-Match-Logs" TargetMode="External"/><Relationship Id="rId121" Type="http://schemas.openxmlformats.org/officeDocument/2006/relationships/hyperlink" Target="https://fbref.com/en/players/2f965a72/Alphonse-Areola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CIV/Cote-dIvoire-Football" TargetMode="External"/><Relationship Id="rId633" Type="http://schemas.openxmlformats.org/officeDocument/2006/relationships/hyperlink" Target="https://fbref.com/en/players/47a34c4f/Mohamed-Elneny" TargetMode="External"/><Relationship Id="rId980" Type="http://schemas.openxmlformats.org/officeDocument/2006/relationships/hyperlink" Target="https://fbref.com/en/players/b66315ae/matchlogs/2023-2024/summary/Gabriel-Jesus-Match-Logs" TargetMode="External"/><Relationship Id="rId1056" Type="http://schemas.openxmlformats.org/officeDocument/2006/relationships/hyperlink" Target="https://fbref.com/en/players/1caa93a5/matchlogs/2023-2024/summary/Thomas-Kaminski-Match-Logs" TargetMode="External"/><Relationship Id="rId1263" Type="http://schemas.openxmlformats.org/officeDocument/2006/relationships/hyperlink" Target="https://fbref.com/en/players/feb5d972/matchlogs/2023-2024/summary/Pape-Matar-Sarr-Match-Logs" TargetMode="External"/><Relationship Id="rId1929" Type="http://schemas.openxmlformats.org/officeDocument/2006/relationships/hyperlink" Target="https://fbref.com/en/country/ENG/England-Football" TargetMode="External"/><Relationship Id="rId2093" Type="http://schemas.openxmlformats.org/officeDocument/2006/relationships/hyperlink" Target="https://fbref.com/en/squads/fd962109/Fulham-Stats" TargetMode="External"/><Relationship Id="rId2107" Type="http://schemas.openxmlformats.org/officeDocument/2006/relationships/hyperlink" Target="https://fbref.com/en/players/4e9a0555/Chris-Wood" TargetMode="External"/><Relationship Id="rId840" Type="http://schemas.openxmlformats.org/officeDocument/2006/relationships/hyperlink" Target="https://fbref.com/en/players/1f44ac21/matchlogs/2023-2024/summary/Erling-Haaland-Match-Logs" TargetMode="External"/><Relationship Id="rId938" Type="http://schemas.openxmlformats.org/officeDocument/2006/relationships/hyperlink" Target="https://fbref.com/en/country/BRA/Brazil-Football" TargetMode="External"/><Relationship Id="rId1470" Type="http://schemas.openxmlformats.org/officeDocument/2006/relationships/hyperlink" Target="https://fbref.com/en/squads/cd051869/Brentford-Stats" TargetMode="External"/><Relationship Id="rId1568" Type="http://schemas.openxmlformats.org/officeDocument/2006/relationships/hyperlink" Target="https://fbref.com/en/players/230f0471/Nathan-Patterson" TargetMode="External"/><Relationship Id="rId1775" Type="http://schemas.openxmlformats.org/officeDocument/2006/relationships/hyperlink" Target="https://fbref.com/en/players/dd745366/matchlogs/2023-2024/summary/Andrey-Santos-Match-Log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c1949191/matchlogs/2023-2024/summary/Jarrad-Branthwaite-Match-Logs" TargetMode="External"/><Relationship Id="rId577" Type="http://schemas.openxmlformats.org/officeDocument/2006/relationships/hyperlink" Target="https://fbref.com/en/players/ce4f40c7/Cheick-Doucoure" TargetMode="External"/><Relationship Id="rId700" Type="http://schemas.openxmlformats.org/officeDocument/2006/relationships/hyperlink" Target="https://fbref.com/en/players/96cf7b61/matchlogs/2023-2024/summary/Wes-Foderingham-Match-Logs" TargetMode="External"/><Relationship Id="rId1123" Type="http://schemas.openxmlformats.org/officeDocument/2006/relationships/hyperlink" Target="https://fbref.com/en/players/df3cda47/matchlogs/2023-2024/summary/Dejan-Kulusevski-Match-Logs" TargetMode="External"/><Relationship Id="rId1330" Type="http://schemas.openxmlformats.org/officeDocument/2006/relationships/hyperlink" Target="https://fbref.com/en/squads/d3fd31cc/Everton-Stats" TargetMode="External"/><Relationship Id="rId1428" Type="http://schemas.openxmlformats.org/officeDocument/2006/relationships/hyperlink" Target="https://fbref.com/en/players/de5b5570/Marvelous-Nakamba" TargetMode="External"/><Relationship Id="rId1635" Type="http://schemas.openxmlformats.org/officeDocument/2006/relationships/hyperlink" Target="https://fbref.com/en/players/466fb2c5/matchlogs/2023-2024/summary/Aaron-Ramsdale-Match-Logs" TargetMode="External"/><Relationship Id="rId1982" Type="http://schemas.openxmlformats.org/officeDocument/2006/relationships/hyperlink" Target="https://fbref.com/en/squads/822bd0ba/Liverpool-Stats" TargetMode="External"/><Relationship Id="rId132" Type="http://schemas.openxmlformats.org/officeDocument/2006/relationships/hyperlink" Target="https://fbref.com/en/players/5e253986/matchlogs/2023-2024/summary/Brandon-Austin-Match-Logs" TargetMode="External"/><Relationship Id="rId784" Type="http://schemas.openxmlformats.org/officeDocument/2006/relationships/hyperlink" Target="https://fbref.com/en/players/7a11550b/matchlogs/2023-2024/summary/Joe-Gomez-Match-Logs" TargetMode="External"/><Relationship Id="rId991" Type="http://schemas.openxmlformats.org/officeDocument/2006/relationships/hyperlink" Target="https://fbref.com/en/squads/b2b47a98/Newcastle-United-Stats" TargetMode="External"/><Relationship Id="rId1067" Type="http://schemas.openxmlformats.org/officeDocument/2006/relationships/hyperlink" Target="https://fbref.com/en/squads/822bd0ba/Liverpool-Stats" TargetMode="External"/><Relationship Id="rId1842" Type="http://schemas.openxmlformats.org/officeDocument/2006/relationships/hyperlink" Target="https://fbref.com/en/squads/4ba7cbea/Bournemouth-Stats" TargetMode="External"/><Relationship Id="rId2020" Type="http://schemas.openxmlformats.org/officeDocument/2006/relationships/hyperlink" Target="https://fbref.com/en/players/cf134113/Bart-Verbruggen" TargetMode="External"/><Relationship Id="rId437" Type="http://schemas.openxmlformats.org/officeDocument/2006/relationships/hyperlink" Target="https://fbref.com/en/players/a5ca9127/Conor-Coventry" TargetMode="External"/><Relationship Id="rId644" Type="http://schemas.openxmlformats.org/officeDocument/2006/relationships/hyperlink" Target="https://fbref.com/en/players/c149016b/matchlogs/2023-2024/summary/Wataru-Endo-Match-Logs" TargetMode="External"/><Relationship Id="rId851" Type="http://schemas.openxmlformats.org/officeDocument/2006/relationships/hyperlink" Target="https://fbref.com/en/squads/1df6b87e/Sheffield-United-Stats" TargetMode="External"/><Relationship Id="rId1274" Type="http://schemas.openxmlformats.org/officeDocument/2006/relationships/hyperlink" Target="https://fbref.com/en/squads/cff3d9bb/Chelsea-Stats" TargetMode="External"/><Relationship Id="rId1481" Type="http://schemas.openxmlformats.org/officeDocument/2006/relationships/hyperlink" Target="https://fbref.com/en/country/FRA/France-Football" TargetMode="External"/><Relationship Id="rId1579" Type="http://schemas.openxmlformats.org/officeDocument/2006/relationships/hyperlink" Target="https://fbref.com/en/players/6639e500/matchlogs/2023-2024/summary/Andreas-Pereira-Match-Logs" TargetMode="External"/><Relationship Id="rId1702" Type="http://schemas.openxmlformats.org/officeDocument/2006/relationships/hyperlink" Target="https://fbref.com/en/squads/fd962109/Fulham-Stats" TargetMode="External"/><Relationship Id="rId2118" Type="http://schemas.openxmlformats.org/officeDocument/2006/relationships/hyperlink" Target="https://fbref.com/en/players/a5212312/matchlogs/2023-2024/summary/Joe-Worrall-Match-Logs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WAL/Wales-Football" TargetMode="External"/><Relationship Id="rId504" Type="http://schemas.openxmlformats.org/officeDocument/2006/relationships/hyperlink" Target="https://fbref.com/en/players/e46012d4/matchlogs/2023-2024/summary/Kevin-De-Bruyne-Match-Logs" TargetMode="External"/><Relationship Id="rId711" Type="http://schemas.openxmlformats.org/officeDocument/2006/relationships/hyperlink" Target="https://fbref.com/en/squads/943e8050/Burnley-Stats" TargetMode="External"/><Relationship Id="rId949" Type="http://schemas.openxmlformats.org/officeDocument/2006/relationships/hyperlink" Target="https://fbref.com/en/players/6ca5ec4b/Alex-Iwobi" TargetMode="External"/><Relationship Id="rId1134" Type="http://schemas.openxmlformats.org/officeDocument/2006/relationships/hyperlink" Target="https://fbref.com/en/squads/b8fd03ef/Manchester-City-Stats" TargetMode="External"/><Relationship Id="rId1341" Type="http://schemas.openxmlformats.org/officeDocument/2006/relationships/hyperlink" Target="https://fbref.com/en/country/TUN/Tunisia-Football" TargetMode="External"/><Relationship Id="rId1786" Type="http://schemas.openxmlformats.org/officeDocument/2006/relationships/hyperlink" Target="https://fbref.com/en/squads/cd051869/Brentford-Stats" TargetMode="External"/><Relationship Id="rId1993" Type="http://schemas.openxmlformats.org/officeDocument/2006/relationships/hyperlink" Target="https://fbref.com/en/country/FRA/France-Football" TargetMode="External"/><Relationship Id="rId78" Type="http://schemas.openxmlformats.org/officeDocument/2006/relationships/hyperlink" Target="https://fbref.com/en/country/COL/Colombia-Football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BRA/Brazil-Football" TargetMode="External"/><Relationship Id="rId588" Type="http://schemas.openxmlformats.org/officeDocument/2006/relationships/hyperlink" Target="https://fbref.com/en/players/5526deb1/matchlogs/2023-2024/summary/Tommy-Doyle-Match-Logs" TargetMode="External"/><Relationship Id="rId795" Type="http://schemas.openxmlformats.org/officeDocument/2006/relationships/hyperlink" Target="https://fbref.com/en/squads/b2b47a98/Newcastle-United-Stats" TargetMode="External"/><Relationship Id="rId809" Type="http://schemas.openxmlformats.org/officeDocument/2006/relationships/hyperlink" Target="https://fbref.com/en/players/b0b4fd3e/Jack-Grealish" TargetMode="External"/><Relationship Id="rId1201" Type="http://schemas.openxmlformats.org/officeDocument/2006/relationships/hyperlink" Target="https://fbref.com/en/country/SRB/Serbia-Football" TargetMode="External"/><Relationship Id="rId1439" Type="http://schemas.openxmlformats.org/officeDocument/2006/relationships/hyperlink" Target="https://fbref.com/en/players/a9dc785c/matchlogs/2023-2024/summary/Neto-Match-Logs" TargetMode="External"/><Relationship Id="rId1646" Type="http://schemas.openxmlformats.org/officeDocument/2006/relationships/hyperlink" Target="https://fbref.com/en/squads/19538871/Manchester-United-Stats" TargetMode="External"/><Relationship Id="rId1853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players/6412cc03/matchlogs/2023-2024/summary/Fabio-Vieira-Match-Log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ALG/Algeria-Football" TargetMode="External"/><Relationship Id="rId448" Type="http://schemas.openxmlformats.org/officeDocument/2006/relationships/hyperlink" Target="https://fbref.com/en/players/1daec722/matchlogs/2023-2024/summary/Marc-Cucurella-Match-Logs" TargetMode="External"/><Relationship Id="rId655" Type="http://schemas.openxmlformats.org/officeDocument/2006/relationships/hyperlink" Target="https://fbref.com/en/squads/19538871/Manchester-United-Stats" TargetMode="External"/><Relationship Id="rId862" Type="http://schemas.openxmlformats.org/officeDocument/2006/relationships/hyperlink" Target="https://fbref.com/en/country/GER/Germany-Football" TargetMode="External"/><Relationship Id="rId1078" Type="http://schemas.openxmlformats.org/officeDocument/2006/relationships/hyperlink" Target="https://fbref.com/en/squads/4ba7cbea/Bournemouth-Stats" TargetMode="External"/><Relationship Id="rId1285" Type="http://schemas.openxmlformats.org/officeDocument/2006/relationships/hyperlink" Target="https://fbref.com/en/country/FRA/France-Football" TargetMode="External"/><Relationship Id="rId1492" Type="http://schemas.openxmlformats.org/officeDocument/2006/relationships/hyperlink" Target="https://fbref.com/en/players/efacf4fd/Ademola-Ola-Adebomi" TargetMode="External"/><Relationship Id="rId1506" Type="http://schemas.openxmlformats.org/officeDocument/2006/relationships/hyperlink" Target="https://fbref.com/en/squads/d3fd31cc/Everton-Stats" TargetMode="External"/><Relationship Id="rId1713" Type="http://schemas.openxmlformats.org/officeDocument/2006/relationships/hyperlink" Target="https://fbref.com/en/country/ESP/Spain-Football" TargetMode="External"/><Relationship Id="rId1920" Type="http://schemas.openxmlformats.org/officeDocument/2006/relationships/hyperlink" Target="https://fbref.com/en/players/56f7a928/Youri-Tielemans" TargetMode="External"/><Relationship Id="rId2129" Type="http://schemas.openxmlformats.org/officeDocument/2006/relationships/hyperlink" Target="https://fbref.com/en/squads/d3fd31cc/Everton-Stats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fc3b3a0/matchlogs/2023-2024/summary/Hugo-Bueno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IRL/Republic-of-Ireland-Football" TargetMode="External"/><Relationship Id="rId1145" Type="http://schemas.openxmlformats.org/officeDocument/2006/relationships/hyperlink" Target="https://fbref.com/en/country/GAB/Gabon-Football" TargetMode="External"/><Relationship Id="rId1352" Type="http://schemas.openxmlformats.org/officeDocument/2006/relationships/hyperlink" Target="https://fbref.com/en/players/2f90f6b8/James-Milner" TargetMode="External"/><Relationship Id="rId1797" Type="http://schemas.openxmlformats.org/officeDocument/2006/relationships/hyperlink" Target="https://fbref.com/en/country/POR/Portugal-Football" TargetMode="External"/><Relationship Id="rId89" Type="http://schemas.openxmlformats.org/officeDocument/2006/relationships/hyperlink" Target="https://fbref.com/en/players/21a866b7/Joseph-Anang" TargetMode="External"/><Relationship Id="rId154" Type="http://schemas.openxmlformats.org/officeDocument/2006/relationships/hyperlink" Target="https://fbref.com/en/country/GRE/Greece-Football" TargetMode="External"/><Relationship Id="rId361" Type="http://schemas.openxmlformats.org/officeDocument/2006/relationships/hyperlink" Target="https://fbref.com/en/players/2389cdc2/Matty-Cash" TargetMode="External"/><Relationship Id="rId599" Type="http://schemas.openxmlformats.org/officeDocument/2006/relationships/hyperlink" Target="https://fbref.com/en/squads/d07537b9/Brighton-and-Hove-Albion-Stats" TargetMode="External"/><Relationship Id="rId1005" Type="http://schemas.openxmlformats.org/officeDocument/2006/relationships/hyperlink" Target="https://fbref.com/en/players/0cd31129/Brennan-Johnson" TargetMode="External"/><Relationship Id="rId1212" Type="http://schemas.openxmlformats.org/officeDocument/2006/relationships/hyperlink" Target="https://fbref.com/en/players/ee38d9c5/James-Maddison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players/6a8a7af8/Vinicius-Souza" TargetMode="External"/><Relationship Id="rId2042" Type="http://schemas.openxmlformats.org/officeDocument/2006/relationships/hyperlink" Target="https://fbref.com/en/players/d617bff6/matchlogs/2023-2024/summary/Radek-Vitek-Match-Logs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SP/Spain-Football" TargetMode="External"/><Relationship Id="rId873" Type="http://schemas.openxmlformats.org/officeDocument/2006/relationships/hyperlink" Target="https://fbref.com/en/players/e5a76dfe/Dean-Henderson" TargetMode="External"/><Relationship Id="rId1089" Type="http://schemas.openxmlformats.org/officeDocument/2006/relationships/hyperlink" Target="https://fbref.com/en/country/POL/Poland-Football" TargetMode="External"/><Relationship Id="rId1296" Type="http://schemas.openxmlformats.org/officeDocument/2006/relationships/hyperlink" Target="https://fbref.com/en/players/6afaebf2/Bryan-Mbeumo" TargetMode="External"/><Relationship Id="rId1517" Type="http://schemas.openxmlformats.org/officeDocument/2006/relationships/hyperlink" Target="https://fbref.com/en/country/NGA/Nigeria-Football" TargetMode="External"/><Relationship Id="rId1724" Type="http://schemas.openxmlformats.org/officeDocument/2006/relationships/hyperlink" Target="https://fbref.com/en/players/a3d94a58/Cristian-Romero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0b6129f/Sander-Berge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9b5ce51a/Jefferson-Lerma" TargetMode="External"/><Relationship Id="rId1363" Type="http://schemas.openxmlformats.org/officeDocument/2006/relationships/hyperlink" Target="https://fbref.com/en/players/5cbd1eb0/matchlogs/2023-2024/summary/Tyrick-Mitchell-Match-Logs" TargetMode="External"/><Relationship Id="rId1931" Type="http://schemas.openxmlformats.org/officeDocument/2006/relationships/hyperlink" Target="https://fbref.com/en/players/a105d46a/matchlogs/2023-2024/summary/Harry-Toffolo-Match-Logs" TargetMode="External"/><Relationship Id="rId733" Type="http://schemas.openxmlformats.org/officeDocument/2006/relationships/hyperlink" Target="https://fbref.com/en/players/c2731c10/Conor-Gallagher" TargetMode="External"/><Relationship Id="rId940" Type="http://schemas.openxmlformats.org/officeDocument/2006/relationships/hyperlink" Target="https://fbref.com/en/players/a4e85758/matchlogs/2023-2024/summary/Igor-Match-Logs" TargetMode="External"/><Relationship Id="rId1016" Type="http://schemas.openxmlformats.org/officeDocument/2006/relationships/hyperlink" Target="https://fbref.com/en/players/9e5708be/matchlogs/2023-2024/summary/Sam-Johnstone-Match-Logs" TargetMode="External"/><Relationship Id="rId1570" Type="http://schemas.openxmlformats.org/officeDocument/2006/relationships/hyperlink" Target="https://fbref.com/en/squads/d3fd31cc/Everton-Stats" TargetMode="External"/><Relationship Id="rId1668" Type="http://schemas.openxmlformats.org/officeDocument/2006/relationships/hyperlink" Target="https://fbref.com/en/players/0f7533cd/Bobby-Reid" TargetMode="External"/><Relationship Id="rId1875" Type="http://schemas.openxmlformats.org/officeDocument/2006/relationships/hyperlink" Target="https://fbref.com/en/players/28300a16/matchlogs/2023-2024/summary/Jason-Steele-Match-Logs" TargetMode="External"/><Relationship Id="rId165" Type="http://schemas.openxmlformats.org/officeDocument/2006/relationships/hyperlink" Target="https://fbref.com/en/players/2886c9b5/Shandon-Baptiste" TargetMode="External"/><Relationship Id="rId372" Type="http://schemas.openxmlformats.org/officeDocument/2006/relationships/hyperlink" Target="https://fbref.com/en/players/e28868f3/matchlogs/2023-2024/summary/Jonny-Castro-Match-Logs" TargetMode="External"/><Relationship Id="rId677" Type="http://schemas.openxmlformats.org/officeDocument/2006/relationships/hyperlink" Target="https://fbref.com/en/players/507c7bdf/Bruno-Fernandes" TargetMode="External"/><Relationship Id="rId800" Type="http://schemas.openxmlformats.org/officeDocument/2006/relationships/hyperlink" Target="https://fbref.com/en/players/d7e24aa1/matchlogs/2023-2024/summary/John-Kymani-Gordon-Match-Logs" TargetMode="External"/><Relationship Id="rId1223" Type="http://schemas.openxmlformats.org/officeDocument/2006/relationships/hyperlink" Target="https://fbref.com/en/players/d8931174/matchlogs/2023-2024/summary/Harry-Maguire-Match-Logs" TargetMode="External"/><Relationship Id="rId1430" Type="http://schemas.openxmlformats.org/officeDocument/2006/relationships/hyperlink" Target="https://fbref.com/en/squads/e297cd13/Luton-Town-Stats" TargetMode="External"/><Relationship Id="rId1528" Type="http://schemas.openxmlformats.org/officeDocument/2006/relationships/hyperlink" Target="https://fbref.com/en/players/79bc4c45/Ben-Osborn" TargetMode="External"/><Relationship Id="rId2053" Type="http://schemas.openxmlformats.org/officeDocument/2006/relationships/hyperlink" Target="https://fbref.com/en/squads/b8fd03ef/Manchester-City-Stats" TargetMode="External"/><Relationship Id="rId232" Type="http://schemas.openxmlformats.org/officeDocument/2006/relationships/hyperlink" Target="https://fbref.com/en/players/2aaadf33/matchlogs/2023-2024/summary/Luke-Berry-Match-Logs" TargetMode="External"/><Relationship Id="rId884" Type="http://schemas.openxmlformats.org/officeDocument/2006/relationships/hyperlink" Target="https://fbref.com/en/players/8a3c1dc7/matchlogs/2023-2024/summary/Rico-Henry-Match-Logs" TargetMode="External"/><Relationship Id="rId1735" Type="http://schemas.openxmlformats.org/officeDocument/2006/relationships/hyperlink" Target="https://fbref.com/en/players/a9b1c319/matchlogs/2023-2024/summary/Pelly-Ruddock-Mpanzu-Match-Logs" TargetMode="External"/><Relationship Id="rId1942" Type="http://schemas.openxmlformats.org/officeDocument/2006/relationships/hyperlink" Target="https://fbref.com/en/squads/b2b47a98/Newcastle-United-Stats" TargetMode="External"/><Relationship Id="rId2120" Type="http://schemas.openxmlformats.org/officeDocument/2006/relationships/hyperlink" Target="https://fbref.com/en/country/UKR/Ukraine-Football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a712ca2b/Issa-Diop" TargetMode="External"/><Relationship Id="rId744" Type="http://schemas.openxmlformats.org/officeDocument/2006/relationships/hyperlink" Target="https://fbref.com/en/players/7aa8adfe/matchlogs/2023-2024/summary/Alejandro-Garnacho-Match-Logs" TargetMode="External"/><Relationship Id="rId951" Type="http://schemas.openxmlformats.org/officeDocument/2006/relationships/hyperlink" Target="https://fbref.com/en/squads/d3fd31cc/Everton-Stats" TargetMode="External"/><Relationship Id="rId1167" Type="http://schemas.openxmlformats.org/officeDocument/2006/relationships/hyperlink" Target="https://fbref.com/en/players/41f08ac8/matchlogs/2023-2024/summary/Keane-Lewis-Potter-Match-Logs" TargetMode="External"/><Relationship Id="rId1374" Type="http://schemas.openxmlformats.org/officeDocument/2006/relationships/hyperlink" Target="https://fbref.com/en/squads/7c21e445/West-Ham-United-Stats" TargetMode="External"/><Relationship Id="rId1581" Type="http://schemas.openxmlformats.org/officeDocument/2006/relationships/hyperlink" Target="https://fbref.com/en/country/CRO/Croatia-Football" TargetMode="External"/><Relationship Id="rId1679" Type="http://schemas.openxmlformats.org/officeDocument/2006/relationships/hyperlink" Target="https://fbref.com/en/players/0a3d6d2b/matchlogs/2023-2024/summary/Chris-Richards-Match-Logs" TargetMode="External"/><Relationship Id="rId1802" Type="http://schemas.openxmlformats.org/officeDocument/2006/relationships/hyperlink" Target="https://fbref.com/en/squads/4ba7cbea/Bournemouth-Stats" TargetMode="External"/><Relationship Id="rId80" Type="http://schemas.openxmlformats.org/officeDocument/2006/relationships/hyperlink" Target="https://fbref.com/en/players/ad1f61f3/matchlogs/2023-2024/summary/Steven-Alzate-Match-Logs" TargetMode="External"/><Relationship Id="rId176" Type="http://schemas.openxmlformats.org/officeDocument/2006/relationships/hyperlink" Target="https://fbref.com/en/players/3ea50f67/matchlogs/2023-2024/summary/Harvey-Barnes-Match-Logs" TargetMode="External"/><Relationship Id="rId383" Type="http://schemas.openxmlformats.org/officeDocument/2006/relationships/hyperlink" Target="https://fbref.com/en/squads/1df6b87e/Sheffield-United-Stats" TargetMode="External"/><Relationship Id="rId590" Type="http://schemas.openxmlformats.org/officeDocument/2006/relationships/hyperlink" Target="https://fbref.com/en/country/SVK/Slovakia-Football" TargetMode="External"/><Relationship Id="rId604" Type="http://schemas.openxmlformats.org/officeDocument/2006/relationships/hyperlink" Target="https://fbref.com/en/players/414184f7/matchlogs/2023-2024/summary/Jhon-Duran-Match-Logs" TargetMode="External"/><Relationship Id="rId811" Type="http://schemas.openxmlformats.org/officeDocument/2006/relationships/hyperlink" Target="https://fbref.com/en/squads/b8fd03ef/Manchester-City-Stats" TargetMode="External"/><Relationship Id="rId1027" Type="http://schemas.openxmlformats.org/officeDocument/2006/relationships/hyperlink" Target="https://fbref.com/en/squads/822bd0ba/Liverpool-Stats" TargetMode="External"/><Relationship Id="rId1234" Type="http://schemas.openxmlformats.org/officeDocument/2006/relationships/hyperlink" Target="https://fbref.com/en/squads/d07537b9/Brighton-and-Hove-Albion-Stats" TargetMode="External"/><Relationship Id="rId1441" Type="http://schemas.openxmlformats.org/officeDocument/2006/relationships/hyperlink" Target="https://fbref.com/en/country/POR/Portugal-Football" TargetMode="External"/><Relationship Id="rId1886" Type="http://schemas.openxmlformats.org/officeDocument/2006/relationships/hyperlink" Target="https://fbref.com/en/squads/cff3d9bb/Chelsea-Stats" TargetMode="External"/><Relationship Id="rId2064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5ff4ab71/matchlogs/2023-2024/summary/Enzo-Fernandez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3f65d5ce/Ethan-Horvath" TargetMode="External"/><Relationship Id="rId1080" Type="http://schemas.openxmlformats.org/officeDocument/2006/relationships/hyperlink" Target="https://fbref.com/en/players/3eeda7dd/Gavin-Kilkenny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2f9e4435/matchlogs/2023-2024/summary/Dango-Ouattara-Match-Logs" TargetMode="External"/><Relationship Id="rId1746" Type="http://schemas.openxmlformats.org/officeDocument/2006/relationships/hyperlink" Target="https://fbref.com/en/squads/822bd0ba/Liverpool-Stats" TargetMode="External"/><Relationship Id="rId1953" Type="http://schemas.openxmlformats.org/officeDocument/2006/relationships/hyperlink" Target="https://fbref.com/en/country/ESP/Spain-Football" TargetMode="External"/><Relationship Id="rId2131" Type="http://schemas.openxmlformats.org/officeDocument/2006/relationships/hyperlink" Target="https://fbref.com/en/players/88968486/Illia-Zabarnyi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4ba7cbea/Bournemouth-Stats" TargetMode="External"/><Relationship Id="rId310" Type="http://schemas.openxmlformats.org/officeDocument/2006/relationships/hyperlink" Target="https://fbref.com/en/country/URU/Uruguay-Football" TargetMode="External"/><Relationship Id="rId548" Type="http://schemas.openxmlformats.org/officeDocument/2006/relationships/hyperlink" Target="https://fbref.com/en/players/733f1a7d/matchlogs/2023-2024/summary/Ben-Doak-Match-Logs" TargetMode="External"/><Relationship Id="rId755" Type="http://schemas.openxmlformats.org/officeDocument/2006/relationships/hyperlink" Target="https://fbref.com/en/squads/e4a775cb/Nottingham-Forest-Stats" TargetMode="External"/><Relationship Id="rId962" Type="http://schemas.openxmlformats.org/officeDocument/2006/relationships/hyperlink" Target="https://fbref.com/en/country/EST/Estonia-Football" TargetMode="External"/><Relationship Id="rId1178" Type="http://schemas.openxmlformats.org/officeDocument/2006/relationships/hyperlink" Target="https://fbref.com/en/squads/361ca564/Tottenham-Hotspur-Stats" TargetMode="External"/><Relationship Id="rId1385" Type="http://schemas.openxmlformats.org/officeDocument/2006/relationships/hyperlink" Target="https://fbref.com/en/country/POR/Portugal-Football" TargetMode="External"/><Relationship Id="rId1592" Type="http://schemas.openxmlformats.org/officeDocument/2006/relationships/hyperlink" Target="https://fbref.com/en/players/4f21d3af/Ashley-Phillips" TargetMode="External"/><Relationship Id="rId1606" Type="http://schemas.openxmlformats.org/officeDocument/2006/relationships/hyperlink" Target="https://fbref.com/en/squads/d3fd31cc/Everton-Stats" TargetMode="External"/><Relationship Id="rId1813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19538871/Manchester-United-Stats" TargetMode="External"/><Relationship Id="rId394" Type="http://schemas.openxmlformats.org/officeDocument/2006/relationships/hyperlink" Target="https://fbref.com/en/country/NED/Netherlands-Football" TargetMode="External"/><Relationship Id="rId408" Type="http://schemas.openxmlformats.org/officeDocument/2006/relationships/hyperlink" Target="https://fbref.com/en/players/0442183b/matchlogs/2023-2024/summary/Nathaniel-Clyne-Match-Logs" TargetMode="External"/><Relationship Id="rId615" Type="http://schemas.openxmlformats.org/officeDocument/2006/relationships/hyperlink" Target="https://fbref.com/en/squads/47c64c55/Crystal-Palace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country/FRA/France-Football" TargetMode="External"/><Relationship Id="rId1452" Type="http://schemas.openxmlformats.org/officeDocument/2006/relationships/hyperlink" Target="https://fbref.com/en/players/43439614/Oliver-Norwood" TargetMode="External"/><Relationship Id="rId1897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players/c40b6180/Adam-Webster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players/dc3e663e/matchlogs/2023-2024/summary/Jakub-Kiwior-Match-Logs" TargetMode="External"/><Relationship Id="rId1105" Type="http://schemas.openxmlformats.org/officeDocument/2006/relationships/hyperlink" Target="https://fbref.com/en/country/ENG/England-Football" TargetMode="External"/><Relationship Id="rId1312" Type="http://schemas.openxmlformats.org/officeDocument/2006/relationships/hyperlink" Target="https://fbref.com/en/players/78b8ac63/Oliver-McBurnie" TargetMode="External"/><Relationship Id="rId1757" Type="http://schemas.openxmlformats.org/officeDocument/2006/relationships/hyperlink" Target="https://fbref.com/en/country/COL/Colombia-Football" TargetMode="External"/><Relationship Id="rId1964" Type="http://schemas.openxmlformats.org/officeDocument/2006/relationships/hyperlink" Target="https://fbref.com/en/players/b2a81fc6/Mike-Tresor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93e08bce/Ameen-Al-Dakhil" TargetMode="External"/><Relationship Id="rId559" Type="http://schemas.openxmlformats.org/officeDocument/2006/relationships/hyperlink" Target="https://fbref.com/en/squads/b8fd03ef/Manchester-City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9674002f/Mason-Mount" TargetMode="External"/><Relationship Id="rId1617" Type="http://schemas.openxmlformats.org/officeDocument/2006/relationships/hyperlink" Target="https://fbref.com/en/country/ESP/Spain-Football" TargetMode="External"/><Relationship Id="rId1824" Type="http://schemas.openxmlformats.org/officeDocument/2006/relationships/hyperlink" Target="https://fbref.com/en/players/e7aa9d7c/Fabio-Silva" TargetMode="External"/><Relationship Id="rId2142" Type="http://schemas.openxmlformats.org/officeDocument/2006/relationships/hyperlink" Target="https://fbref.com/en/players/07d65234/matchlogs/2023-2024/summary/Anass-Zaroury-Match-Logs" TargetMode="External"/><Relationship Id="rId198" Type="http://schemas.openxmlformats.org/officeDocument/2006/relationships/hyperlink" Target="https://fbref.com/en/country/JAM/Jamaica-Football" TargetMode="External"/><Relationship Id="rId321" Type="http://schemas.openxmlformats.org/officeDocument/2006/relationships/hyperlink" Target="https://fbref.com/en/players/b2d31e83/Dan-Burn" TargetMode="External"/><Relationship Id="rId419" Type="http://schemas.openxmlformats.org/officeDocument/2006/relationships/hyperlink" Target="https://fbref.com/en/squads/4ba7cbea/Bournemouth-Stats" TargetMode="External"/><Relationship Id="rId626" Type="http://schemas.openxmlformats.org/officeDocument/2006/relationships/hyperlink" Target="https://fbref.com/en/country/SWE/Sweden-Football" TargetMode="External"/><Relationship Id="rId973" Type="http://schemas.openxmlformats.org/officeDocument/2006/relationships/hyperlink" Target="https://fbref.com/en/players/0f134faf/Mathias-Jensen" TargetMode="External"/><Relationship Id="rId1049" Type="http://schemas.openxmlformats.org/officeDocument/2006/relationships/hyperlink" Target="https://fbref.com/en/players/cc77354e/Boubacar-Kamara" TargetMode="External"/><Relationship Id="rId1256" Type="http://schemas.openxmlformats.org/officeDocument/2006/relationships/hyperlink" Target="https://fbref.com/en/players/bac46a10/Lisandro-Martinez" TargetMode="External"/><Relationship Id="rId2002" Type="http://schemas.openxmlformats.org/officeDocument/2006/relationships/hyperlink" Target="https://fbref.com/en/squads/822bd0ba/Liverpool-Stats" TargetMode="External"/><Relationship Id="rId2086" Type="http://schemas.openxmlformats.org/officeDocument/2006/relationships/hyperlink" Target="https://fbref.com/en/players/35e413f1/matchlogs/2023-2024/summary/Ben-White-Match-Logs" TargetMode="External"/><Relationship Id="rId833" Type="http://schemas.openxmlformats.org/officeDocument/2006/relationships/hyperlink" Target="https://fbref.com/en/players/5ad50391/Josko-Gvardiol" TargetMode="External"/><Relationship Id="rId1116" Type="http://schemas.openxmlformats.org/officeDocument/2006/relationships/hyperlink" Target="https://fbref.com/en/players/f23f9d20/Tim-Krul" TargetMode="External"/><Relationship Id="rId1463" Type="http://schemas.openxmlformats.org/officeDocument/2006/relationships/hyperlink" Target="https://fbref.com/en/players/e6af02e0/matchlogs/2023-2024/summary/Matheus-Nunes-Match-Logs" TargetMode="External"/><Relationship Id="rId1670" Type="http://schemas.openxmlformats.org/officeDocument/2006/relationships/hyperlink" Target="https://fbref.com/en/squads/fd962109/Fulham-Stats" TargetMode="External"/><Relationship Id="rId1768" Type="http://schemas.openxmlformats.org/officeDocument/2006/relationships/hyperlink" Target="https://fbref.com/en/players/bced0375/Ibrahim-Sangare" TargetMode="External"/><Relationship Id="rId265" Type="http://schemas.openxmlformats.org/officeDocument/2006/relationships/hyperlink" Target="https://fbref.com/en/players/79c84d1c/Jarrod-Bowen" TargetMode="External"/><Relationship Id="rId472" Type="http://schemas.openxmlformats.org/officeDocument/2006/relationships/hyperlink" Target="https://fbref.com/en/players/215f3907/matchlogs/2023-2024/summary/Mikkel-Damsgaard-Match-Logs" TargetMode="External"/><Relationship Id="rId900" Type="http://schemas.openxmlformats.org/officeDocument/2006/relationships/hyperlink" Target="https://fbref.com/en/players/e98211e7/matchlogs/2023-2024/summary/Jack-Hinshelwood-Match-Logs" TargetMode="External"/><Relationship Id="rId1323" Type="http://schemas.openxmlformats.org/officeDocument/2006/relationships/hyperlink" Target="https://fbref.com/en/players/90f91999/matchlogs/2023-2024/summary/John-McGinn-Match-Logs" TargetMode="External"/><Relationship Id="rId1530" Type="http://schemas.openxmlformats.org/officeDocument/2006/relationships/hyperlink" Target="https://fbref.com/en/squads/1df6b87e/Sheffield-United-Stats" TargetMode="External"/><Relationship Id="rId1628" Type="http://schemas.openxmlformats.org/officeDocument/2006/relationships/hyperlink" Target="https://fbref.com/en/players/45685411/Jesuran-Rak-Sakyi" TargetMode="External"/><Relationship Id="rId1975" Type="http://schemas.openxmlformats.org/officeDocument/2006/relationships/hyperlink" Target="https://fbref.com/en/players/38ceb24a/matchlogs/2023-2024/summary/Leandro-Trossard-Match-Logs" TargetMode="External"/><Relationship Id="rId2153" Type="http://schemas.openxmlformats.org/officeDocument/2006/relationships/hyperlink" Target="https://fbref.com/en/squads/8602292d/Aston-Villa-Stats" TargetMode="External"/><Relationship Id="rId125" Type="http://schemas.openxmlformats.org/officeDocument/2006/relationships/hyperlink" Target="https://fbref.com/en/players/5c2b4f07/Serge-Aurier" TargetMode="External"/><Relationship Id="rId332" Type="http://schemas.openxmlformats.org/officeDocument/2006/relationships/hyperlink" Target="https://fbref.com/en/players/16264a81/matchlogs/2023-2024/summary/Moises-Caicedo-Match-Logs" TargetMode="External"/><Relationship Id="rId777" Type="http://schemas.openxmlformats.org/officeDocument/2006/relationships/hyperlink" Target="https://fbref.com/en/players/f0caab96/Toti-Gomes" TargetMode="External"/><Relationship Id="rId984" Type="http://schemas.openxmlformats.org/officeDocument/2006/relationships/hyperlink" Target="https://fbref.com/en/players/b561db50/matchlogs/2023-2024/summary/Raul-Jimenez-Match-Logs" TargetMode="External"/><Relationship Id="rId1835" Type="http://schemas.openxmlformats.org/officeDocument/2006/relationships/hyperlink" Target="https://fbref.com/en/players/8e16dd48/matchlogs/2023-2024/summary/Luis-Sinisterra-Match-Logs" TargetMode="External"/><Relationship Id="rId2013" Type="http://schemas.openxmlformats.org/officeDocument/2006/relationships/hyperlink" Target="https://fbref.com/en/country/NED/Netherlands-Football" TargetMode="External"/><Relationship Id="rId637" Type="http://schemas.openxmlformats.org/officeDocument/2006/relationships/hyperlink" Target="https://fbref.com/en/players/df8b52a5/Emerson" TargetMode="External"/><Relationship Id="rId844" Type="http://schemas.openxmlformats.org/officeDocument/2006/relationships/hyperlink" Target="https://fbref.com/en/players/a7588cdc/matchlogs/2023-2024/summary/Antwoine-Hackford-Match-Logs" TargetMode="External"/><Relationship Id="rId1267" Type="http://schemas.openxmlformats.org/officeDocument/2006/relationships/hyperlink" Target="https://fbref.com/en/players/50e6dc35/matchlogs/2023-2024/summary/Jean-Philippe-Mateta-Match-Logs" TargetMode="External"/><Relationship Id="rId1474" Type="http://schemas.openxmlformats.org/officeDocument/2006/relationships/hyperlink" Target="https://fbref.com/en/squads/e4a775cb/Nottingham-Forest-Stats" TargetMode="External"/><Relationship Id="rId1681" Type="http://schemas.openxmlformats.org/officeDocument/2006/relationships/hyperlink" Target="https://fbref.com/en/country/BRA/Brazil-Football" TargetMode="External"/><Relationship Id="rId1902" Type="http://schemas.openxmlformats.org/officeDocument/2006/relationships/hyperlink" Target="https://fbref.com/en/squads/e4a775cb/Nottingham-Forest-Stats" TargetMode="External"/><Relationship Id="rId2097" Type="http://schemas.openxmlformats.org/officeDocument/2006/relationships/hyperlink" Target="https://fbref.com/en/squads/b2b47a98/Newcastle-United-Stats" TargetMode="External"/><Relationship Id="rId276" Type="http://schemas.openxmlformats.org/officeDocument/2006/relationships/hyperlink" Target="https://fbref.com/en/players/30e81a88/matchlogs/2023-2024/summary/Rhian-Brewster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NED/Netherlands-Football" TargetMode="External"/><Relationship Id="rId704" Type="http://schemas.openxmlformats.org/officeDocument/2006/relationships/hyperlink" Target="https://fbref.com/en/players/82927de4/matchlogs/2023-2024/summary/Pablo-Fornals-Match-Logs" TargetMode="External"/><Relationship Id="rId911" Type="http://schemas.openxmlformats.org/officeDocument/2006/relationships/hyperlink" Target="https://fbref.com/en/squads/e4a775cb/Nottingham-Forest-Stats" TargetMode="External"/><Relationship Id="rId1127" Type="http://schemas.openxmlformats.org/officeDocument/2006/relationships/hyperlink" Target="https://fbref.com/en/players/99813635/matchlogs/2023-2024/summary/Adam-Lallana-Match-Logs" TargetMode="External"/><Relationship Id="rId1334" Type="http://schemas.openxmlformats.org/officeDocument/2006/relationships/hyperlink" Target="https://fbref.com/en/squads/19538871/Manchester-United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dd745366/matchlogs/2023-2024/summary/Andrey-Santos-Match-Logs" TargetMode="External"/><Relationship Id="rId1986" Type="http://schemas.openxmlformats.org/officeDocument/2006/relationships/hyperlink" Target="https://fbref.com/en/squads/e4a775cb/Nottingham-Forest-Stat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e5478b87/matchlogs/2023-2024/summary/Taiwo-Awoniyi-Match-Logs" TargetMode="External"/><Relationship Id="rId343" Type="http://schemas.openxmlformats.org/officeDocument/2006/relationships/hyperlink" Target="https://fbref.com/en/squads/e297cd13/Luton-Town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01e5f06e/matchlogs/2023-2024/summary/Sergio-Gomez-Match-Logs" TargetMode="External"/><Relationship Id="rId995" Type="http://schemas.openxmlformats.org/officeDocument/2006/relationships/hyperlink" Target="https://fbref.com/en/squads/e297cd13/Luton-Town-Stats" TargetMode="External"/><Relationship Id="rId1180" Type="http://schemas.openxmlformats.org/officeDocument/2006/relationships/hyperlink" Target="https://fbref.com/en/players/37118440/Tom-Lockyer" TargetMode="External"/><Relationship Id="rId1401" Type="http://schemas.openxmlformats.org/officeDocument/2006/relationships/hyperlink" Target="https://fbref.com/en/country/ENG/England-Football" TargetMode="External"/><Relationship Id="rId1639" Type="http://schemas.openxmlformats.org/officeDocument/2006/relationships/hyperlink" Target="https://fbref.com/en/players/e1618c22/matchlogs/2023-2024/summary/Aaron-Ramsey-Match-Logs" TargetMode="External"/><Relationship Id="rId1846" Type="http://schemas.openxmlformats.org/officeDocument/2006/relationships/hyperlink" Target="https://fbref.com/en/squads/18bb7c10/Arsenal-Stats" TargetMode="External"/><Relationship Id="rId2024" Type="http://schemas.openxmlformats.org/officeDocument/2006/relationships/hyperlink" Target="https://fbref.com/en/players/77d6fd4d/Guglielmo-Vicario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980522ec/matchlogs/2023-2024/summary/Christian-Eriksen-Match-Logs" TargetMode="External"/><Relationship Id="rId855" Type="http://schemas.openxmlformats.org/officeDocument/2006/relationships/hyperlink" Target="https://fbref.com/en/squads/fd962109/Fulham-Stats" TargetMode="External"/><Relationship Id="rId1040" Type="http://schemas.openxmlformats.org/officeDocument/2006/relationships/hyperlink" Target="https://fbref.com/en/players/0db5d2c8/matchlogs/2023-2024/summary/Mathias-Jorgensen-Match-Logs" TargetMode="External"/><Relationship Id="rId1278" Type="http://schemas.openxmlformats.org/officeDocument/2006/relationships/hyperlink" Target="https://fbref.com/en/squads/47c64c55/Crystal-Palace-Stats" TargetMode="External"/><Relationship Id="rId1485" Type="http://schemas.openxmlformats.org/officeDocument/2006/relationships/hyperlink" Target="https://fbref.com/en/country/IRL/Republic-of-Ireland-Football" TargetMode="External"/><Relationship Id="rId1692" Type="http://schemas.openxmlformats.org/officeDocument/2006/relationships/hyperlink" Target="https://fbref.com/en/players/24fae784/Connor-Roberts" TargetMode="External"/><Relationship Id="rId1706" Type="http://schemas.openxmlformats.org/officeDocument/2006/relationships/hyperlink" Target="https://fbref.com/en/squads/1df6b87e/Sheffield-United-Stats" TargetMode="External"/><Relationship Id="rId1913" Type="http://schemas.openxmlformats.org/officeDocument/2006/relationships/hyperlink" Target="https://fbref.com/en/country/NED/Netherlands-Football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b737f944/matchlogs/2023-2024/summary/Hannes-Delcroix-Match-Logs" TargetMode="External"/><Relationship Id="rId715" Type="http://schemas.openxmlformats.org/officeDocument/2006/relationships/hyperlink" Target="https://fbref.com/en/squads/e297cd13/Luton-Tow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squads/1df6b87e/Sheffield-United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dc7f8a28/Cole-Palmer" TargetMode="External"/><Relationship Id="rId1997" Type="http://schemas.openxmlformats.org/officeDocument/2006/relationships/hyperlink" Target="https://fbref.com/en/country/KOR/Korea-Republic-Football" TargetMode="External"/><Relationship Id="rId147" Type="http://schemas.openxmlformats.org/officeDocument/2006/relationships/hyperlink" Target="https://fbref.com/en/squads/822bd0ba/Liverpool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47c64c55/Crystal-Palace-Stats" TargetMode="External"/><Relationship Id="rId1191" Type="http://schemas.openxmlformats.org/officeDocument/2006/relationships/hyperlink" Target="https://fbref.com/en/players/a2b105e0/matchlogs/2023-2024/summary/Sean-Longstaff-Match-Logs" TargetMode="External"/><Relationship Id="rId1205" Type="http://schemas.openxmlformats.org/officeDocument/2006/relationships/hyperlink" Target="https://fbref.com/en/country/NED/Netherlands-Football" TargetMode="External"/><Relationship Id="rId1857" Type="http://schemas.openxmlformats.org/officeDocument/2006/relationships/hyperlink" Target="https://fbref.com/en/country/ISR/Israel-Football" TargetMode="External"/><Relationship Id="rId2035" Type="http://schemas.openxmlformats.org/officeDocument/2006/relationships/hyperlink" Target="https://fbref.com/en/players/8b529245/matchlogs/2023-2024/summary/Carlos-Vinicius-Match-Log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20b3a502/Nicolas-Dominguez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NED/Netherlands-Football" TargetMode="External"/><Relationship Id="rId1289" Type="http://schemas.openxmlformats.org/officeDocument/2006/relationships/hyperlink" Target="https://fbref.com/en/country/GRE/Greece-Football" TargetMode="External"/><Relationship Id="rId1412" Type="http://schemas.openxmlformats.org/officeDocument/2006/relationships/hyperlink" Target="https://fbref.com/en/players/99aa1a84/Arijanet-Muric" TargetMode="External"/><Relationship Id="rId1496" Type="http://schemas.openxmlformats.org/officeDocument/2006/relationships/hyperlink" Target="https://fbref.com/en/players/cdd70dc0/Michael-Olakigbe" TargetMode="External"/><Relationship Id="rId1717" Type="http://schemas.openxmlformats.org/officeDocument/2006/relationships/hyperlink" Target="https://fbref.com/en/country/ENG/England-Football" TargetMode="External"/><Relationship Id="rId1924" Type="http://schemas.openxmlformats.org/officeDocument/2006/relationships/hyperlink" Target="https://fbref.com/en/players/41034650/Jurrien-Timber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74e12f1e/Jack-Cork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602292d/Aston-Villa-Stats" TargetMode="External"/><Relationship Id="rId1149" Type="http://schemas.openxmlformats.org/officeDocument/2006/relationships/hyperlink" Target="https://fbref.com/en/country/FRA/France-Football" TargetMode="External"/><Relationship Id="rId1356" Type="http://schemas.openxmlformats.org/officeDocument/2006/relationships/hyperlink" Target="https://fbref.com/en/players/8397a50c/Tyrone-Mings" TargetMode="External"/><Relationship Id="rId2102" Type="http://schemas.openxmlformats.org/officeDocument/2006/relationships/hyperlink" Target="https://fbref.com/en/players/c6dc9ecd/matchlogs/2023-2024/summary/Harry-Wilson-Match-Logs" TargetMode="External"/><Relationship Id="rId158" Type="http://schemas.openxmlformats.org/officeDocument/2006/relationships/hyperlink" Target="https://fbref.com/en/country/CMR/Cameroon-Football" TargetMode="External"/><Relationship Id="rId726" Type="http://schemas.openxmlformats.org/officeDocument/2006/relationships/hyperlink" Target="https://fbref.com/en/country/SUI/Switzerland-Football" TargetMode="External"/><Relationship Id="rId933" Type="http://schemas.openxmlformats.org/officeDocument/2006/relationships/hyperlink" Target="https://fbref.com/en/players/491a433d/Rasmus-Hojlund" TargetMode="External"/><Relationship Id="rId1009" Type="http://schemas.openxmlformats.org/officeDocument/2006/relationships/hyperlink" Target="https://fbref.com/en/players/d9e7c4da/Joseph-Johnson" TargetMode="External"/><Relationship Id="rId1563" Type="http://schemas.openxmlformats.org/officeDocument/2006/relationships/hyperlink" Target="https://fbref.com/en/players/9b6f7fd5/matchlogs/2023-2024/summary/Lucas-Paqueta-Match-Logs" TargetMode="External"/><Relationship Id="rId1770" Type="http://schemas.openxmlformats.org/officeDocument/2006/relationships/hyperlink" Target="https://fbref.com/en/squads/e4a775cb/Nottingham-Forest-Stats" TargetMode="External"/><Relationship Id="rId1868" Type="http://schemas.openxmlformats.org/officeDocument/2006/relationships/hyperlink" Target="https://fbref.com/en/players/b2626673/Jay-Stansfield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197640fd/Timothy-Castagne" TargetMode="External"/><Relationship Id="rId572" Type="http://schemas.openxmlformats.org/officeDocument/2006/relationships/hyperlink" Target="https://fbref.com/en/players/67ac5bb8/matchlogs/2023-2024/summary/Gabriel-Dos-Santos-Match-Logs" TargetMode="External"/><Relationship Id="rId1216" Type="http://schemas.openxmlformats.org/officeDocument/2006/relationships/hyperlink" Target="https://fbref.com/en/players/bf34eebd/Noni-Madueke" TargetMode="External"/><Relationship Id="rId1423" Type="http://schemas.openxmlformats.org/officeDocument/2006/relationships/hyperlink" Target="https://fbref.com/en/players/de112b84/matchlogs/2023-2024/summary/Jacob-Murphy-Match-Logs" TargetMode="External"/><Relationship Id="rId1630" Type="http://schemas.openxmlformats.org/officeDocument/2006/relationships/hyperlink" Target="https://fbref.com/en/squads/47c64c55/Crystal-Palace-Stats" TargetMode="External"/><Relationship Id="rId2046" Type="http://schemas.openxmlformats.org/officeDocument/2006/relationships/hyperlink" Target="https://fbref.com/en/players/9295dc1c/matchlogs/2023-2024/summary/Vitinho-Match-Logs" TargetMode="External"/><Relationship Id="rId225" Type="http://schemas.openxmlformats.org/officeDocument/2006/relationships/hyperlink" Target="https://fbref.com/en/players/b59c2a92/Lucas-Bergstrom" TargetMode="External"/><Relationship Id="rId432" Type="http://schemas.openxmlformats.org/officeDocument/2006/relationships/hyperlink" Target="https://fbref.com/en/players/fdf3cb77/matchlogs/2023-2024/summary/Vladimir-Coufal-Match-Logs" TargetMode="External"/><Relationship Id="rId877" Type="http://schemas.openxmlformats.org/officeDocument/2006/relationships/hyperlink" Target="https://fbref.com/en/players/e5a76dfe/Dean-Henderson" TargetMode="External"/><Relationship Id="rId1062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10a10454/Joe-Rothwell" TargetMode="External"/><Relationship Id="rId1935" Type="http://schemas.openxmlformats.org/officeDocument/2006/relationships/hyperlink" Target="https://fbref.com/en/players/b3af9be1/matchlogs/2023-2024/summary/Takehiro-Tomiyasu-Match-Logs" TargetMode="External"/><Relationship Id="rId2113" Type="http://schemas.openxmlformats.org/officeDocument/2006/relationships/hyperlink" Target="https://fbref.com/en/squads/e297cd13/Luton-Town-Stats" TargetMode="External"/><Relationship Id="rId737" Type="http://schemas.openxmlformats.org/officeDocument/2006/relationships/hyperlink" Target="https://fbref.com/en/players/72c812f3/Idrissa-Gana-Gueye" TargetMode="External"/><Relationship Id="rId944" Type="http://schemas.openxmlformats.org/officeDocument/2006/relationships/hyperlink" Target="https://fbref.com/en/players/07802f7f/matchlogs/2023-2024/summary/Danny-Ings-Match-Logs" TargetMode="External"/><Relationship Id="rId1367" Type="http://schemas.openxmlformats.org/officeDocument/2006/relationships/hyperlink" Target="https://fbref.com/en/players/74618572/matchlogs/2023-2024/summary/Kaoru-Mitoma-Match-Logs" TargetMode="External"/><Relationship Id="rId1574" Type="http://schemas.openxmlformats.org/officeDocument/2006/relationships/hyperlink" Target="https://fbref.com/en/squads/19538871/Manchester-United-Stats" TargetMode="External"/><Relationship Id="rId1781" Type="http://schemas.openxmlformats.org/officeDocument/2006/relationships/hyperlink" Target="https://fbref.com/en/country/ESP/Spain-Football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3a24769f/Ross-Barkley" TargetMode="External"/><Relationship Id="rId376" Type="http://schemas.openxmlformats.org/officeDocument/2006/relationships/hyperlink" Target="https://fbref.com/en/players/9cfbad36/matchlogs/2023-2024/summary/Julio-Cesar-Enciso-Match-Logs" TargetMode="External"/><Relationship Id="rId583" Type="http://schemas.openxmlformats.org/officeDocument/2006/relationships/hyperlink" Target="https://fbref.com/en/squads/e297cd13/Luton-Town-Stats" TargetMode="External"/><Relationship Id="rId790" Type="http://schemas.openxmlformats.org/officeDocument/2006/relationships/hyperlink" Target="https://fbref.com/en/country/PAR/Paraguay-Football" TargetMode="External"/><Relationship Id="rId804" Type="http://schemas.openxmlformats.org/officeDocument/2006/relationships/hyperlink" Target="https://fbref.com/en/players/861e9b3b/matchlogs/2023-2024/summary/Daniel-Gore-Match-Logs" TargetMode="External"/><Relationship Id="rId1227" Type="http://schemas.openxmlformats.org/officeDocument/2006/relationships/hyperlink" Target="https://fbref.com/en/players/a572e291/matchlogs/2023-2024/summary/Orel-Mangala-Match-Logs" TargetMode="External"/><Relationship Id="rId1434" Type="http://schemas.openxmlformats.org/officeDocument/2006/relationships/hyperlink" Target="https://fbref.com/en/squads/18bb7c10/Arsenal-Stats" TargetMode="External"/><Relationship Id="rId1641" Type="http://schemas.openxmlformats.org/officeDocument/2006/relationships/hyperlink" Target="https://fbref.com/en/country/ENG/England-Football" TargetMode="External"/><Relationship Id="rId1879" Type="http://schemas.openxmlformats.org/officeDocument/2006/relationships/hyperlink" Target="https://fbref.com/en/players/b400bde0/matchlogs/2023-2024/summary/Raheem-Sterling-Match-Logs" TargetMode="External"/><Relationship Id="rId2057" Type="http://schemas.openxmlformats.org/officeDocument/2006/relationships/hyperlink" Target="https://fbref.com/en/squads/19538871/Manchester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ed5c0319/matchlogs/2023-2024/summary/Beto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ECU/Ecuador-Football" TargetMode="External"/><Relationship Id="rId888" Type="http://schemas.openxmlformats.org/officeDocument/2006/relationships/hyperlink" Target="https://fbref.com/en/players/92e7e919/matchlogs/2023-2024/summary/Son-Heung-min-Match-Logs" TargetMode="External"/><Relationship Id="rId1073" Type="http://schemas.openxmlformats.org/officeDocument/2006/relationships/hyperlink" Target="https://fbref.com/en/players/aa888da7/Omari-Kellyman" TargetMode="External"/><Relationship Id="rId1280" Type="http://schemas.openxmlformats.org/officeDocument/2006/relationships/hyperlink" Target="https://fbref.com/en/players/4bcf39f6/Neal-Maupay" TargetMode="External"/><Relationship Id="rId1501" Type="http://schemas.openxmlformats.org/officeDocument/2006/relationships/hyperlink" Target="https://fbref.com/en/country/SWE/Sweden-Football" TargetMode="External"/><Relationship Id="rId1739" Type="http://schemas.openxmlformats.org/officeDocument/2006/relationships/hyperlink" Target="https://fbref.com/en/players/903b6e8b/matchlogs/2023-2024/summary/Jose-Sa-Match-Logs" TargetMode="External"/><Relationship Id="rId1946" Type="http://schemas.openxmlformats.org/officeDocument/2006/relationships/hyperlink" Target="https://fbref.com/en/squads/8602292d/Aston-Villa-Stats" TargetMode="External"/><Relationship Id="rId2124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4e015693/matchlogs/2023-2024/summary/James-Garner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450ab6fc/Jamaal-Lascelles" TargetMode="External"/><Relationship Id="rId1378" Type="http://schemas.openxmlformats.org/officeDocument/2006/relationships/hyperlink" Target="https://fbref.com/en/squads/e4a775cb/Nottingham-Forest-Stats" TargetMode="External"/><Relationship Id="rId1585" Type="http://schemas.openxmlformats.org/officeDocument/2006/relationships/hyperlink" Target="https://fbref.com/en/country/ARG/Argentina-Football" TargetMode="External"/><Relationship Id="rId1792" Type="http://schemas.openxmlformats.org/officeDocument/2006/relationships/hyperlink" Target="https://fbref.com/en/players/3312f911/Jeffrey-Schlupp" TargetMode="External"/><Relationship Id="rId1806" Type="http://schemas.openxmlformats.org/officeDocument/2006/relationships/hyperlink" Target="https://fbref.com/en/squads/4ba7cbea/Bournemouth-Stats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d3fd31cc/Everton-Stats" TargetMode="External"/><Relationship Id="rId510" Type="http://schemas.openxmlformats.org/officeDocument/2006/relationships/hyperlink" Target="https://fbref.com/en/country/BEL/Belgium-Football" TargetMode="External"/><Relationship Id="rId594" Type="http://schemas.openxmlformats.org/officeDocument/2006/relationships/hyperlink" Target="https://fbref.com/en/country/WAL/Wales-Football" TargetMode="External"/><Relationship Id="rId608" Type="http://schemas.openxmlformats.org/officeDocument/2006/relationships/hyperlink" Target="https://fbref.com/en/players/fa9fa773/matchlogs/2023-2024/summary/Malcolm-Ebiowei-Match-Logs" TargetMode="External"/><Relationship Id="rId815" Type="http://schemas.openxmlformats.org/officeDocument/2006/relationships/hyperlink" Target="https://fbref.com/en/squads/4ba7cbea/Bournemouth-Stats" TargetMode="External"/><Relationship Id="rId1238" Type="http://schemas.openxmlformats.org/officeDocument/2006/relationships/hyperlink" Target="https://fbref.com/en/squads/1df6b87e/Sheffield-United-Stats" TargetMode="External"/><Relationship Id="rId1445" Type="http://schemas.openxmlformats.org/officeDocument/2006/relationships/hyperlink" Target="https://fbref.com/en/country/SEN/Senegal-Football" TargetMode="External"/><Relationship Id="rId1652" Type="http://schemas.openxmlformats.org/officeDocument/2006/relationships/hyperlink" Target="https://fbref.com/en/players/28b40c9c/Tim-Ream" TargetMode="External"/><Relationship Id="rId2068" Type="http://schemas.openxmlformats.org/officeDocument/2006/relationships/hyperlink" Target="https://fbref.com/en/country/BRA/Brazil-Football" TargetMode="External"/><Relationship Id="rId247" Type="http://schemas.openxmlformats.org/officeDocument/2006/relationships/hyperlink" Target="https://fbref.com/en/squads/361ca564/Tottenham-Hotspur-Stats" TargetMode="External"/><Relationship Id="rId899" Type="http://schemas.openxmlformats.org/officeDocument/2006/relationships/hyperlink" Target="https://fbref.com/en/squads/d07537b9/Brighton-and-Hove-Albion-Stats" TargetMode="External"/><Relationship Id="rId1000" Type="http://schemas.openxmlformats.org/officeDocument/2006/relationships/hyperlink" Target="https://fbref.com/en/players/9319781b/matchlogs/2023-2024/summary/Ben-Johnson-Match-Logs" TargetMode="External"/><Relationship Id="rId1084" Type="http://schemas.openxmlformats.org/officeDocument/2006/relationships/hyperlink" Target="https://fbref.com/en/players/d0f72bf1/Max-Kilman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country/BFA/Burkina-Faso-Football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players/9328b835/Lukasz-Fabianski" TargetMode="External"/><Relationship Id="rId759" Type="http://schemas.openxmlformats.org/officeDocument/2006/relationships/hyperlink" Target="https://fbref.com/en/squads/cff3d9bb/Chelsea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players/00963611/matchlogs/2023-2024/summary/Konstantinos-Mavropanos-Match-Logs" TargetMode="External"/><Relationship Id="rId1389" Type="http://schemas.openxmlformats.org/officeDocument/2006/relationships/hyperlink" Target="https://fbref.com/en/country/ESP/Spain-Football" TargetMode="External"/><Relationship Id="rId1512" Type="http://schemas.openxmlformats.org/officeDocument/2006/relationships/hyperlink" Target="https://fbref.com/en/players/d86a1f3e/Tyler-Onyango" TargetMode="External"/><Relationship Id="rId1596" Type="http://schemas.openxmlformats.org/officeDocument/2006/relationships/hyperlink" Target="https://fbref.com/en/players/4f565d77/Kalvin-Phillips" TargetMode="External"/><Relationship Id="rId1817" Type="http://schemas.openxmlformats.org/officeDocument/2006/relationships/hyperlink" Target="https://fbref.com/en/country/ENG/England-Football" TargetMode="External"/><Relationship Id="rId2135" Type="http://schemas.openxmlformats.org/officeDocument/2006/relationships/hyperlink" Target="https://fbref.com/en/players/9907b1c8/Nicolo-Zaniolo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ARG/Argentina-Football" TargetMode="External"/><Relationship Id="rId398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4a1a9578/Luis-Diaz" TargetMode="External"/><Relationship Id="rId619" Type="http://schemas.openxmlformats.org/officeDocument/2006/relationships/hyperlink" Target="https://fbref.com/en/squads/1df6b87e/Sheffield-United-Stats" TargetMode="External"/><Relationship Id="rId1151" Type="http://schemas.openxmlformats.org/officeDocument/2006/relationships/hyperlink" Target="https://fbref.com/en/players/4f28a6ff/matchlogs/2023-2024/summary/Clement-Lenglet-Match-Logs" TargetMode="External"/><Relationship Id="rId1249" Type="http://schemas.openxmlformats.org/officeDocument/2006/relationships/hyperlink" Target="https://fbref.com/en/country/BRA/Brazil-Football" TargetMode="External"/><Relationship Id="rId2079" Type="http://schemas.openxmlformats.org/officeDocument/2006/relationships/hyperlink" Target="https://fbref.com/en/players/ce5143da/Danny-Welbeck" TargetMode="External"/><Relationship Id="rId95" Type="http://schemas.openxmlformats.org/officeDocument/2006/relationships/hyperlink" Target="https://fbref.com/en/squads/47c64c55/Crystal-Palace-Stats" TargetMode="External"/><Relationship Id="rId160" Type="http://schemas.openxmlformats.org/officeDocument/2006/relationships/hyperlink" Target="https://fbref.com/en/players/a1390d2f/matchlogs/2023-2024/summary/Carlos-Baleba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e297cd13/Luton-Town-Stats" TargetMode="External"/><Relationship Id="rId1109" Type="http://schemas.openxmlformats.org/officeDocument/2006/relationships/hyperlink" Target="https://fbref.com/en/country/SEN/Senegal-Football" TargetMode="External"/><Relationship Id="rId1456" Type="http://schemas.openxmlformats.org/officeDocument/2006/relationships/hyperlink" Target="https://fbref.com/en/players/e6af02e0/Matheus-Nunes" TargetMode="External"/><Relationship Id="rId1663" Type="http://schemas.openxmlformats.org/officeDocument/2006/relationships/hyperlink" Target="https://fbref.com/en/players/803ae100/matchlogs/2023-2024/summary/Harrison-Reed-Match-Logs" TargetMode="External"/><Relationship Id="rId1870" Type="http://schemas.openxmlformats.org/officeDocument/2006/relationships/hyperlink" Target="https://fbref.com/en/squads/fd962109/Fulham-Stats" TargetMode="External"/><Relationship Id="rId1968" Type="http://schemas.openxmlformats.org/officeDocument/2006/relationships/hyperlink" Target="https://fbref.com/en/players/21512407/Kieran-Trippier" TargetMode="External"/><Relationship Id="rId258" Type="http://schemas.openxmlformats.org/officeDocument/2006/relationships/hyperlink" Target="https://fbref.com/en/country/CIV/Cote-dIvoire-Football" TargetMode="External"/><Relationship Id="rId465" Type="http://schemas.openxmlformats.org/officeDocument/2006/relationships/hyperlink" Target="https://fbref.com/en/players/d9565625/Diogo-Dalot" TargetMode="External"/><Relationship Id="rId672" Type="http://schemas.openxmlformats.org/officeDocument/2006/relationships/hyperlink" Target="https://fbref.com/en/players/51a3c4c8/matchlogs/2023-2024/summary/Felipe-Match-Logs" TargetMode="External"/><Relationship Id="rId1095" Type="http://schemas.openxmlformats.org/officeDocument/2006/relationships/hyperlink" Target="https://fbref.com/en/players/4c3a6744/matchlogs/2023-2024/summary/Justin-Kluivert-Match-Logs" TargetMode="External"/><Relationship Id="rId1316" Type="http://schemas.openxmlformats.org/officeDocument/2006/relationships/hyperlink" Target="https://fbref.com/en/players/bf973eeb/James-McConnell" TargetMode="External"/><Relationship Id="rId1523" Type="http://schemas.openxmlformats.org/officeDocument/2006/relationships/hyperlink" Target="https://fbref.com/en/players/43a166b4/matchlogs/2023-2024/summary/Divock-Origi-Match-Logs" TargetMode="External"/><Relationship Id="rId1730" Type="http://schemas.openxmlformats.org/officeDocument/2006/relationships/hyperlink" Target="https://fbref.com/en/squads/4ba7cbea/Bournemouth-Stats" TargetMode="External"/><Relationship Id="rId2146" Type="http://schemas.openxmlformats.org/officeDocument/2006/relationships/hyperlink" Target="https://fbref.com/en/players/51cf8561/matchlogs/2023-2024/summary/Oleksandr-Zinchenko-Match-Log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dab84ad2/Mason-Burstow" TargetMode="External"/><Relationship Id="rId532" Type="http://schemas.openxmlformats.org/officeDocument/2006/relationships/hyperlink" Target="https://fbref.com/en/players/ac861941/matchlogs/2023-2024/summary/Eric-Dier-Match-Logs" TargetMode="External"/><Relationship Id="rId977" Type="http://schemas.openxmlformats.org/officeDocument/2006/relationships/hyperlink" Target="https://fbref.com/en/players/b66315ae/Gabriel-Jesus" TargetMode="External"/><Relationship Id="rId1162" Type="http://schemas.openxmlformats.org/officeDocument/2006/relationships/hyperlink" Target="https://fbref.com/en/squads/b8fd03ef/Manchester-City-Stats" TargetMode="External"/><Relationship Id="rId1828" Type="http://schemas.openxmlformats.org/officeDocument/2006/relationships/hyperlink" Target="https://fbref.com/en/players/86e7deaf/Thiago-Silva" TargetMode="External"/><Relationship Id="rId2006" Type="http://schemas.openxmlformats.org/officeDocument/2006/relationships/hyperlink" Target="https://fbref.com/en/squads/19538871/Manchester-United-Stats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1f44ac21/Erling-Haaland" TargetMode="External"/><Relationship Id="rId1022" Type="http://schemas.openxmlformats.org/officeDocument/2006/relationships/hyperlink" Target="https://fbref.com/en/country/ITA/Italy-Football" TargetMode="External"/><Relationship Id="rId1467" Type="http://schemas.openxmlformats.org/officeDocument/2006/relationships/hyperlink" Target="https://fbref.com/en/players/4d77b365/matchlogs/2023-2024/summary/Darwin-Nunez-Match-Logs" TargetMode="External"/><Relationship Id="rId1674" Type="http://schemas.openxmlformats.org/officeDocument/2006/relationships/hyperlink" Target="https://fbref.com/en/squads/18bb7c10/Arsenal-Stats" TargetMode="External"/><Relationship Id="rId1881" Type="http://schemas.openxmlformats.org/officeDocument/2006/relationships/hyperlink" Target="https://fbref.com/en/country/ALB/Albania-Football" TargetMode="External"/><Relationship Id="rId269" Type="http://schemas.openxmlformats.org/officeDocument/2006/relationships/hyperlink" Target="https://fbref.com/en/players/c1949191/Jarrad-Branthwaite" TargetMode="External"/><Relationship Id="rId476" Type="http://schemas.openxmlformats.org/officeDocument/2006/relationships/hyperlink" Target="https://fbref.com/en/players/a816dbfb/matchlogs/2023-2024/summary/Danilo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bd8a5d95/matchlogs/2023-2024/summary/Joseph-Hodge-Match-Logs" TargetMode="External"/><Relationship Id="rId1327" Type="http://schemas.openxmlformats.org/officeDocument/2006/relationships/hyperlink" Target="https://fbref.com/en/players/4e5a4cbc/matchlogs/2023-2024/summary/Scott-McKenna-Match-Logs" TargetMode="External"/><Relationship Id="rId1534" Type="http://schemas.openxmlformats.org/officeDocument/2006/relationships/hyperlink" Target="https://fbref.com/en/squads/1df6b87e/Sheffield-United-Stats" TargetMode="External"/><Relationship Id="rId1741" Type="http://schemas.openxmlformats.org/officeDocument/2006/relationships/hyperlink" Target="https://fbref.com/en/country/ENG/England-Football" TargetMode="External"/><Relationship Id="rId1979" Type="http://schemas.openxmlformats.org/officeDocument/2006/relationships/hyperlink" Target="https://fbref.com/en/players/cddf767b/matchlogs/2023-2024/summary/Auston-Trusty-Match-Logs" TargetMode="External"/><Relationship Id="rId215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5e253986/Brandon-Austin" TargetMode="External"/><Relationship Id="rId336" Type="http://schemas.openxmlformats.org/officeDocument/2006/relationships/hyperlink" Target="https://fbref.com/en/players/a8748947/matchlogs/2023-2024/summary/Tom-Cairney-Match-Logs" TargetMode="External"/><Relationship Id="rId543" Type="http://schemas.openxmlformats.org/officeDocument/2006/relationships/hyperlink" Target="https://fbref.com/en/squads/cff3d9bb/Chelsea-Stats" TargetMode="External"/><Relationship Id="rId988" Type="http://schemas.openxmlformats.org/officeDocument/2006/relationships/hyperlink" Target="https://fbref.com/en/players/e8832875/matchlogs/2023-2024/summary/Joao-Pedro-Match-Logs" TargetMode="External"/><Relationship Id="rId1173" Type="http://schemas.openxmlformats.org/officeDocument/2006/relationships/hyperlink" Target="https://fbref.com/en/country/ENG/England-Football" TargetMode="External"/><Relationship Id="rId1380" Type="http://schemas.openxmlformats.org/officeDocument/2006/relationships/hyperlink" Target="https://fbref.com/en/players/01ce9e70/Kieffer-Moore" TargetMode="External"/><Relationship Id="rId1601" Type="http://schemas.openxmlformats.org/officeDocument/2006/relationships/hyperlink" Target="https://fbref.com/en/country/ENG/England-Football" TargetMode="External"/><Relationship Id="rId1839" Type="http://schemas.openxmlformats.org/officeDocument/2006/relationships/hyperlink" Target="https://fbref.com/en/players/6250083a/matchlogs/2023-2024/summary/Oliver-Skipp-Match-Logs" TargetMode="External"/><Relationship Id="rId2017" Type="http://schemas.openxmlformats.org/officeDocument/2006/relationships/hyperlink" Target="https://fbref.com/en/country/NED/Netherlands-Football" TargetMode="External"/><Relationship Id="rId182" Type="http://schemas.openxmlformats.org/officeDocument/2006/relationships/hyperlink" Target="https://fbref.com/en/country/NGA/Nigeria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IRN/Iran-Football" TargetMode="External"/><Relationship Id="rId848" Type="http://schemas.openxmlformats.org/officeDocument/2006/relationships/hyperlink" Target="https://fbref.com/en/players/da011f18/matchlogs/2023-2024/summary/Lewis-Hall-Match-Logs" TargetMode="External"/><Relationship Id="rId1033" Type="http://schemas.openxmlformats.org/officeDocument/2006/relationships/hyperlink" Target="https://fbref.com/en/players/570bb4b9/Hamed-Junior-Traore" TargetMode="External"/><Relationship Id="rId1478" Type="http://schemas.openxmlformats.org/officeDocument/2006/relationships/hyperlink" Target="https://fbref.com/en/squads/943e8050/Burnley-Stats" TargetMode="External"/><Relationship Id="rId1685" Type="http://schemas.openxmlformats.org/officeDocument/2006/relationships/hyperlink" Target="https://fbref.com/en/country/NED/Netherlands-Football" TargetMode="External"/><Relationship Id="rId1892" Type="http://schemas.openxmlformats.org/officeDocument/2006/relationships/hyperlink" Target="https://fbref.com/en/players/e514ab62/Matt-Targett" TargetMode="External"/><Relationship Id="rId1906" Type="http://schemas.openxmlformats.org/officeDocument/2006/relationships/hyperlink" Target="https://fbref.com/en/squads/4ba7cbea/Bournemouth-Stats" TargetMode="External"/><Relationship Id="rId487" Type="http://schemas.openxmlformats.org/officeDocument/2006/relationships/hyperlink" Target="https://fbref.com/en/squads/1df6b87e/Sheffield-United-Stats" TargetMode="External"/><Relationship Id="rId610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c3e39f12/matchlogs/2023-2024/summary/Fraser-Forster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a79abd8b/Filip-Marshall" TargetMode="External"/><Relationship Id="rId1338" Type="http://schemas.openxmlformats.org/officeDocument/2006/relationships/hyperlink" Target="https://fbref.com/en/squads/cd051869/Brentford-Stats" TargetMode="External"/><Relationship Id="rId1545" Type="http://schemas.openxmlformats.org/officeDocument/2006/relationships/hyperlink" Target="https://fbref.com/en/country/POR/Portugal-Football" TargetMode="External"/><Relationship Id="rId2070" Type="http://schemas.openxmlformats.org/officeDocument/2006/relationships/hyperlink" Target="https://fbref.com/en/players/95bd120d/matchlogs/2023-2024/summary/Deivid-Washington-Match-Log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7c21e445/West-Ham-United-Stats" TargetMode="External"/><Relationship Id="rId1100" Type="http://schemas.openxmlformats.org/officeDocument/2006/relationships/hyperlink" Target="https://fbref.com/en/players/5ed9b537/Ibrahima-Konate" TargetMode="External"/><Relationship Id="rId1184" Type="http://schemas.openxmlformats.org/officeDocument/2006/relationships/hyperlink" Target="https://fbref.com/en/players/165cf989/Andy-Lonergan" TargetMode="External"/><Relationship Id="rId1405" Type="http://schemas.openxmlformats.org/officeDocument/2006/relationships/hyperlink" Target="https://fbref.com/en/country/UKR/Ukraine-Football" TargetMode="External"/><Relationship Id="rId1752" Type="http://schemas.openxmlformats.org/officeDocument/2006/relationships/hyperlink" Target="https://fbref.com/en/players/1b4f1169/Albert-Sambi-Lokonga" TargetMode="External"/><Relationship Id="rId2028" Type="http://schemas.openxmlformats.org/officeDocument/2006/relationships/hyperlink" Target="https://fbref.com/en/players/6412cc03/Fabio-Vieira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df10e27c/Billy-Gilmour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players/16e9d0ea/matchlogs/2023-2024/summary/Alex-Moreno-Match-Logs" TargetMode="External"/><Relationship Id="rId1489" Type="http://schemas.openxmlformats.org/officeDocument/2006/relationships/hyperlink" Target="https://fbref.com/en/country/ITA/Italy-Football" TargetMode="External"/><Relationship Id="rId1612" Type="http://schemas.openxmlformats.org/officeDocument/2006/relationships/hyperlink" Target="https://fbref.com/en/players/4b40d9ca/Nick-Pope" TargetMode="External"/><Relationship Id="rId1696" Type="http://schemas.openxmlformats.org/officeDocument/2006/relationships/hyperlink" Target="https://fbref.com/en/players/2e4f5f03/Andrew-Robertson" TargetMode="External"/><Relationship Id="rId1917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players/50dc94ce/Donny-van-de-Beek" TargetMode="External"/><Relationship Id="rId207" Type="http://schemas.openxmlformats.org/officeDocument/2006/relationships/hyperlink" Target="https://fbref.com/en/squads/1df6b87e/Sheffield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3d554589/Hjalmar-Ekdal" TargetMode="External"/><Relationship Id="rId1044" Type="http://schemas.openxmlformats.org/officeDocument/2006/relationships/hyperlink" Target="https://fbref.com/en/players/c066d1a5/matchlogs/2023-2024/summary/Issa-Kabore-Match-Logs" TargetMode="External"/><Relationship Id="rId1251" Type="http://schemas.openxmlformats.org/officeDocument/2006/relationships/hyperlink" Target="https://fbref.com/en/players/48a5a5d6/matchlogs/2023-2024/summary/Gabriel-Martinelli-Match-Logs" TargetMode="External"/><Relationship Id="rId1349" Type="http://schemas.openxmlformats.org/officeDocument/2006/relationships/hyperlink" Target="https://fbref.com/en/country/WAL/Wales-Football" TargetMode="External"/><Relationship Id="rId2081" Type="http://schemas.openxmlformats.org/officeDocument/2006/relationships/hyperlink" Target="https://fbref.com/en/squads/d07537b9/Brighton-and-Hove-Albion-Stats" TargetMode="External"/><Relationship Id="rId260" Type="http://schemas.openxmlformats.org/officeDocument/2006/relationships/hyperlink" Target="https://fbref.com/en/players/a4ac4b8f/matchlogs/2023-2024/summary/Willy-Boly-Match-Logs" TargetMode="External"/><Relationship Id="rId719" Type="http://schemas.openxmlformats.org/officeDocument/2006/relationships/hyperlink" Target="https://fbref.com/en/squads/fd962109/Fulham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players/8d3c902d/matchlogs/2023-2024/summary/Cheikhou-Kouyate-Match-Logs" TargetMode="External"/><Relationship Id="rId1556" Type="http://schemas.openxmlformats.org/officeDocument/2006/relationships/hyperlink" Target="https://fbref.com/en/players/e0bc6fdc/Emerson-Palmieri" TargetMode="External"/><Relationship Id="rId1763" Type="http://schemas.openxmlformats.org/officeDocument/2006/relationships/hyperlink" Target="https://fbref.com/en/players/6a713852/matchlogs/2023-2024/summary/Robert-Sanchez-Match-Logs" TargetMode="External"/><Relationship Id="rId1970" Type="http://schemas.openxmlformats.org/officeDocument/2006/relationships/hyperlink" Target="https://fbref.com/en/squads/b2b47a98/Newcastle-United-Stat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5e4d9b48/Jamie-Donley" TargetMode="External"/><Relationship Id="rId772" Type="http://schemas.openxmlformats.org/officeDocument/2006/relationships/hyperlink" Target="https://fbref.com/en/players/1961b2aa/matchlogs/2023-2024/summary/Andre-Gomes-Match-Logs" TargetMode="External"/><Relationship Id="rId1195" Type="http://schemas.openxmlformats.org/officeDocument/2006/relationships/hyperlink" Target="https://fbref.com/en/players/7af88b33/matchlogs/2023-2024/summary/Max-Lowe-Match-Logs" TargetMode="External"/><Relationship Id="rId1209" Type="http://schemas.openxmlformats.org/officeDocument/2006/relationships/hyperlink" Target="https://fbref.com/en/country/ARG/Argentina-Football" TargetMode="External"/><Relationship Id="rId1416" Type="http://schemas.openxmlformats.org/officeDocument/2006/relationships/hyperlink" Target="https://fbref.com/en/players/1704b0b8/Murillo" TargetMode="External"/><Relationship Id="rId1623" Type="http://schemas.openxmlformats.org/officeDocument/2006/relationships/hyperlink" Target="https://fbref.com/en/players/4125cb98/matchlogs/2023-2024/summary/Jarrell-Quansah-Match-Logs" TargetMode="External"/><Relationship Id="rId1830" Type="http://schemas.openxmlformats.org/officeDocument/2006/relationships/hyperlink" Target="https://fbref.com/en/squads/cff3d9bb/Chelsea-Stats" TargetMode="External"/><Relationship Id="rId2039" Type="http://schemas.openxmlformats.org/officeDocument/2006/relationships/hyperlink" Target="https://fbref.com/en/players/728e9b2e/matchlogs/2023-2024/summary/Joao-Virginia-Match-Logs" TargetMode="External"/><Relationship Id="rId218" Type="http://schemas.openxmlformats.org/officeDocument/2006/relationships/hyperlink" Target="https://fbref.com/en/country/ISL/Iceland-Football" TargetMode="External"/><Relationship Id="rId425" Type="http://schemas.openxmlformats.org/officeDocument/2006/relationships/hyperlink" Target="https://fbref.com/en/players/beb391dd/Maxwel-Cornet" TargetMode="External"/><Relationship Id="rId632" Type="http://schemas.openxmlformats.org/officeDocument/2006/relationships/hyperlink" Target="https://fbref.com/en/players/b9e1436c/matchlogs/2023-2024/summary/Harvey-Elliott-Match-Logs" TargetMode="External"/><Relationship Id="rId1055" Type="http://schemas.openxmlformats.org/officeDocument/2006/relationships/hyperlink" Target="https://fbref.com/en/squads/e297cd13/Luton-Town-Stats" TargetMode="External"/><Relationship Id="rId1262" Type="http://schemas.openxmlformats.org/officeDocument/2006/relationships/hyperlink" Target="https://fbref.com/en/squads/361ca564/Tottenham-Hotspur-Stats" TargetMode="External"/><Relationship Id="rId1928" Type="http://schemas.openxmlformats.org/officeDocument/2006/relationships/hyperlink" Target="https://fbref.com/en/players/a105d46a/Harry-Toffolo" TargetMode="External"/><Relationship Id="rId2092" Type="http://schemas.openxmlformats.org/officeDocument/2006/relationships/hyperlink" Target="https://fbref.com/en/country/BRA/Brazil-Football" TargetMode="External"/><Relationship Id="rId2106" Type="http://schemas.openxmlformats.org/officeDocument/2006/relationships/hyperlink" Target="https://fbref.com/en/players/2500cef9/matchlogs/2023-2024/summary/Yoane-Wissa-Match-Logs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players/a4e85758/Igor" TargetMode="External"/><Relationship Id="rId1122" Type="http://schemas.openxmlformats.org/officeDocument/2006/relationships/hyperlink" Target="https://fbref.com/en/squads/361ca564/Tottenham-Hotspur-Stats" TargetMode="External"/><Relationship Id="rId1567" Type="http://schemas.openxmlformats.org/officeDocument/2006/relationships/hyperlink" Target="https://fbref.com/en/players/529f49ab/matchlogs/2023-2024/summary/Thomas-Partey-Match-Logs" TargetMode="External"/><Relationship Id="rId1774" Type="http://schemas.openxmlformats.org/officeDocument/2006/relationships/hyperlink" Target="https://fbref.com/en/squads/cff3d9bb/Chelsea-Stats" TargetMode="External"/><Relationship Id="rId1981" Type="http://schemas.openxmlformats.org/officeDocument/2006/relationships/hyperlink" Target="https://fbref.com/en/country/GRE/Greece-Football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361ca564/Tottenham-Hotspur-Stats" TargetMode="External"/><Relationship Id="rId369" Type="http://schemas.openxmlformats.org/officeDocument/2006/relationships/hyperlink" Target="https://fbref.com/en/players/e28868f3/Jonny-Castro" TargetMode="External"/><Relationship Id="rId576" Type="http://schemas.openxmlformats.org/officeDocument/2006/relationships/hyperlink" Target="https://fbref.com/en/players/02b29014/matchlogs/2023-2024/summary/Abdoulaye-Doucoure-Match-Logs" TargetMode="External"/><Relationship Id="rId783" Type="http://schemas.openxmlformats.org/officeDocument/2006/relationships/hyperlink" Target="https://fbref.com/en/squads/822bd0ba/Liverpool-Stats" TargetMode="External"/><Relationship Id="rId990" Type="http://schemas.openxmlformats.org/officeDocument/2006/relationships/hyperlink" Target="https://fbref.com/en/country/BRA/Brazil-Football" TargetMode="External"/><Relationship Id="rId1427" Type="http://schemas.openxmlformats.org/officeDocument/2006/relationships/hyperlink" Target="https://fbref.com/en/players/30d4a2e5/matchlogs/2023-2024/summary/Vitaliy-Mykolenko-Match-Logs" TargetMode="External"/><Relationship Id="rId1634" Type="http://schemas.openxmlformats.org/officeDocument/2006/relationships/hyperlink" Target="https://fbref.com/en/squads/18bb7c10/Arsenal-Stats" TargetMode="External"/><Relationship Id="rId1841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2aaadf33/Luke-Berry" TargetMode="External"/><Relationship Id="rId436" Type="http://schemas.openxmlformats.org/officeDocument/2006/relationships/hyperlink" Target="https://fbref.com/en/players/0ef89a37/matchlogs/2023-2024/summary/Philippe-Coutinho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IRL/Republic-of-Ireland-Football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35516eac/Wilson-Odobert" TargetMode="External"/><Relationship Id="rId1939" Type="http://schemas.openxmlformats.org/officeDocument/2006/relationships/hyperlink" Target="https://fbref.com/en/players/e7ca0439/matchlogs/2023-2024/summary/James-Tomkins-Match-Logs" TargetMode="External"/><Relationship Id="rId2117" Type="http://schemas.openxmlformats.org/officeDocument/2006/relationships/hyperlink" Target="https://fbref.com/en/squads/e4a775cb/Nottingham-Forest-Stats" TargetMode="External"/><Relationship Id="rId850" Type="http://schemas.openxmlformats.org/officeDocument/2006/relationships/hyperlink" Target="https://fbref.com/en/country/NED/Netherlands-Football" TargetMode="External"/><Relationship Id="rId948" Type="http://schemas.openxmlformats.org/officeDocument/2006/relationships/hyperlink" Target="https://fbref.com/en/players/8e92be30/matchlogs/2023-2024/summary/Alexander-Isak-Match-Logs" TargetMode="External"/><Relationship Id="rId1133" Type="http://schemas.openxmlformats.org/officeDocument/2006/relationships/hyperlink" Target="https://fbref.com/en/country/ESP/Spain-Football" TargetMode="External"/><Relationship Id="rId1578" Type="http://schemas.openxmlformats.org/officeDocument/2006/relationships/hyperlink" Target="https://fbref.com/en/squads/fd962109/Fulham-Stats" TargetMode="External"/><Relationship Id="rId1701" Type="http://schemas.openxmlformats.org/officeDocument/2006/relationships/hyperlink" Target="https://fbref.com/en/country/USA/United-States-Football" TargetMode="External"/><Relationship Id="rId1785" Type="http://schemas.openxmlformats.org/officeDocument/2006/relationships/hyperlink" Target="https://fbref.com/en/country/GER/Germany-Football" TargetMode="External"/><Relationship Id="rId1992" Type="http://schemas.openxmlformats.org/officeDocument/2006/relationships/hyperlink" Target="https://fbref.com/en/players/1df4a109/Lesley-Ugochukwu" TargetMode="External"/><Relationship Id="rId77" Type="http://schemas.openxmlformats.org/officeDocument/2006/relationships/hyperlink" Target="https://fbref.com/en/players/ad1f61f3/Steven-Alzate" TargetMode="External"/><Relationship Id="rId282" Type="http://schemas.openxmlformats.org/officeDocument/2006/relationships/hyperlink" Target="https://fbref.com/en/country/ALB/Albania-Football" TargetMode="External"/><Relationship Id="rId503" Type="http://schemas.openxmlformats.org/officeDocument/2006/relationships/hyperlink" Target="https://fbref.com/en/squads/b8fd03ef/Manchester-City-Stats" TargetMode="External"/><Relationship Id="rId587" Type="http://schemas.openxmlformats.org/officeDocument/2006/relationships/hyperlink" Target="https://fbref.com/en/squads/8cec06e1/Wolverhampton-Wanderers-Stats" TargetMode="External"/><Relationship Id="rId710" Type="http://schemas.openxmlformats.org/officeDocument/2006/relationships/hyperlink" Target="https://fbref.com/en/country/RSA/South-Africa-Football" TargetMode="External"/><Relationship Id="rId808" Type="http://schemas.openxmlformats.org/officeDocument/2006/relationships/hyperlink" Target="https://fbref.com/en/players/b8e740fb/matchlogs/2023-2024/summary/Ryan-Gravenberch-Match-Logs" TargetMode="External"/><Relationship Id="rId1340" Type="http://schemas.openxmlformats.org/officeDocument/2006/relationships/hyperlink" Target="https://fbref.com/en/players/ca22ccb0/Hannibal-Mejbri" TargetMode="External"/><Relationship Id="rId1438" Type="http://schemas.openxmlformats.org/officeDocument/2006/relationships/hyperlink" Target="https://fbref.com/en/squads/4ba7cbea/Bournemouth-Stats" TargetMode="External"/><Relationship Id="rId1645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country/HUN/Hungary-Football" TargetMode="External"/><Relationship Id="rId1200" Type="http://schemas.openxmlformats.org/officeDocument/2006/relationships/hyperlink" Target="https://fbref.com/en/players/c6e8cf1f/Sasa-Lukic" TargetMode="External"/><Relationship Id="rId1852" Type="http://schemas.openxmlformats.org/officeDocument/2006/relationships/hyperlink" Target="https://fbref.com/en/players/e77dc3b2/Dominic-Solanke" TargetMode="External"/><Relationship Id="rId2030" Type="http://schemas.openxmlformats.org/officeDocument/2006/relationships/hyperlink" Target="https://fbref.com/en/squads/18bb7c10/Arsenal-Stats" TargetMode="External"/><Relationship Id="rId2128" Type="http://schemas.openxmlformats.org/officeDocument/2006/relationships/hyperlink" Target="https://fbref.com/en/country/ENG/England-Football" TargetMode="External"/><Relationship Id="rId654" Type="http://schemas.openxmlformats.org/officeDocument/2006/relationships/hyperlink" Target="https://fbref.com/en/country/NIR/Northern-Ireland-Football" TargetMode="External"/><Relationship Id="rId861" Type="http://schemas.openxmlformats.org/officeDocument/2006/relationships/hyperlink" Target="https://fbref.com/en/players/fed7cb61/Kai-Havertz" TargetMode="External"/><Relationship Id="rId959" Type="http://schemas.openxmlformats.org/officeDocument/2006/relationships/hyperlink" Target="https://fbref.com/en/squads/cff3d9bb/Chelsea-Stats" TargetMode="External"/><Relationship Id="rId1284" Type="http://schemas.openxmlformats.org/officeDocument/2006/relationships/hyperlink" Target="https://fbref.com/en/players/4bcf39f6/Neal-Maupay" TargetMode="External"/><Relationship Id="rId1491" Type="http://schemas.openxmlformats.org/officeDocument/2006/relationships/hyperlink" Target="https://fbref.com/en/players/74b2cd7e/matchlogs/2023-2024/summary/Angelo-Ogbonna-Match-Logs" TargetMode="External"/><Relationship Id="rId1505" Type="http://schemas.openxmlformats.org/officeDocument/2006/relationships/hyperlink" Target="https://fbref.com/en/country/BEL/Belgium-Football" TargetMode="External"/><Relationship Id="rId1589" Type="http://schemas.openxmlformats.org/officeDocument/2006/relationships/hyperlink" Target="https://fbref.com/en/country/SRB/Serbia-Football" TargetMode="External"/><Relationship Id="rId1712" Type="http://schemas.openxmlformats.org/officeDocument/2006/relationships/hyperlink" Target="https://fbref.com/en/players/6434f10d/Rodri" TargetMode="External"/><Relationship Id="rId293" Type="http://schemas.openxmlformats.org/officeDocument/2006/relationships/hyperlink" Target="https://fbref.com/en/players/ca18c8f1/Jacob-Brown" TargetMode="External"/><Relationship Id="rId307" Type="http://schemas.openxmlformats.org/officeDocument/2006/relationships/hyperlink" Target="https://fbref.com/en/squads/8cec06e1/Wolverhampton-Wanderers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00b77ecf/Nathan-Fraser" TargetMode="External"/><Relationship Id="rId1144" Type="http://schemas.openxmlformats.org/officeDocument/2006/relationships/hyperlink" Target="https://fbref.com/en/players/2b471f99/Mario-Lemina" TargetMode="External"/><Relationship Id="rId1351" Type="http://schemas.openxmlformats.org/officeDocument/2006/relationships/hyperlink" Target="https://fbref.com/en/players/fed96827/matchlogs/2023-2024/summary/Chris-Mepham-Match-Logs" TargetMode="External"/><Relationship Id="rId1449" Type="http://schemas.openxmlformats.org/officeDocument/2006/relationships/hyperlink" Target="https://fbref.com/en/country/ENG/England-Football" TargetMode="External"/><Relationship Id="rId1796" Type="http://schemas.openxmlformats.org/officeDocument/2006/relationships/hyperlink" Target="https://fbref.com/en/players/d04b94db/Nelson-Semedo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394854c4/George-Baldock" TargetMode="External"/><Relationship Id="rId360" Type="http://schemas.openxmlformats.org/officeDocument/2006/relationships/hyperlink" Target="https://fbref.com/en/players/4d224fe8/matchlogs/2023-2024/summary/Casemiro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d07537b9/Brighton-and-Hove-Albion-Stats" TargetMode="External"/><Relationship Id="rId1004" Type="http://schemas.openxmlformats.org/officeDocument/2006/relationships/hyperlink" Target="https://fbref.com/en/players/0cd31129/matchlogs/2023-2024/summary/Brennan-Johnson-Match-Logs" TargetMode="External"/><Relationship Id="rId1211" Type="http://schemas.openxmlformats.org/officeDocument/2006/relationships/hyperlink" Target="https://fbref.com/en/players/83d074ff/matchlogs/2023-2024/summary/Alexis-Mac-Allister-Match-Logs" TargetMode="External"/><Relationship Id="rId1656" Type="http://schemas.openxmlformats.org/officeDocument/2006/relationships/hyperlink" Target="https://fbref.com/en/players/ab651565/Nathan-Redmond" TargetMode="External"/><Relationship Id="rId1863" Type="http://schemas.openxmlformats.org/officeDocument/2006/relationships/hyperlink" Target="https://fbref.com/en/players/6613c819/matchlogs/2023-2024/summary/Tomas-Soucek-Match-Logs" TargetMode="External"/><Relationship Id="rId2041" Type="http://schemas.openxmlformats.org/officeDocument/2006/relationships/hyperlink" Target="https://fbref.com/en/squads/19538871/Manchester-United-Stats" TargetMode="External"/><Relationship Id="rId220" Type="http://schemas.openxmlformats.org/officeDocument/2006/relationships/hyperlink" Target="https://fbref.com/en/players/f72293fc/matchlogs/2023-2024/summary/Johann-Berg-Gudmundsson-Match-Logs" TargetMode="External"/><Relationship Id="rId458" Type="http://schemas.openxmlformats.org/officeDocument/2006/relationships/hyperlink" Target="https://fbref.com/en/country/GER/Germany-Football" TargetMode="External"/><Relationship Id="rId665" Type="http://schemas.openxmlformats.org/officeDocument/2006/relationships/hyperlink" Target="https://fbref.com/en/players/0ba976e4/Ansu-Fati" TargetMode="External"/><Relationship Id="rId872" Type="http://schemas.openxmlformats.org/officeDocument/2006/relationships/hyperlink" Target="https://fbref.com/en/players/169fd162/matchlogs/2023-2024/summary/Hwang-Hee-chan-Match-Logs" TargetMode="External"/><Relationship Id="rId1088" Type="http://schemas.openxmlformats.org/officeDocument/2006/relationships/hyperlink" Target="https://fbref.com/en/players/dc3e663e/Jakub-Kiwior" TargetMode="External"/><Relationship Id="rId1295" Type="http://schemas.openxmlformats.org/officeDocument/2006/relationships/hyperlink" Target="https://fbref.com/en/players/493924a7/matchlogs/2023-2024/summary/Kevin-Mbabu-Match-Logs" TargetMode="External"/><Relationship Id="rId1309" Type="http://schemas.openxmlformats.org/officeDocument/2006/relationships/hyperlink" Target="https://fbref.com/en/country/ENG/England-Football" TargetMode="External"/><Relationship Id="rId1516" Type="http://schemas.openxmlformats.org/officeDocument/2006/relationships/hyperlink" Target="https://fbref.com/en/players/2944f86f/Frank-Onyeka" TargetMode="External"/><Relationship Id="rId1723" Type="http://schemas.openxmlformats.org/officeDocument/2006/relationships/hyperlink" Target="https://fbref.com/en/players/57c94db2/matchlogs/2023-2024/summary/Mads-Roerslev-Match-Logs" TargetMode="External"/><Relationship Id="rId1930" Type="http://schemas.openxmlformats.org/officeDocument/2006/relationships/hyperlink" Target="https://fbref.com/en/squads/e4a775cb/Nottingham-Forest-Stats" TargetMode="External"/><Relationship Id="rId2139" Type="http://schemas.openxmlformats.org/officeDocument/2006/relationships/hyperlink" Target="https://fbref.com/en/players/07d65234/Anass-Zaroury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979cb300/Matt-Dibley-Dias" TargetMode="External"/><Relationship Id="rId732" Type="http://schemas.openxmlformats.org/officeDocument/2006/relationships/hyperlink" Target="https://fbref.com/en/players/1971591f/matchlogs/2023-2024/summary/Cody-Gakpo-Match-Logs" TargetMode="External"/><Relationship Id="rId1155" Type="http://schemas.openxmlformats.org/officeDocument/2006/relationships/hyperlink" Target="https://fbref.com/en/players/2628fd2b/matchlogs/2023-2024/summary/Bernd-Leno-Match-Logs" TargetMode="External"/><Relationship Id="rId1362" Type="http://schemas.openxmlformats.org/officeDocument/2006/relationships/hyperlink" Target="https://fbref.com/en/squads/47c64c55/Crystal-Palace-Stats" TargetMode="External"/><Relationship Id="rId99" Type="http://schemas.openxmlformats.org/officeDocument/2006/relationships/hyperlink" Target="https://fbref.com/en/squads/b2b47a98/Newcastle-United-Stats" TargetMode="External"/><Relationship Id="rId164" Type="http://schemas.openxmlformats.org/officeDocument/2006/relationships/hyperlink" Target="https://fbref.com/en/players/f449640d/matchlogs/2023-2024/summary/Fode-Ballo-Toure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squads/19538871/Manchester-United-Stats" TargetMode="External"/><Relationship Id="rId1667" Type="http://schemas.openxmlformats.org/officeDocument/2006/relationships/hyperlink" Target="https://fbref.com/en/players/3353737a/matchlogs/2023-2024/summary/Sergio-Reguilon-Match-Logs" TargetMode="External"/><Relationship Id="rId1874" Type="http://schemas.openxmlformats.org/officeDocument/2006/relationships/hyperlink" Target="https://fbref.com/en/squads/d07537b9/Brighton-and-Hove-Albion-Stats" TargetMode="External"/><Relationship Id="rId2052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215f3907/Mikkel-Damsgaard" TargetMode="External"/><Relationship Id="rId676" Type="http://schemas.openxmlformats.org/officeDocument/2006/relationships/hyperlink" Target="https://fbref.com/en/players/4596da74/matchlogs/2023-2024/summary/Evan-Ferguson-Match-Logs" TargetMode="External"/><Relationship Id="rId883" Type="http://schemas.openxmlformats.org/officeDocument/2006/relationships/hyperlink" Target="https://fbref.com/en/squads/cd051869/Brentford-Stats" TargetMode="External"/><Relationship Id="rId1099" Type="http://schemas.openxmlformats.org/officeDocument/2006/relationships/hyperlink" Target="https://fbref.com/en/players/fc076f78/matchlogs/2023-2024/summary/Luca-Koleosho-Match-Logs" TargetMode="External"/><Relationship Id="rId1527" Type="http://schemas.openxmlformats.org/officeDocument/2006/relationships/hyperlink" Target="https://fbref.com/en/players/c1242d4e/matchlogs/2023-2024/summary/Stefan-Ortega-Match-Logs" TargetMode="External"/><Relationship Id="rId1734" Type="http://schemas.openxmlformats.org/officeDocument/2006/relationships/hyperlink" Target="https://fbref.com/en/squads/e297cd13/Luton-Town-Stats" TargetMode="External"/><Relationship Id="rId1941" Type="http://schemas.openxmlformats.org/officeDocument/2006/relationships/hyperlink" Target="https://fbref.com/en/country/ITA/Italy-Football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e297cd13/Luton-Town-Stats" TargetMode="External"/><Relationship Id="rId329" Type="http://schemas.openxmlformats.org/officeDocument/2006/relationships/hyperlink" Target="https://fbref.com/en/players/16264a81/Moises-Caicedo" TargetMode="External"/><Relationship Id="rId536" Type="http://schemas.openxmlformats.org/officeDocument/2006/relationships/hyperlink" Target="https://fbref.com/en/players/1b84dbe1/matchlogs/2023-2024/summary/Lucas-Digne-Match-Logs" TargetMode="External"/><Relationship Id="rId1166" Type="http://schemas.openxmlformats.org/officeDocument/2006/relationships/hyperlink" Target="https://fbref.com/en/squads/cd051869/Brentford-Stats" TargetMode="External"/><Relationship Id="rId1373" Type="http://schemas.openxmlformats.org/officeDocument/2006/relationships/hyperlink" Target="https://fbref.com/en/country/GHA/Ghana-Football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NGA/Nigeria-Football" TargetMode="External"/><Relationship Id="rId1026" Type="http://schemas.openxmlformats.org/officeDocument/2006/relationships/hyperlink" Target="https://fbref.com/en/country/POR/Portugal-Football" TargetMode="External"/><Relationship Id="rId1580" Type="http://schemas.openxmlformats.org/officeDocument/2006/relationships/hyperlink" Target="https://fbref.com/en/players/6fe90922/Ivan-Perisic" TargetMode="External"/><Relationship Id="rId1678" Type="http://schemas.openxmlformats.org/officeDocument/2006/relationships/hyperlink" Target="https://fbref.com/en/squads/47c64c55/Crystal-Palace-Stats" TargetMode="External"/><Relationship Id="rId1801" Type="http://schemas.openxmlformats.org/officeDocument/2006/relationships/hyperlink" Target="https://fbref.com/en/country/GHA/Ghana-Football" TargetMode="External"/><Relationship Id="rId1885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MLI/Mali-Football" TargetMode="External"/><Relationship Id="rId603" Type="http://schemas.openxmlformats.org/officeDocument/2006/relationships/hyperlink" Target="https://fbref.com/en/squads/8602292d/Aston-Villa-Stats" TargetMode="External"/><Relationship Id="rId687" Type="http://schemas.openxmlformats.org/officeDocument/2006/relationships/hyperlink" Target="https://fbref.com/en/squads/cff3d9bb/Chelsea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d79a8c87/matchlogs/2023-2024/summary/Rob-Holding-Match-Logs" TargetMode="External"/><Relationship Id="rId1233" Type="http://schemas.openxmlformats.org/officeDocument/2006/relationships/hyperlink" Target="https://fbref.com/en/country/ENG/England-Football" TargetMode="External"/><Relationship Id="rId1440" Type="http://schemas.openxmlformats.org/officeDocument/2006/relationships/hyperlink" Target="https://fbref.com/en/players/7ba2eaa9/Pedro-Neto" TargetMode="External"/><Relationship Id="rId1538" Type="http://schemas.openxmlformats.org/officeDocument/2006/relationships/hyperlink" Target="https://fbref.com/en/squads/4ba7cbea/Bournemouth-Stats" TargetMode="External"/><Relationship Id="rId2063" Type="http://schemas.openxmlformats.org/officeDocument/2006/relationships/hyperlink" Target="https://fbref.com/en/players/3515d404/James-Ward-Prowse" TargetMode="External"/><Relationship Id="rId242" Type="http://schemas.openxmlformats.org/officeDocument/2006/relationships/hyperlink" Target="https://fbref.com/en/country/DEN/Denmark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country/ARG/Argentina-Football" TargetMode="External"/><Relationship Id="rId1300" Type="http://schemas.openxmlformats.org/officeDocument/2006/relationships/hyperlink" Target="https://fbref.com/en/players/96593e89/James-Mcatee" TargetMode="External"/><Relationship Id="rId1745" Type="http://schemas.openxmlformats.org/officeDocument/2006/relationships/hyperlink" Target="https://fbref.com/en/country/EGY/Egypt-Football" TargetMode="External"/><Relationship Id="rId1952" Type="http://schemas.openxmlformats.org/officeDocument/2006/relationships/hyperlink" Target="https://fbref.com/en/players/9a28eba4/Adama-Traore" TargetMode="External"/><Relationship Id="rId2130" Type="http://schemas.openxmlformats.org/officeDocument/2006/relationships/hyperlink" Target="https://fbref.com/en/players/be927d03/matchlogs/2023-2024/summary/Ashley-Young-Match-Logs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aa81d8f8/Karl-Jakob-Hein" TargetMode="External"/><Relationship Id="rId1384" Type="http://schemas.openxmlformats.org/officeDocument/2006/relationships/hyperlink" Target="https://fbref.com/en/players/12de1b0d/Diego-Moreira" TargetMode="External"/><Relationship Id="rId1591" Type="http://schemas.openxmlformats.org/officeDocument/2006/relationships/hyperlink" Target="https://fbref.com/en/players/0cf321c8/matchlogs/2023-2024/summary/Djordje-Petrovic-Match-Logs" TargetMode="External"/><Relationship Id="rId1605" Type="http://schemas.openxmlformats.org/officeDocument/2006/relationships/hyperlink" Target="https://fbref.com/en/country/ENG/England-Football" TargetMode="External"/><Relationship Id="rId1689" Type="http://schemas.openxmlformats.org/officeDocument/2006/relationships/hyperlink" Target="https://fbref.com/en/country/SCO/Scotland-Football" TargetMode="External"/><Relationship Id="rId1812" Type="http://schemas.openxmlformats.org/officeDocument/2006/relationships/hyperlink" Target="https://fbref.com/en/players/9c94165b/Luke-Shaw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TUR/Turkey-Football" TargetMode="External"/><Relationship Id="rId393" Type="http://schemas.openxmlformats.org/officeDocument/2006/relationships/hyperlink" Target="https://fbref.com/en/players/2696b6a9/Tahith-Chong" TargetMode="External"/><Relationship Id="rId407" Type="http://schemas.openxmlformats.org/officeDocument/2006/relationships/hyperlink" Target="https://fbref.com/en/squads/47c64c55/Crystal-Palace-Stats" TargetMode="External"/><Relationship Id="rId614" Type="http://schemas.openxmlformats.org/officeDocument/2006/relationships/hyperlink" Target="https://fbref.com/en/country/FRA/France-Football" TargetMode="External"/><Relationship Id="rId821" Type="http://schemas.openxmlformats.org/officeDocument/2006/relationships/hyperlink" Target="https://fbref.com/en/players/d0706b27/Marc-Guehi" TargetMode="External"/><Relationship Id="rId1037" Type="http://schemas.openxmlformats.org/officeDocument/2006/relationships/hyperlink" Target="https://fbref.com/en/players/0db5d2c8/Mathias-Jorgensen" TargetMode="External"/><Relationship Id="rId1244" Type="http://schemas.openxmlformats.org/officeDocument/2006/relationships/hyperlink" Target="https://fbref.com/en/players/8b788c01/Anthony-Martial" TargetMode="External"/><Relationship Id="rId1451" Type="http://schemas.openxmlformats.org/officeDocument/2006/relationships/hyperlink" Target="https://fbref.com/en/players/a53649b7/matchlogs/2023-2024/summary/Eddie-Nketiah-Match-Logs" TargetMode="External"/><Relationship Id="rId1896" Type="http://schemas.openxmlformats.org/officeDocument/2006/relationships/hyperlink" Target="https://fbref.com/en/players/15ea812b/James-Tarkowski" TargetMode="External"/><Relationship Id="rId2074" Type="http://schemas.openxmlformats.org/officeDocument/2006/relationships/hyperlink" Target="https://fbref.com/en/players/aed3a70f/matchlogs/2023-2024/summary/Ollie-Watkins-Match-Logs" TargetMode="External"/><Relationship Id="rId253" Type="http://schemas.openxmlformats.org/officeDocument/2006/relationships/hyperlink" Target="https://fbref.com/en/players/ae5019e6/Jayden-Bogle" TargetMode="External"/><Relationship Id="rId460" Type="http://schemas.openxmlformats.org/officeDocument/2006/relationships/hyperlink" Target="https://fbref.com/en/players/db4ed67b/matchlogs/2023-2024/summary/Mahmoud-Dahoud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squads/18bb7c10/Arsenal-Stats" TargetMode="External"/><Relationship Id="rId1104" Type="http://schemas.openxmlformats.org/officeDocument/2006/relationships/hyperlink" Target="https://fbref.com/en/players/0313a347/Ezri-Konsa" TargetMode="External"/><Relationship Id="rId1311" Type="http://schemas.openxmlformats.org/officeDocument/2006/relationships/hyperlink" Target="https://fbref.com/en/players/5c42b6b6/matchlogs/2023-2024/summary/John-Mcatee-Match-Logs" TargetMode="External"/><Relationship Id="rId1549" Type="http://schemas.openxmlformats.org/officeDocument/2006/relationships/hyperlink" Target="https://fbref.com/en/country/ENG/England-Football" TargetMode="External"/><Relationship Id="rId1756" Type="http://schemas.openxmlformats.org/officeDocument/2006/relationships/hyperlink" Target="https://fbref.com/en/players/da7b447d/Davinson-Sanchez" TargetMode="External"/><Relationship Id="rId1963" Type="http://schemas.openxmlformats.org/officeDocument/2006/relationships/hyperlink" Target="https://fbref.com/en/players/999ceb5f/matchlogs/2023-2024/summary/Boubacar-Traore-Match-Logs" TargetMode="External"/><Relationship Id="rId2141" Type="http://schemas.openxmlformats.org/officeDocument/2006/relationships/hyperlink" Target="https://fbref.com/en/squads/943e8050/Burnley-Stat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a681b7b7/matchlogs/2023-2024/summary/Reece-Burke-Match-Logs" TargetMode="External"/><Relationship Id="rId558" Type="http://schemas.openxmlformats.org/officeDocument/2006/relationships/hyperlink" Target="https://fbref.com/en/country/BEL/Belgium-Football" TargetMode="External"/><Relationship Id="rId765" Type="http://schemas.openxmlformats.org/officeDocument/2006/relationships/hyperlink" Target="https://fbref.com/en/players/9f7c837d/Ben-Godfrey" TargetMode="External"/><Relationship Id="rId972" Type="http://schemas.openxmlformats.org/officeDocument/2006/relationships/hyperlink" Target="https://fbref.com/en/players/8449d35e/matchlogs/2023-2024/summary/Vitaly-Janelt-Match-Logs" TargetMode="External"/><Relationship Id="rId1188" Type="http://schemas.openxmlformats.org/officeDocument/2006/relationships/hyperlink" Target="https://fbref.com/en/players/a2b105e0/Sean-Longstaff" TargetMode="External"/><Relationship Id="rId1395" Type="http://schemas.openxmlformats.org/officeDocument/2006/relationships/hyperlink" Target="https://fbref.com/en/players/2da834f1/matchlogs/2023-2024/summary/Carlton-Morris-Match-Logs" TargetMode="External"/><Relationship Id="rId1409" Type="http://schemas.openxmlformats.org/officeDocument/2006/relationships/hyperlink" Target="https://fbref.com/en/country/BRA/Brazil-Football" TargetMode="External"/><Relationship Id="rId1616" Type="http://schemas.openxmlformats.org/officeDocument/2006/relationships/hyperlink" Target="https://fbref.com/en/players/27d0a506/Pedro-Porro" TargetMode="External"/><Relationship Id="rId1823" Type="http://schemas.openxmlformats.org/officeDocument/2006/relationships/hyperlink" Target="https://fbref.com/en/players/3eb22ec9/matchlogs/2023-2024/summary/Bernardo-Silva-Match-Logs" TargetMode="External"/><Relationship Id="rId2001" Type="http://schemas.openxmlformats.org/officeDocument/2006/relationships/hyperlink" Target="https://fbref.com/en/country/NED/Netherlands-Football" TargetMode="External"/><Relationship Id="rId197" Type="http://schemas.openxmlformats.org/officeDocument/2006/relationships/hyperlink" Target="https://fbref.com/en/players/399e9474/Amarii-Bell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2fba6108/Anthony-Elanga" TargetMode="External"/><Relationship Id="rId832" Type="http://schemas.openxmlformats.org/officeDocument/2006/relationships/hyperlink" Target="https://fbref.com/en/players/d56b9520/matchlogs/2023-2024/summary/Malo-Gusto-Match-Logs" TargetMode="External"/><Relationship Id="rId1048" Type="http://schemas.openxmlformats.org/officeDocument/2006/relationships/hyperlink" Target="https://fbref.com/en/players/15f24fe7/matchlogs/2023-2024/summary/Sasa-Kalajdzic-Match-Logs" TargetMode="External"/><Relationship Id="rId1255" Type="http://schemas.openxmlformats.org/officeDocument/2006/relationships/hyperlink" Target="https://fbref.com/en/players/7956236f/matchlogs/2023-2024/summary/Emiliano-Martinez-Match-Logs" TargetMode="External"/><Relationship Id="rId1462" Type="http://schemas.openxmlformats.org/officeDocument/2006/relationships/hyperlink" Target="https://fbref.com/en/squads/b8fd03ef/Manchester-City-Stats" TargetMode="External"/><Relationship Id="rId2085" Type="http://schemas.openxmlformats.org/officeDocument/2006/relationships/hyperlink" Target="https://fbref.com/en/squads/18bb7c10/Arsenal-Stats" TargetMode="External"/><Relationship Id="rId264" Type="http://schemas.openxmlformats.org/officeDocument/2006/relationships/hyperlink" Target="https://fbref.com/en/players/ccce7025/matchlogs/2023-2024/summary/Sven-Botman-Match-Logs" TargetMode="External"/><Relationship Id="rId471" Type="http://schemas.openxmlformats.org/officeDocument/2006/relationships/hyperlink" Target="https://fbref.com/en/squads/cd051869/Brentford-Stats" TargetMode="External"/><Relationship Id="rId1115" Type="http://schemas.openxmlformats.org/officeDocument/2006/relationships/hyperlink" Target="https://fbref.com/en/players/79c0821a/matchlogs/2023-2024/summary/Mateo-Kovacic-Match-Logs" TargetMode="External"/><Relationship Id="rId1322" Type="http://schemas.openxmlformats.org/officeDocument/2006/relationships/hyperlink" Target="https://fbref.com/en/squads/8602292d/Aston-Villa-Stats" TargetMode="External"/><Relationship Id="rId1767" Type="http://schemas.openxmlformats.org/officeDocument/2006/relationships/hyperlink" Target="https://fbref.com/en/players/dbf053da/matchlogs/2023-2024/summary/Jadon-Sancho-Match-Logs" TargetMode="External"/><Relationship Id="rId1974" Type="http://schemas.openxmlformats.org/officeDocument/2006/relationships/hyperlink" Target="https://fbref.com/en/squads/18bb7c10/Arsenal-Stats" TargetMode="External"/><Relationship Id="rId2152" Type="http://schemas.openxmlformats.org/officeDocument/2006/relationships/hyperlink" Target="https://fbref.com/en/country/POL/Poland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2f965a72/matchlogs/2023-2024/summary/Alphonse-Areola-Match-Logs" TargetMode="External"/><Relationship Id="rId569" Type="http://schemas.openxmlformats.org/officeDocument/2006/relationships/hyperlink" Target="https://fbref.com/en/players/67ac5bb8/Gabriel-Dos-Santos" TargetMode="External"/><Relationship Id="rId776" Type="http://schemas.openxmlformats.org/officeDocument/2006/relationships/hyperlink" Target="https://fbref.com/en/players/8b57ad2c/matchlogs/2023-2024/summary/Joao-Gomes-Match-Logs" TargetMode="External"/><Relationship Id="rId983" Type="http://schemas.openxmlformats.org/officeDocument/2006/relationships/hyperlink" Target="https://fbref.com/en/squads/fd962109/Fulham-Stats" TargetMode="External"/><Relationship Id="rId1199" Type="http://schemas.openxmlformats.org/officeDocument/2006/relationships/hyperlink" Target="https://fbref.com/en/players/6f7d826d/matchlogs/2023-2024/summary/Douglas-Luiz-Match-Logs" TargetMode="External"/><Relationship Id="rId1627" Type="http://schemas.openxmlformats.org/officeDocument/2006/relationships/hyperlink" Target="https://fbref.com/en/players/67f649be/matchlogs/2023-2024/summary/Ionut-Radu-Match-Logs" TargetMode="External"/><Relationship Id="rId1834" Type="http://schemas.openxmlformats.org/officeDocument/2006/relationships/hyperlink" Target="https://fbref.com/en/squads/4ba7cbea/Bournemouth-Stats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fdf3cb77/Vladimir-Coufal" TargetMode="External"/><Relationship Id="rId636" Type="http://schemas.openxmlformats.org/officeDocument/2006/relationships/hyperlink" Target="https://fbref.com/en/players/47a34c4f/matchlogs/2023-2024/summary/Mohamed-Elneny-Match-Logs" TargetMode="External"/><Relationship Id="rId1059" Type="http://schemas.openxmlformats.org/officeDocument/2006/relationships/hyperlink" Target="https://fbref.com/en/squads/d3fd31cc/Everton-Stats" TargetMode="External"/><Relationship Id="rId1266" Type="http://schemas.openxmlformats.org/officeDocument/2006/relationships/hyperlink" Target="https://fbref.com/en/squads/47c64c55/Crystal-Palace-Stats" TargetMode="External"/><Relationship Id="rId1473" Type="http://schemas.openxmlformats.org/officeDocument/2006/relationships/hyperlink" Target="https://fbref.com/en/country/ENG/England-Football" TargetMode="External"/><Relationship Id="rId2012" Type="http://schemas.openxmlformats.org/officeDocument/2006/relationships/hyperlink" Target="https://fbref.com/en/players/dad4b285/Joel-Veltman" TargetMode="External"/><Relationship Id="rId2096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1df6b87e/Sheffield-United-Stats" TargetMode="External"/><Relationship Id="rId1126" Type="http://schemas.openxmlformats.org/officeDocument/2006/relationships/hyperlink" Target="https://fbref.com/en/squads/d07537b9/Brighton-and-Hove-Albion-Stats" TargetMode="External"/><Relationship Id="rId1680" Type="http://schemas.openxmlformats.org/officeDocument/2006/relationships/hyperlink" Target="https://fbref.com/en/players/fa031b34/Richarlison" TargetMode="External"/><Relationship Id="rId1778" Type="http://schemas.openxmlformats.org/officeDocument/2006/relationships/hyperlink" Target="https://fbref.com/en/squads/e4a775cb/Nottingham-Forest-Stats" TargetMode="External"/><Relationship Id="rId1901" Type="http://schemas.openxmlformats.org/officeDocument/2006/relationships/hyperlink" Target="https://fbref.com/en/country/POR/Portugal-Football" TargetMode="External"/><Relationship Id="rId1985" Type="http://schemas.openxmlformats.org/officeDocument/2006/relationships/hyperlink" Target="https://fbref.com/en/country/USA/United-States-Football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7c21e445/West-Ham-United-Stats" TargetMode="External"/><Relationship Id="rId910" Type="http://schemas.openxmlformats.org/officeDocument/2006/relationships/hyperlink" Target="https://fbref.com/en/country/USA/United-States-Football" TargetMode="External"/><Relationship Id="rId1333" Type="http://schemas.openxmlformats.org/officeDocument/2006/relationships/hyperlink" Target="https://fbref.com/en/country/SCO/Scotland-Football" TargetMode="External"/><Relationship Id="rId1540" Type="http://schemas.openxmlformats.org/officeDocument/2006/relationships/hyperlink" Target="https://fbref.com/en/players/d00d45ab/David-Ozoh" TargetMode="External"/><Relationship Id="rId1638" Type="http://schemas.openxmlformats.org/officeDocument/2006/relationships/hyperlink" Target="https://fbref.com/en/squads/943e8050/Burnley-Stat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b8fd03ef/Manchester-City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92868cb5/Divin-Mubama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cf134113/matchlogs/2023-2024/summary/Bart-Verbruggen-Match-Logs" TargetMode="External"/><Relationship Id="rId202" Type="http://schemas.openxmlformats.org/officeDocument/2006/relationships/hyperlink" Target="https://fbref.com/en/country/FRA/France-Football" TargetMode="External"/><Relationship Id="rId647" Type="http://schemas.openxmlformats.org/officeDocument/2006/relationships/hyperlink" Target="https://fbref.com/en/squads/19538871/Manchester-United-Stats" TargetMode="External"/><Relationship Id="rId854" Type="http://schemas.openxmlformats.org/officeDocument/2006/relationships/hyperlink" Target="https://fbref.com/en/country/WAL/Wales-Football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788c0277/Chiedozie-Ogbene" TargetMode="External"/><Relationship Id="rId1691" Type="http://schemas.openxmlformats.org/officeDocument/2006/relationships/hyperlink" Target="https://fbref.com/en/players/71ef519e/matchlogs/2023-2024/summary/Matt-Ritchie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77d7c96f/Kenny-Tet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9228b07c/Tom-Davies" TargetMode="External"/><Relationship Id="rId507" Type="http://schemas.openxmlformats.org/officeDocument/2006/relationships/hyperlink" Target="https://fbref.com/en/squads/943e8050/Burnley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d2b32e91/Bashir-Humphreys" TargetMode="External"/><Relationship Id="rId1137" Type="http://schemas.openxmlformats.org/officeDocument/2006/relationships/hyperlink" Target="https://fbref.com/en/country/FRA/France-Football" TargetMode="External"/><Relationship Id="rId1344" Type="http://schemas.openxmlformats.org/officeDocument/2006/relationships/hyperlink" Target="https://fbref.com/en/players/91748070/Teden-Mengi" TargetMode="External"/><Relationship Id="rId1551" Type="http://schemas.openxmlformats.org/officeDocument/2006/relationships/hyperlink" Target="https://fbref.com/en/players/dc7f8a28/matchlogs/2023-2024/summary/Cole-Palmer-Match-Logs" TargetMode="External"/><Relationship Id="rId1789" Type="http://schemas.openxmlformats.org/officeDocument/2006/relationships/hyperlink" Target="https://fbref.com/en/country/SUI/Switzerland-Football" TargetMode="External"/><Relationship Id="rId1996" Type="http://schemas.openxmlformats.org/officeDocument/2006/relationships/hyperlink" Target="https://fbref.com/en/players/a2d873dd/Hwang-Ui-jo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ESP/Spain-Football" TargetMode="External"/><Relationship Id="rId353" Type="http://schemas.openxmlformats.org/officeDocument/2006/relationships/hyperlink" Target="https://fbref.com/en/players/3e1550ee/Scott-Carson" TargetMode="External"/><Relationship Id="rId560" Type="http://schemas.openxmlformats.org/officeDocument/2006/relationships/hyperlink" Target="https://fbref.com/en/players/fffea3e5/matchlogs/2023-2024/summary/Jeremy-Doku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squads/b2b47a98/Newcastle-United-Stats" TargetMode="External"/><Relationship Id="rId1204" Type="http://schemas.openxmlformats.org/officeDocument/2006/relationships/hyperlink" Target="https://fbref.com/en/players/cab9634e/Ian-Maatsen" TargetMode="External"/><Relationship Id="rId1411" Type="http://schemas.openxmlformats.org/officeDocument/2006/relationships/hyperlink" Target="https://fbref.com/en/players/a755db8c/matchlogs/2023-2024/summary/Rodrigo-Muniz-Match-Logs" TargetMode="External"/><Relationship Id="rId1649" Type="http://schemas.openxmlformats.org/officeDocument/2006/relationships/hyperlink" Target="https://fbref.com/en/country/ESP/Spain-Football" TargetMode="External"/><Relationship Id="rId1856" Type="http://schemas.openxmlformats.org/officeDocument/2006/relationships/hyperlink" Target="https://fbref.com/en/players/886f9aac/Manor-Solomon" TargetMode="External"/><Relationship Id="rId2034" Type="http://schemas.openxmlformats.org/officeDocument/2006/relationships/hyperlink" Target="https://fbref.com/en/squads/fd962109/Fulham-Stats" TargetMode="External"/><Relationship Id="rId213" Type="http://schemas.openxmlformats.org/officeDocument/2006/relationships/hyperlink" Target="https://fbref.com/en/players/68db6358/Daniel-Bentley" TargetMode="External"/><Relationship Id="rId420" Type="http://schemas.openxmlformats.org/officeDocument/2006/relationships/hyperlink" Target="https://fbref.com/en/players/2afc7272/matchlogs/2023-2024/summary/Lewis-Cook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4fd08daa/Jan-Paul-van-Hecke" TargetMode="External"/><Relationship Id="rId1050" Type="http://schemas.openxmlformats.org/officeDocument/2006/relationships/hyperlink" Target="https://fbref.com/en/country/FRA/France-Football" TargetMode="External"/><Relationship Id="rId1288" Type="http://schemas.openxmlformats.org/officeDocument/2006/relationships/hyperlink" Target="https://fbref.com/en/players/00963611/Konstantinos-Mavropanos" TargetMode="External"/><Relationship Id="rId1495" Type="http://schemas.openxmlformats.org/officeDocument/2006/relationships/hyperlink" Target="https://fbref.com/en/players/efacf4fd/matchlogs/2023-2024/summary/Ademola-Ola-Adebomi-Match-Logs" TargetMode="External"/><Relationship Id="rId1509" Type="http://schemas.openxmlformats.org/officeDocument/2006/relationships/hyperlink" Target="https://fbref.com/en/country/CMR/Cameroon-Football" TargetMode="External"/><Relationship Id="rId1716" Type="http://schemas.openxmlformats.org/officeDocument/2006/relationships/hyperlink" Target="https://fbref.com/en/players/4ab53cdb/Jay-Rodriguez" TargetMode="External"/><Relationship Id="rId1923" Type="http://schemas.openxmlformats.org/officeDocument/2006/relationships/hyperlink" Target="https://fbref.com/en/players/56f7a928/matchlogs/2023-2024/summary/Youri-Tielemans-Match-Logs" TargetMode="External"/><Relationship Id="rId2101" Type="http://schemas.openxmlformats.org/officeDocument/2006/relationships/hyperlink" Target="https://fbref.com/en/squads/fd962109/Fulham-Stats" TargetMode="External"/><Relationship Id="rId297" Type="http://schemas.openxmlformats.org/officeDocument/2006/relationships/hyperlink" Target="https://fbref.com/en/players/47369df8/Josh-Brownhill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98d2c2c4/Remo-Freuler" TargetMode="External"/><Relationship Id="rId932" Type="http://schemas.openxmlformats.org/officeDocument/2006/relationships/hyperlink" Target="https://fbref.com/en/players/8b04d6c1/matchlogs/2023-2024/summary/Pierre-Hojbjerg-Match-Logs" TargetMode="External"/><Relationship Id="rId1148" Type="http://schemas.openxmlformats.org/officeDocument/2006/relationships/hyperlink" Target="https://fbref.com/en/players/4f28a6ff/Clement-Lenglet" TargetMode="External"/><Relationship Id="rId1355" Type="http://schemas.openxmlformats.org/officeDocument/2006/relationships/hyperlink" Target="https://fbref.com/en/players/2f90f6b8/matchlogs/2023-2024/summary/James-Milner-Match-Logs" TargetMode="External"/><Relationship Id="rId1562" Type="http://schemas.openxmlformats.org/officeDocument/2006/relationships/hyperlink" Target="https://fbref.com/en/squads/7c21e445/West-Ham-United-Stats" TargetMode="External"/><Relationship Id="rId157" Type="http://schemas.openxmlformats.org/officeDocument/2006/relationships/hyperlink" Target="https://fbref.com/en/players/a1390d2f/Carlos-Baleba" TargetMode="External"/><Relationship Id="rId364" Type="http://schemas.openxmlformats.org/officeDocument/2006/relationships/hyperlink" Target="https://fbref.com/en/players/2389cdc2/matchlogs/2023-2024/summary/Matty-Cash-Match-Logs" TargetMode="External"/><Relationship Id="rId1008" Type="http://schemas.openxmlformats.org/officeDocument/2006/relationships/hyperlink" Target="https://fbref.com/en/players/0cd31129/matchlogs/2023-2024/summary/Brennan-Johnson-Match-Logs" TargetMode="External"/><Relationship Id="rId1215" Type="http://schemas.openxmlformats.org/officeDocument/2006/relationships/hyperlink" Target="https://fbref.com/en/players/ee38d9c5/matchlogs/2023-2024/summary/James-Maddison-Match-Logs" TargetMode="External"/><Relationship Id="rId1422" Type="http://schemas.openxmlformats.org/officeDocument/2006/relationships/hyperlink" Target="https://fbref.com/en/squads/b2b47a98/Newcastle-United-Stats" TargetMode="External"/><Relationship Id="rId1867" Type="http://schemas.openxmlformats.org/officeDocument/2006/relationships/hyperlink" Target="https://fbref.com/en/players/6a8a7af8/matchlogs/2023-2024/summary/Vinicius-Souza-Match-Logs" TargetMode="External"/><Relationship Id="rId2045" Type="http://schemas.openxmlformats.org/officeDocument/2006/relationships/hyperlink" Target="https://fbref.com/en/squads/943e8050/Burnley-Stats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18bb7c10/Arsenal-Stats" TargetMode="External"/><Relationship Id="rId669" Type="http://schemas.openxmlformats.org/officeDocument/2006/relationships/hyperlink" Target="https://fbref.com/en/players/51a3c4c8/Felipe" TargetMode="External"/><Relationship Id="rId876" Type="http://schemas.openxmlformats.org/officeDocument/2006/relationships/hyperlink" Target="https://fbref.com/en/players/e5a76dfe/matchlogs/2023-2024/summary/Dean-Henderson-Match-Logs" TargetMode="External"/><Relationship Id="rId1299" Type="http://schemas.openxmlformats.org/officeDocument/2006/relationships/hyperlink" Target="https://fbref.com/en/players/6afaebf2/matchlogs/2023-2024/summary/Bryan-Mbeumo-Match-Logs" TargetMode="External"/><Relationship Id="rId1727" Type="http://schemas.openxmlformats.org/officeDocument/2006/relationships/hyperlink" Target="https://fbref.com/en/players/a3d94a58/matchlogs/2023-2024/summary/Cristian-Romero-Match-Logs" TargetMode="External"/><Relationship Id="rId1934" Type="http://schemas.openxmlformats.org/officeDocument/2006/relationships/hyperlink" Target="https://fbref.com/en/squads/18bb7c10/Arsenal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0b6129f/matchlogs/2023-2024/summary/Sander-Berge-Match-Logs" TargetMode="External"/><Relationship Id="rId431" Type="http://schemas.openxmlformats.org/officeDocument/2006/relationships/hyperlink" Target="https://fbref.com/en/squads/7c21e445/West-Ham-United-Stats" TargetMode="External"/><Relationship Id="rId529" Type="http://schemas.openxmlformats.org/officeDocument/2006/relationships/hyperlink" Target="https://fbref.com/en/players/ac861941/Eric-Dier" TargetMode="External"/><Relationship Id="rId736" Type="http://schemas.openxmlformats.org/officeDocument/2006/relationships/hyperlink" Target="https://fbref.com/en/players/c2731c10/matchlogs/2023-2024/summary/Conor-Gallagher-Match-Logs" TargetMode="External"/><Relationship Id="rId1061" Type="http://schemas.openxmlformats.org/officeDocument/2006/relationships/hyperlink" Target="https://fbref.com/en/players/51dbeea9/Thilo-Kehrer" TargetMode="External"/><Relationship Id="rId1159" Type="http://schemas.openxmlformats.org/officeDocument/2006/relationships/hyperlink" Target="https://fbref.com/en/players/9b5ce51a/matchlogs/2023-2024/summary/Jefferson-Lerma-Match-Logs" TargetMode="External"/><Relationship Id="rId1366" Type="http://schemas.openxmlformats.org/officeDocument/2006/relationships/hyperlink" Target="https://fbref.com/en/squads/d07537b9/Brighton-and-Hove-Albion-Stats" TargetMode="External"/><Relationship Id="rId2112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2886c9b5/matchlogs/2023-2024/summary/Shandon-Baptiste-Match-Logs" TargetMode="External"/><Relationship Id="rId943" Type="http://schemas.openxmlformats.org/officeDocument/2006/relationships/hyperlink" Target="https://fbref.com/en/squads/7c21e445/West-Ham-United-Stats" TargetMode="External"/><Relationship Id="rId1019" Type="http://schemas.openxmlformats.org/officeDocument/2006/relationships/hyperlink" Target="https://fbref.com/en/squads/822bd0ba/Liverpool-Stats" TargetMode="External"/><Relationship Id="rId1573" Type="http://schemas.openxmlformats.org/officeDocument/2006/relationships/hyperlink" Target="https://fbref.com/en/country/URU/Uruguay-Football" TargetMode="External"/><Relationship Id="rId1780" Type="http://schemas.openxmlformats.org/officeDocument/2006/relationships/hyperlink" Target="https://fbref.com/en/players/9744ff80/Pablo-Sarabia" TargetMode="External"/><Relationship Id="rId1878" Type="http://schemas.openxmlformats.org/officeDocument/2006/relationships/hyperlink" Target="https://fbref.com/en/squads/cff3d9bb/Chelsea-Stats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d07537b9/Brighton-and-Hove-Albion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19538871/Manchester-United-Stats" TargetMode="External"/><Relationship Id="rId1226" Type="http://schemas.openxmlformats.org/officeDocument/2006/relationships/hyperlink" Target="https://fbref.com/en/squads/e4a775cb/Nottingham-Forest-Stats" TargetMode="External"/><Relationship Id="rId1433" Type="http://schemas.openxmlformats.org/officeDocument/2006/relationships/hyperlink" Target="https://fbref.com/en/country/ENG/England-Football" TargetMode="External"/><Relationship Id="rId1640" Type="http://schemas.openxmlformats.org/officeDocument/2006/relationships/hyperlink" Target="https://fbref.com/en/players/1544f145/Jacob-Ramsey" TargetMode="External"/><Relationship Id="rId1738" Type="http://schemas.openxmlformats.org/officeDocument/2006/relationships/hyperlink" Target="https://fbref.com/en/squads/8cec06e1/Wolverhampton-Wanderers-Stats" TargetMode="External"/><Relationship Id="rId2056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d3fd31cc/Everton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f31def1e/matchlogs/2023-2024/summary/Lloyd-Kelly-Match-Logs" TargetMode="External"/><Relationship Id="rId1500" Type="http://schemas.openxmlformats.org/officeDocument/2006/relationships/hyperlink" Target="https://fbref.com/en/players/e7ee38c3/Robin-Olsen" TargetMode="External"/><Relationship Id="rId1945" Type="http://schemas.openxmlformats.org/officeDocument/2006/relationships/hyperlink" Target="https://fbref.com/en/country/ESP/Spain-Football" TargetMode="External"/><Relationship Id="rId2123" Type="http://schemas.openxmlformats.org/officeDocument/2006/relationships/hyperlink" Target="https://fbref.com/en/players/c1fe2a48/Ryan-Yates" TargetMode="External"/><Relationship Id="rId302" Type="http://schemas.openxmlformats.org/officeDocument/2006/relationships/hyperlink" Target="https://fbref.com/en/country/DEN/Denmark-Football" TargetMode="External"/><Relationship Id="rId747" Type="http://schemas.openxmlformats.org/officeDocument/2006/relationships/hyperlink" Target="https://fbref.com/en/squads/d3fd31cc/Everton-Stats" TargetMode="External"/><Relationship Id="rId954" Type="http://schemas.openxmlformats.org/officeDocument/2006/relationships/hyperlink" Target="https://fbref.com/en/country/NGA/Nigeria-Football" TargetMode="External"/><Relationship Id="rId1377" Type="http://schemas.openxmlformats.org/officeDocument/2006/relationships/hyperlink" Target="https://fbref.com/en/country/ARG/Argentina-Football" TargetMode="External"/><Relationship Id="rId1584" Type="http://schemas.openxmlformats.org/officeDocument/2006/relationships/hyperlink" Target="https://fbref.com/en/players/53552942/Maximo-Perrone" TargetMode="External"/><Relationship Id="rId1791" Type="http://schemas.openxmlformats.org/officeDocument/2006/relationships/hyperlink" Target="https://fbref.com/en/players/c8aa95da/matchlogs/2023-2024/summary/Fabian-Schar-Match-Logs" TargetMode="External"/><Relationship Id="rId1805" Type="http://schemas.openxmlformats.org/officeDocument/2006/relationships/hyperlink" Target="https://fbref.com/en/country/ARG/Argentina-Football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POR/Portugal-Football" TargetMode="External"/><Relationship Id="rId593" Type="http://schemas.openxmlformats.org/officeDocument/2006/relationships/hyperlink" Target="https://fbref.com/en/players/3fe6bd8c/Paul-Dummett" TargetMode="External"/><Relationship Id="rId607" Type="http://schemas.openxmlformats.org/officeDocument/2006/relationships/hyperlink" Target="https://fbref.com/en/squads/47c64c55/Crystal-Palace-Stats" TargetMode="External"/><Relationship Id="rId814" Type="http://schemas.openxmlformats.org/officeDocument/2006/relationships/hyperlink" Target="https://fbref.com/en/country/IRL/Republic-of-Ireland-Football" TargetMode="External"/><Relationship Id="rId1237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00242715/Moussa-Niakhate" TargetMode="External"/><Relationship Id="rId1651" Type="http://schemas.openxmlformats.org/officeDocument/2006/relationships/hyperlink" Target="https://fbref.com/en/players/98ea5115/matchlogs/2023-2024/summary/David-Raya-Match-Logs" TargetMode="External"/><Relationship Id="rId1889" Type="http://schemas.openxmlformats.org/officeDocument/2006/relationships/hyperlink" Target="https://fbref.com/en/country/HUN/Hungary-Football" TargetMode="External"/><Relationship Id="rId2067" Type="http://schemas.openxmlformats.org/officeDocument/2006/relationships/hyperlink" Target="https://fbref.com/en/players/95bd120d/Deivid-Washington" TargetMode="External"/><Relationship Id="rId246" Type="http://schemas.openxmlformats.org/officeDocument/2006/relationships/hyperlink" Target="https://fbref.com/en/country/MLI/Mali-Football" TargetMode="External"/><Relationship Id="rId453" Type="http://schemas.openxmlformats.org/officeDocument/2006/relationships/hyperlink" Target="https://fbref.com/en/players/dc62b55d/Matheus-Cunha" TargetMode="External"/><Relationship Id="rId660" Type="http://schemas.openxmlformats.org/officeDocument/2006/relationships/hyperlink" Target="https://fbref.com/en/players/ae4fc6a4/matchlogs/2023-2024/summary/Eberechi-Eze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3eeda7dd/matchlogs/2023-2024/summary/Gavin-Kilkenny-Match-Logs" TargetMode="External"/><Relationship Id="rId1290" Type="http://schemas.openxmlformats.org/officeDocument/2006/relationships/hyperlink" Target="https://fbref.com/en/squads/7c21e445/West-Ham-United-Stats" TargetMode="External"/><Relationship Id="rId1304" Type="http://schemas.openxmlformats.org/officeDocument/2006/relationships/hyperlink" Target="https://fbref.com/en/players/96593e89/James-Mcatee" TargetMode="External"/><Relationship Id="rId1511" Type="http://schemas.openxmlformats.org/officeDocument/2006/relationships/hyperlink" Target="https://fbref.com/en/players/e9c0c1b2/matchlogs/2023-2024/summary/Andre-Onana-Match-Logs" TargetMode="External"/><Relationship Id="rId1749" Type="http://schemas.openxmlformats.org/officeDocument/2006/relationships/hyperlink" Target="https://fbref.com/en/country/FRA/France-Football" TargetMode="External"/><Relationship Id="rId1956" Type="http://schemas.openxmlformats.org/officeDocument/2006/relationships/hyperlink" Target="https://fbref.com/en/players/c47541e0/Bertrand-Traore" TargetMode="External"/><Relationship Id="rId2134" Type="http://schemas.openxmlformats.org/officeDocument/2006/relationships/hyperlink" Target="https://fbref.com/en/players/88968486/matchlogs/2023-2024/summary/Illia-Zabarnyi-Match-Logs" TargetMode="External"/><Relationship Id="rId106" Type="http://schemas.openxmlformats.org/officeDocument/2006/relationships/hyperlink" Target="https://fbref.com/en/country/JAM/Jamaica-Football" TargetMode="External"/><Relationship Id="rId313" Type="http://schemas.openxmlformats.org/officeDocument/2006/relationships/hyperlink" Target="https://fbref.com/en/players/468a7a91/Facundo-Buonanotte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1265a93a/Reece-James" TargetMode="External"/><Relationship Id="rId1150" Type="http://schemas.openxmlformats.org/officeDocument/2006/relationships/hyperlink" Target="https://fbref.com/en/squads/8602292d/Aston-Villa-Stats" TargetMode="External"/><Relationship Id="rId1388" Type="http://schemas.openxmlformats.org/officeDocument/2006/relationships/hyperlink" Target="https://fbref.com/en/players/16e9d0ea/Alex-Moreno" TargetMode="External"/><Relationship Id="rId1595" Type="http://schemas.openxmlformats.org/officeDocument/2006/relationships/hyperlink" Target="https://fbref.com/en/players/4f21d3af/matchlogs/2023-2024/summary/Ashley-Phillips-Match-Logs" TargetMode="External"/><Relationship Id="rId1609" Type="http://schemas.openxmlformats.org/officeDocument/2006/relationships/hyperlink" Target="https://fbref.com/en/country/JAM/Jamaica-Football" TargetMode="External"/><Relationship Id="rId1816" Type="http://schemas.openxmlformats.org/officeDocument/2006/relationships/hyperlink" Target="https://fbref.com/en/players/ee7c0a5e/James-Shea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DEN/Denmark-Football" TargetMode="External"/><Relationship Id="rId397" Type="http://schemas.openxmlformats.org/officeDocument/2006/relationships/hyperlink" Target="https://fbref.com/en/players/26ce2263/Ryan-Christie" TargetMode="External"/><Relationship Id="rId520" Type="http://schemas.openxmlformats.org/officeDocument/2006/relationships/hyperlink" Target="https://fbref.com/en/players/31c69ef1/matchlogs/2023-2024/summary/Ruben-Dias-Match-Logs" TargetMode="External"/><Relationship Id="rId618" Type="http://schemas.openxmlformats.org/officeDocument/2006/relationships/hyperlink" Target="https://fbref.com/en/country/IRL/Republic-of-Ireland-Football" TargetMode="External"/><Relationship Id="rId825" Type="http://schemas.openxmlformats.org/officeDocument/2006/relationships/hyperlink" Target="https://fbref.com/en/players/82518f62/Bruno-Guimaraes" TargetMode="External"/><Relationship Id="rId1248" Type="http://schemas.openxmlformats.org/officeDocument/2006/relationships/hyperlink" Target="https://fbref.com/en/players/48a5a5d6/Gabriel-Martinelli" TargetMode="External"/><Relationship Id="rId1455" Type="http://schemas.openxmlformats.org/officeDocument/2006/relationships/hyperlink" Target="https://fbref.com/en/players/43439614/matchlogs/2023-2024/summary/Oliver-Norwood-Match-Logs" TargetMode="External"/><Relationship Id="rId1662" Type="http://schemas.openxmlformats.org/officeDocument/2006/relationships/hyperlink" Target="https://fbref.com/en/squads/fd962109/Fulham-Stats" TargetMode="External"/><Relationship Id="rId2078" Type="http://schemas.openxmlformats.org/officeDocument/2006/relationships/hyperlink" Target="https://fbref.com/en/players/c40b6180/matchlogs/2023-2024/summary/Adam-Webster-Match-Logs" TargetMode="External"/><Relationship Id="rId257" Type="http://schemas.openxmlformats.org/officeDocument/2006/relationships/hyperlink" Target="https://fbref.com/en/players/a4ac4b8f/Willy-Boly" TargetMode="External"/><Relationship Id="rId464" Type="http://schemas.openxmlformats.org/officeDocument/2006/relationships/hyperlink" Target="https://fbref.com/en/players/93e08bce/matchlogs/2023-2024/summary/Ameen-Al-Dakhil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squads/4ba7cbea/Bournemouth-Stats" TargetMode="External"/><Relationship Id="rId1108" Type="http://schemas.openxmlformats.org/officeDocument/2006/relationships/hyperlink" Target="https://fbref.com/en/players/8d3c902d/Cheikhou-Kouyate" TargetMode="External"/><Relationship Id="rId1315" Type="http://schemas.openxmlformats.org/officeDocument/2006/relationships/hyperlink" Target="https://fbref.com/en/players/78b8ac63/matchlogs/2023-2024/summary/Oliver-McBurnie-Match-Logs" TargetMode="External"/><Relationship Id="rId1967" Type="http://schemas.openxmlformats.org/officeDocument/2006/relationships/hyperlink" Target="https://fbref.com/en/players/b2a81fc6/matchlogs/2023-2024/summary/Mike-Tresor-Match-Logs" TargetMode="External"/><Relationship Id="rId2145" Type="http://schemas.openxmlformats.org/officeDocument/2006/relationships/hyperlink" Target="https://fbref.com/en/squads/18bb7c10/Arsenal-Stats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1961b2aa/Andre-Gomes" TargetMode="External"/><Relationship Id="rId976" Type="http://schemas.openxmlformats.org/officeDocument/2006/relationships/hyperlink" Target="https://fbref.com/en/players/0f134faf/matchlogs/2023-2024/summary/Mathias-Jensen-Match-Logs" TargetMode="External"/><Relationship Id="rId1399" Type="http://schemas.openxmlformats.org/officeDocument/2006/relationships/hyperlink" Target="https://fbref.com/en/players/9674002f/matchlogs/2023-2024/summary/Mason-Mount-Match-Logs" TargetMode="External"/><Relationship Id="rId324" Type="http://schemas.openxmlformats.org/officeDocument/2006/relationships/hyperlink" Target="https://fbref.com/en/players/b2d31e83/matchlogs/2023-2024/summary/Dan-Bur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b9e1436c/Harvey-Elliott" TargetMode="External"/><Relationship Id="rId1161" Type="http://schemas.openxmlformats.org/officeDocument/2006/relationships/hyperlink" Target="https://fbref.com/en/country/ENG/England-Football" TargetMode="External"/><Relationship Id="rId1259" Type="http://schemas.openxmlformats.org/officeDocument/2006/relationships/hyperlink" Target="https://fbref.com/en/players/bac46a10/matchlogs/2023-2024/summary/Lisandro-Martinez-Match-Logs" TargetMode="External"/><Relationship Id="rId1466" Type="http://schemas.openxmlformats.org/officeDocument/2006/relationships/hyperlink" Target="https://fbref.com/en/squads/822bd0ba/Liverpool-Stats" TargetMode="External"/><Relationship Id="rId2005" Type="http://schemas.openxmlformats.org/officeDocument/2006/relationships/hyperlink" Target="https://fbref.com/en/country/FRA/France-Football" TargetMode="External"/><Relationship Id="rId836" Type="http://schemas.openxmlformats.org/officeDocument/2006/relationships/hyperlink" Target="https://fbref.com/en/players/5ad50391/matchlogs/2023-2024/summary/Josko-Gvardiol-Match-Logs" TargetMode="External"/><Relationship Id="rId1021" Type="http://schemas.openxmlformats.org/officeDocument/2006/relationships/hyperlink" Target="https://fbref.com/en/players/45db685d/Jorginho" TargetMode="External"/><Relationship Id="rId1119" Type="http://schemas.openxmlformats.org/officeDocument/2006/relationships/hyperlink" Target="https://fbref.com/en/players/f23f9d20/matchlogs/2023-2024/summary/Tim-Krul-Match-Logs" TargetMode="External"/><Relationship Id="rId1673" Type="http://schemas.openxmlformats.org/officeDocument/2006/relationships/hyperlink" Target="https://fbref.com/en/country/ENG/England-Football" TargetMode="External"/><Relationship Id="rId1880" Type="http://schemas.openxmlformats.org/officeDocument/2006/relationships/hyperlink" Target="https://fbref.com/en/players/339fe0e8/Thomas-Strakosha" TargetMode="External"/><Relationship Id="rId1978" Type="http://schemas.openxmlformats.org/officeDocument/2006/relationships/hyperlink" Target="https://fbref.com/en/squads/1df6b87e/Sheffield-United-Stats" TargetMode="External"/><Relationship Id="rId903" Type="http://schemas.openxmlformats.org/officeDocument/2006/relationships/hyperlink" Target="https://fbref.com/en/squads/8cec06e1/Wolverhampton-Wanderers-Stats" TargetMode="External"/><Relationship Id="rId1326" Type="http://schemas.openxmlformats.org/officeDocument/2006/relationships/hyperlink" Target="https://fbref.com/en/squads/e4a775cb/Nottingham-Forest-Stats" TargetMode="External"/><Relationship Id="rId1533" Type="http://schemas.openxmlformats.org/officeDocument/2006/relationships/hyperlink" Target="https://fbref.com/en/country/DEN/Denmark-Football" TargetMode="External"/><Relationship Id="rId1740" Type="http://schemas.openxmlformats.org/officeDocument/2006/relationships/hyperlink" Target="https://fbref.com/en/players/bc7dc64d/Bukayo-Saka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19f4d211/Jaden-Philogene-Bidace" TargetMode="External"/><Relationship Id="rId1838" Type="http://schemas.openxmlformats.org/officeDocument/2006/relationships/hyperlink" Target="https://fbref.com/en/squads/361ca564/Tottenham-Hotspur-Stats" TargetMode="External"/><Relationship Id="rId181" Type="http://schemas.openxmlformats.org/officeDocument/2006/relationships/hyperlink" Target="https://fbref.com/en/players/a36524bf/Calvin-Bassey" TargetMode="External"/><Relationship Id="rId1905" Type="http://schemas.openxmlformats.org/officeDocument/2006/relationships/hyperlink" Target="https://fbref.com/en/country/ENG/England-Football" TargetMode="External"/><Relationship Id="rId279" Type="http://schemas.openxmlformats.org/officeDocument/2006/relationships/hyperlink" Target="https://fbref.com/en/squads/cd051869/Brentford-Stats" TargetMode="External"/><Relationship Id="rId486" Type="http://schemas.openxmlformats.org/officeDocument/2006/relationships/hyperlink" Target="https://fbref.com/en/country/WAL/Wales-Football" TargetMode="External"/><Relationship Id="rId693" Type="http://schemas.openxmlformats.org/officeDocument/2006/relationships/hyperlink" Target="https://fbref.com/en/players/ed1e53f3/Phil-Foden" TargetMode="External"/><Relationship Id="rId139" Type="http://schemas.openxmlformats.org/officeDocument/2006/relationships/hyperlink" Target="https://fbref.com/en/squads/47c64c55/Crystal-Palace-Stats" TargetMode="External"/><Relationship Id="rId346" Type="http://schemas.openxmlformats.org/officeDocument/2006/relationships/hyperlink" Target="https://fbref.com/en/country/IRL/Republic-of-Ireland-Football" TargetMode="External"/><Relationship Id="rId553" Type="http://schemas.openxmlformats.org/officeDocument/2006/relationships/hyperlink" Target="https://fbref.com/en/players/d557d734/Matt-Doherty" TargetMode="External"/><Relationship Id="rId760" Type="http://schemas.openxmlformats.org/officeDocument/2006/relationships/hyperlink" Target="https://fbref.com/en/players/d91f104d/matchlogs/2023-2024/summary/Alfie-Gilchrist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players/37118440/matchlogs/2023-2024/summary/Tom-Lockyer-Match-Logs" TargetMode="External"/><Relationship Id="rId1390" Type="http://schemas.openxmlformats.org/officeDocument/2006/relationships/hyperlink" Target="https://fbref.com/en/squads/8602292d/Aston-Villa-Stats" TargetMode="External"/><Relationship Id="rId2027" Type="http://schemas.openxmlformats.org/officeDocument/2006/relationships/hyperlink" Target="https://fbref.com/en/players/77d6fd4d/matchlogs/2023-2024/summary/Guglielmo-Vicario-Match-Logs" TargetMode="External"/><Relationship Id="rId206" Type="http://schemas.openxmlformats.org/officeDocument/2006/relationships/hyperlink" Target="https://fbref.com/en/country/TUN/Tunisia-Football" TargetMode="External"/><Relationship Id="rId413" Type="http://schemas.openxmlformats.org/officeDocument/2006/relationships/hyperlink" Target="https://fbref.com/en/players/700783e7/Levi-Colwill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e297cd13/Luton-Town-Stats" TargetMode="External"/><Relationship Id="rId1488" Type="http://schemas.openxmlformats.org/officeDocument/2006/relationships/hyperlink" Target="https://fbref.com/en/players/74b2cd7e/Angelo-Ogbonna" TargetMode="External"/><Relationship Id="rId1695" Type="http://schemas.openxmlformats.org/officeDocument/2006/relationships/hyperlink" Target="https://fbref.com/en/players/24fae784/matchlogs/2023-2024/summary/Connor-Roberts-Match-Logs" TargetMode="External"/><Relationship Id="rId620" Type="http://schemas.openxmlformats.org/officeDocument/2006/relationships/hyperlink" Target="https://fbref.com/en/players/debe38a0/matchlogs/2023-2024/summary/John-Egan-Match-Logs" TargetMode="External"/><Relationship Id="rId718" Type="http://schemas.openxmlformats.org/officeDocument/2006/relationships/hyperlink" Target="https://fbref.com/en/country/AUS/Australia-Football" TargetMode="External"/><Relationship Id="rId925" Type="http://schemas.openxmlformats.org/officeDocument/2006/relationships/hyperlink" Target="https://fbref.com/en/players/a7a688d7/Mackenzie-Hunt" TargetMode="External"/><Relationship Id="rId1250" Type="http://schemas.openxmlformats.org/officeDocument/2006/relationships/hyperlink" Target="https://fbref.com/en/squads/18bb7c10/Arsenal-Stats" TargetMode="External"/><Relationship Id="rId1348" Type="http://schemas.openxmlformats.org/officeDocument/2006/relationships/hyperlink" Target="https://fbref.com/en/players/fed96827/Chris-Mepham" TargetMode="External"/><Relationship Id="rId1555" Type="http://schemas.openxmlformats.org/officeDocument/2006/relationships/hyperlink" Target="https://fbref.com/en/players/dc7f8a28/matchlogs/2023-2024/summary/Cole-Palmer-Match-Logs" TargetMode="External"/><Relationship Id="rId1762" Type="http://schemas.openxmlformats.org/officeDocument/2006/relationships/hyperlink" Target="https://fbref.com/en/squads/cff3d9bb/Chelsea-Stats" TargetMode="External"/><Relationship Id="rId1110" Type="http://schemas.openxmlformats.org/officeDocument/2006/relationships/hyperlink" Target="https://fbref.com/en/squads/e4a775cb/Nottingham-Forest-Stats" TargetMode="External"/><Relationship Id="rId1208" Type="http://schemas.openxmlformats.org/officeDocument/2006/relationships/hyperlink" Target="https://fbref.com/en/players/83d074ff/Alexis-Mac-Allister" TargetMode="External"/><Relationship Id="rId1415" Type="http://schemas.openxmlformats.org/officeDocument/2006/relationships/hyperlink" Target="https://fbref.com/en/players/99aa1a84/matchlogs/2023-2024/summary/Arijanet-Muric-Match-Log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squads/822bd0ba/Liverpool-Stats" TargetMode="External"/><Relationship Id="rId1927" Type="http://schemas.openxmlformats.org/officeDocument/2006/relationships/hyperlink" Target="https://fbref.com/en/players/41034650/matchlogs/2023-2024/summary/Jurrien-Timber-Match-Logs" TargetMode="External"/><Relationship Id="rId2091" Type="http://schemas.openxmlformats.org/officeDocument/2006/relationships/hyperlink" Target="https://fbref.com/en/players/8b9ebd03/Willian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197640fd/matchlogs/2023-2024/summary/Timothy-Castagne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squads/e4a775cb/Nottingham-Forest-Stats" TargetMode="External"/><Relationship Id="rId228" Type="http://schemas.openxmlformats.org/officeDocument/2006/relationships/hyperlink" Target="https://fbref.com/en/players/b59c2a92/matchlogs/2023-2024/summary/Lucas-Bergstrom-Match-Logs" TargetMode="External"/><Relationship Id="rId435" Type="http://schemas.openxmlformats.org/officeDocument/2006/relationships/hyperlink" Target="https://fbref.com/en/squads/8602292d/Aston-Villa-Stats" TargetMode="External"/><Relationship Id="rId642" Type="http://schemas.openxmlformats.org/officeDocument/2006/relationships/hyperlink" Target="https://fbref.com/en/country/JPN/Japan-Football" TargetMode="External"/><Relationship Id="rId1065" Type="http://schemas.openxmlformats.org/officeDocument/2006/relationships/hyperlink" Target="https://fbref.com/en/players/62d7ef38/Caoimhin-Kelleher" TargetMode="External"/><Relationship Id="rId1272" Type="http://schemas.openxmlformats.org/officeDocument/2006/relationships/hyperlink" Target="https://fbref.com/en/players/ed383e43/Alex-Matos" TargetMode="External"/><Relationship Id="rId2116" Type="http://schemas.openxmlformats.org/officeDocument/2006/relationships/hyperlink" Target="https://fbref.com/en/country/ENG/England-Football" TargetMode="External"/><Relationship Id="rId502" Type="http://schemas.openxmlformats.org/officeDocument/2006/relationships/hyperlink" Target="https://fbref.com/en/country/BEL/Belgium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119b9a8e/Aymeric-Laporte" TargetMode="External"/><Relationship Id="rId1577" Type="http://schemas.openxmlformats.org/officeDocument/2006/relationships/hyperlink" Target="https://fbref.com/en/country/BRA/Brazil-Football" TargetMode="External"/><Relationship Id="rId1784" Type="http://schemas.openxmlformats.org/officeDocument/2006/relationships/hyperlink" Target="https://fbref.com/en/players/52afb588/Kevin-Schade" TargetMode="External"/><Relationship Id="rId1991" Type="http://schemas.openxmlformats.org/officeDocument/2006/relationships/hyperlink" Target="https://fbref.com/en/players/7cd520e8/matchlogs/2023-2024/summary/Destiny-Udogie-Match-Logs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country/BRA/Brazil-Football" TargetMode="External"/><Relationship Id="rId1644" Type="http://schemas.openxmlformats.org/officeDocument/2006/relationships/hyperlink" Target="https://fbref.com/en/players/a1d5bd30/Marcus-Rashford" TargetMode="External"/><Relationship Id="rId1851" Type="http://schemas.openxmlformats.org/officeDocument/2006/relationships/hyperlink" Target="https://fbref.com/en/players/839c14e1/matchlogs/2023-2024/summary/Cedric-Soares-Match-Logs" TargetMode="External"/><Relationship Id="rId1504" Type="http://schemas.openxmlformats.org/officeDocument/2006/relationships/hyperlink" Target="https://fbref.com/en/players/828657ff/Amadou-Onana" TargetMode="External"/><Relationship Id="rId1711" Type="http://schemas.openxmlformats.org/officeDocument/2006/relationships/hyperlink" Target="https://fbref.com/en/players/17acc2ed/matchlogs/2023-2024/summary/Marek-Rodak-Match-Logs" TargetMode="External"/><Relationship Id="rId1949" Type="http://schemas.openxmlformats.org/officeDocument/2006/relationships/hyperlink" Target="https://fbref.com/en/country/ENG/England-Football" TargetMode="External"/><Relationship Id="rId292" Type="http://schemas.openxmlformats.org/officeDocument/2006/relationships/hyperlink" Target="https://fbref.com/en/players/dc4cae05/matchlogs/2023-2024/summary/David-Brooks-Match-Logs" TargetMode="External"/><Relationship Id="rId1809" Type="http://schemas.openxmlformats.org/officeDocument/2006/relationships/hyperlink" Target="https://fbref.com/en/country/ENG/England-Football" TargetMode="External"/><Relationship Id="rId597" Type="http://schemas.openxmlformats.org/officeDocument/2006/relationships/hyperlink" Target="https://fbref.com/en/players/282f75f3/Lewis-Dunk" TargetMode="External"/><Relationship Id="rId152" Type="http://schemas.openxmlformats.org/officeDocument/2006/relationships/hyperlink" Target="https://fbref.com/en/players/e827567f/matchlogs/2023-2024/summary/Ellery-Balcombe-Match-Logs" TargetMode="External"/><Relationship Id="rId457" Type="http://schemas.openxmlformats.org/officeDocument/2006/relationships/hyperlink" Target="https://fbref.com/en/players/db4ed67b/Mahmoud-Dahoud" TargetMode="External"/><Relationship Id="rId1087" Type="http://schemas.openxmlformats.org/officeDocument/2006/relationships/hyperlink" Target="https://fbref.com/en/players/d0f72bf1/matchlogs/2023-2024/summary/Max-Kilman-Match-Logs" TargetMode="External"/><Relationship Id="rId1294" Type="http://schemas.openxmlformats.org/officeDocument/2006/relationships/hyperlink" Target="https://fbref.com/en/squads/fd962109/Fulham-Stats" TargetMode="External"/><Relationship Id="rId2040" Type="http://schemas.openxmlformats.org/officeDocument/2006/relationships/hyperlink" Target="https://fbref.com/en/players/d617bff6/Radek-Vitek" TargetMode="External"/><Relationship Id="rId2138" Type="http://schemas.openxmlformats.org/officeDocument/2006/relationships/hyperlink" Target="https://fbref.com/en/players/9907b1c8/matchlogs/2023-2024/summary/Nicolo-Zaniolo-Match-Logs" TargetMode="External"/><Relationship Id="rId664" Type="http://schemas.openxmlformats.org/officeDocument/2006/relationships/hyperlink" Target="https://fbref.com/en/players/9328b835/matchlogs/2023-2024/summary/Lukasz-Fabianski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8449d35e/Vitaly-Janelt" TargetMode="External"/><Relationship Id="rId1599" Type="http://schemas.openxmlformats.org/officeDocument/2006/relationships/hyperlink" Target="https://fbref.com/en/players/4f565d77/matchlogs/2023-2024/summary/Kalvin-Phillips-Match-Logs" TargetMode="External"/><Relationship Id="rId317" Type="http://schemas.openxmlformats.org/officeDocument/2006/relationships/hyperlink" Target="https://fbref.com/en/players/a681b7b7/Reece-Burke" TargetMode="External"/><Relationship Id="rId524" Type="http://schemas.openxmlformats.org/officeDocument/2006/relationships/hyperlink" Target="https://fbref.com/en/players/4a1a9578/matchlogs/2023-2024/summary/Luis-Diaz-Match-Logs" TargetMode="External"/><Relationship Id="rId731" Type="http://schemas.openxmlformats.org/officeDocument/2006/relationships/hyperlink" Target="https://fbref.com/en/squads/822bd0ba/Liverpool-Stats" TargetMode="External"/><Relationship Id="rId1154" Type="http://schemas.openxmlformats.org/officeDocument/2006/relationships/hyperlink" Target="https://fbref.com/en/squads/fd962109/Fulham-Stats" TargetMode="External"/><Relationship Id="rId1361" Type="http://schemas.openxmlformats.org/officeDocument/2006/relationships/hyperlink" Target="https://fbref.com/en/country/ENG/England-Football" TargetMode="External"/><Relationship Id="rId1459" Type="http://schemas.openxmlformats.org/officeDocument/2006/relationships/hyperlink" Target="https://fbref.com/en/players/e6af02e0/matchlogs/2023-2024/summary/Matheus-Nunes-Match-Logs" TargetMode="External"/><Relationship Id="rId98" Type="http://schemas.openxmlformats.org/officeDocument/2006/relationships/hyperlink" Target="https://fbref.com/en/country/SCO/Scotland-Football" TargetMode="External"/><Relationship Id="rId829" Type="http://schemas.openxmlformats.org/officeDocument/2006/relationships/hyperlink" Target="https://fbref.com/en/players/d56b9520/Malo-Gusto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country/ENG/England-Football" TargetMode="External"/><Relationship Id="rId1666" Type="http://schemas.openxmlformats.org/officeDocument/2006/relationships/hyperlink" Target="https://fbref.com/en/squads/19538871/Manchester-United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players/bf973eeb/matchlogs/2023-2024/summary/James-McConnell-Match-Logs" TargetMode="External"/><Relationship Id="rId1526" Type="http://schemas.openxmlformats.org/officeDocument/2006/relationships/hyperlink" Target="https://fbref.com/en/squads/b8fd03ef/Manchester-City-Stats" TargetMode="External"/><Relationship Id="rId1733" Type="http://schemas.openxmlformats.org/officeDocument/2006/relationships/hyperlink" Target="https://fbref.com/en/country/COD/Congo-DR-Football" TargetMode="External"/><Relationship Id="rId1940" Type="http://schemas.openxmlformats.org/officeDocument/2006/relationships/hyperlink" Target="https://fbref.com/en/players/0db169ae/Sandro-Tonali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efd2ec23/Antoine-Semenyo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33e3242/Ismaila-Cheick-Coulibaly" TargetMode="External"/><Relationship Id="rId2062" Type="http://schemas.openxmlformats.org/officeDocument/2006/relationships/hyperlink" Target="https://fbref.com/en/players/8a7ff278/matchlogs/2023-2024/summary/Joel-Ward-Match-Logs" TargetMode="External"/><Relationship Id="rId241" Type="http://schemas.openxmlformats.org/officeDocument/2006/relationships/hyperlink" Target="https://fbref.com/en/players/d328a254/Philip-Billing" TargetMode="External"/><Relationship Id="rId479" Type="http://schemas.openxmlformats.org/officeDocument/2006/relationships/hyperlink" Target="https://fbref.com/en/squads/d3fd31cc/Everton-Stats" TargetMode="External"/><Relationship Id="rId686" Type="http://schemas.openxmlformats.org/officeDocument/2006/relationships/hyperlink" Target="https://fbref.com/en/country/ARG/Argentina-Football" TargetMode="External"/><Relationship Id="rId893" Type="http://schemas.openxmlformats.org/officeDocument/2006/relationships/hyperlink" Target="https://fbref.com/en/players/69942fb3/James-Hill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SCO/Scotland-Football" TargetMode="External"/><Relationship Id="rId753" Type="http://schemas.openxmlformats.org/officeDocument/2006/relationships/hyperlink" Target="https://fbref.com/en/players/32f60ed8/Morgan-Gibbs-White" TargetMode="External"/><Relationship Id="rId1176" Type="http://schemas.openxmlformats.org/officeDocument/2006/relationships/hyperlink" Target="https://fbref.com/en/players/d7553721/Giovani-Lo-Celso" TargetMode="External"/><Relationship Id="rId1383" Type="http://schemas.openxmlformats.org/officeDocument/2006/relationships/hyperlink" Target="https://fbref.com/en/players/01ce9e70/matchlogs/2023-2024/summary/Kieffer-Moore-Match-Logs" TargetMode="External"/><Relationship Id="rId101" Type="http://schemas.openxmlformats.org/officeDocument/2006/relationships/hyperlink" Target="https://fbref.com/en/players/e4238fb1/Jaidon-Anth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9c36ed83/matchlogs/2023-2024/summary/Nicolas-Jackson-Match-Logs" TargetMode="External"/><Relationship Id="rId1036" Type="http://schemas.openxmlformats.org/officeDocument/2006/relationships/hyperlink" Target="https://fbref.com/en/players/570bb4b9/matchlogs/2023-2024/summary/Hamed-Junior-Traore-Match-Logs" TargetMode="External"/><Relationship Id="rId1243" Type="http://schemas.openxmlformats.org/officeDocument/2006/relationships/hyperlink" Target="https://fbref.com/en/players/a79abd8b/matchlogs/2023-2024/summary/Filip-Marshall-Match-Logs" TargetMode="External"/><Relationship Id="rId1590" Type="http://schemas.openxmlformats.org/officeDocument/2006/relationships/hyperlink" Target="https://fbref.com/en/squads/cff3d9bb/Chelsea-Stats" TargetMode="External"/><Relationship Id="rId1688" Type="http://schemas.openxmlformats.org/officeDocument/2006/relationships/hyperlink" Target="https://fbref.com/en/players/71ef519e/Matt-Ritchie" TargetMode="External"/><Relationship Id="rId1895" Type="http://schemas.openxmlformats.org/officeDocument/2006/relationships/hyperlink" Target="https://fbref.com/en/players/e514ab62/matchlogs/2023-2024/summary/Matt-Targett-Match-Logs" TargetMode="External"/><Relationship Id="rId613" Type="http://schemas.openxmlformats.org/officeDocument/2006/relationships/hyperlink" Target="https://fbref.com/en/players/0562b7f1/Odsonne-Edouard" TargetMode="External"/><Relationship Id="rId820" Type="http://schemas.openxmlformats.org/officeDocument/2006/relationships/hyperlink" Target="https://fbref.com/en/players/8aec0537/matchlogs/2023-2024/summary/Pascal-Gross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squads/18bb7c10/Arsenal-Stats" TargetMode="External"/><Relationship Id="rId1548" Type="http://schemas.openxmlformats.org/officeDocument/2006/relationships/hyperlink" Target="https://fbref.com/en/players/dc7f8a28/Cole-Palmer" TargetMode="External"/><Relationship Id="rId1755" Type="http://schemas.openxmlformats.org/officeDocument/2006/relationships/hyperlink" Target="https://fbref.com/en/players/1b4f1169/matchlogs/2023-2024/summary/Albert-Sambi-Lokonga-Match-Logs" TargetMode="External"/><Relationship Id="rId1103" Type="http://schemas.openxmlformats.org/officeDocument/2006/relationships/hyperlink" Target="https://fbref.com/en/players/5ed9b537/matchlogs/2023-2024/summary/Ibrahima-Konate-Match-Logs" TargetMode="External"/><Relationship Id="rId1310" Type="http://schemas.openxmlformats.org/officeDocument/2006/relationships/hyperlink" Target="https://fbref.com/en/squads/e297cd13/Luton-Town-Stats" TargetMode="External"/><Relationship Id="rId1408" Type="http://schemas.openxmlformats.org/officeDocument/2006/relationships/hyperlink" Target="https://fbref.com/en/players/a755db8c/Rodrigo-Muniz" TargetMode="External"/><Relationship Id="rId1962" Type="http://schemas.openxmlformats.org/officeDocument/2006/relationships/hyperlink" Target="https://fbref.com/en/squads/8cec06e1/Wolverhampton-Wanderers-Stats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players/4b40d9ca/matchlogs/2023-2024/summary/Nick-Pope-Match-Logs" TargetMode="External"/><Relationship Id="rId1822" Type="http://schemas.openxmlformats.org/officeDocument/2006/relationships/hyperlink" Target="https://fbref.com/en/squads/b8fd03ef/Manchester-City-Stats" TargetMode="External"/><Relationship Id="rId196" Type="http://schemas.openxmlformats.org/officeDocument/2006/relationships/hyperlink" Target="https://fbref.com/en/players/50dc94ce/matchlogs/2023-2024/summary/Donny-van-de-Beek-Match-Logs" TargetMode="External"/><Relationship Id="rId2084" Type="http://schemas.openxmlformats.org/officeDocument/2006/relationships/hyperlink" Target="https://fbref.com/en/country/ENG/England-Football" TargetMode="External"/><Relationship Id="rId263" Type="http://schemas.openxmlformats.org/officeDocument/2006/relationships/hyperlink" Target="https://fbref.com/en/squads/b2b47a98/Newcastle-United-Stats" TargetMode="External"/><Relationship Id="rId470" Type="http://schemas.openxmlformats.org/officeDocument/2006/relationships/hyperlink" Target="https://fbref.com/en/country/DEN/Denmark-Football" TargetMode="External"/><Relationship Id="rId2151" Type="http://schemas.openxmlformats.org/officeDocument/2006/relationships/hyperlink" Target="https://fbref.com/en/players/be18d79f/Oliwier-Zych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CU/Ecuador-Football" TargetMode="External"/><Relationship Id="rId568" Type="http://schemas.openxmlformats.org/officeDocument/2006/relationships/hyperlink" Target="https://fbref.com/en/players/5e4d9b48/matchlogs/2023-2024/summary/Jamie-Donley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MEX/Mexico-Football" TargetMode="External"/><Relationship Id="rId1198" Type="http://schemas.openxmlformats.org/officeDocument/2006/relationships/hyperlink" Target="https://fbref.com/en/squads/8602292d/Aston-Villa-Stats" TargetMode="External"/><Relationship Id="rId2011" Type="http://schemas.openxmlformats.org/officeDocument/2006/relationships/hyperlink" Target="https://fbref.com/en/players/3f7bafbe/matchlogs/2023-2024/summary/Alejo-Veliz-Match-Logs" TargetMode="External"/><Relationship Id="rId428" Type="http://schemas.openxmlformats.org/officeDocument/2006/relationships/hyperlink" Target="https://fbref.com/en/players/beb391dd/matchlogs/2023-2024/summary/Maxwel-Cornet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country/FRA/France-Football" TargetMode="External"/><Relationship Id="rId1472" Type="http://schemas.openxmlformats.org/officeDocument/2006/relationships/hyperlink" Target="https://fbref.com/en/players/089667a5/Lewis-OBrien" TargetMode="External"/><Relationship Id="rId2109" Type="http://schemas.openxmlformats.org/officeDocument/2006/relationships/hyperlink" Target="https://fbref.com/en/squads/e4a775cb/Nottingham-Forest-Stats" TargetMode="External"/><Relationship Id="rId702" Type="http://schemas.openxmlformats.org/officeDocument/2006/relationships/hyperlink" Target="https://fbref.com/en/country/ESP/Spain-Football" TargetMode="External"/><Relationship Id="rId1125" Type="http://schemas.openxmlformats.org/officeDocument/2006/relationships/hyperlink" Target="https://fbref.com/en/country/ENG/England-Football" TargetMode="External"/><Relationship Id="rId1332" Type="http://schemas.openxmlformats.org/officeDocument/2006/relationships/hyperlink" Target="https://fbref.com/en/players/d93c2511/Scott-McTominay" TargetMode="External"/><Relationship Id="rId1777" Type="http://schemas.openxmlformats.org/officeDocument/2006/relationships/hyperlink" Target="https://fbref.com/en/country/BRA/Brazil-Football" TargetMode="External"/><Relationship Id="rId1984" Type="http://schemas.openxmlformats.org/officeDocument/2006/relationships/hyperlink" Target="https://fbref.com/en/players/4a51ba65/Matt-Turner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country/ENG/England-Football" TargetMode="External"/><Relationship Id="rId1844" Type="http://schemas.openxmlformats.org/officeDocument/2006/relationships/hyperlink" Target="https://fbref.com/en/players/17695062/Emile-Smith-Rowe" TargetMode="External"/><Relationship Id="rId1704" Type="http://schemas.openxmlformats.org/officeDocument/2006/relationships/hyperlink" Target="https://fbref.com/en/players/7399c7a8/Jack-Robinson" TargetMode="External"/><Relationship Id="rId285" Type="http://schemas.openxmlformats.org/officeDocument/2006/relationships/hyperlink" Target="https://fbref.com/en/players/5f346071/Andre-Brooks" TargetMode="External"/><Relationship Id="rId1911" Type="http://schemas.openxmlformats.org/officeDocument/2006/relationships/hyperlink" Target="https://fbref.com/en/players/cc2d7ad5/matchlogs/2023-2024/summary/Charlie-Taylor-Match-Logs" TargetMode="External"/><Relationship Id="rId492" Type="http://schemas.openxmlformats.org/officeDocument/2006/relationships/hyperlink" Target="https://fbref.com/en/players/44781702/matchlogs/2023-2024/summary/Ben-Davies-Match-Logs" TargetMode="External"/><Relationship Id="rId797" Type="http://schemas.openxmlformats.org/officeDocument/2006/relationships/hyperlink" Target="https://fbref.com/en/players/d7e24aa1/John-Kymani-Gordon" TargetMode="External"/><Relationship Id="rId145" Type="http://schemas.openxmlformats.org/officeDocument/2006/relationships/hyperlink" Target="https://fbref.com/en/players/32e8417f/Stefan-Bajcetic" TargetMode="External"/><Relationship Id="rId352" Type="http://schemas.openxmlformats.org/officeDocument/2006/relationships/hyperlink" Target="https://fbref.com/en/players/b4a014b1/matchlogs/2023-2024/summary/Diego-Carlos-Match-Logs" TargetMode="External"/><Relationship Id="rId1287" Type="http://schemas.openxmlformats.org/officeDocument/2006/relationships/hyperlink" Target="https://fbref.com/en/players/4bcf39f6/matchlogs/2023-2024/summary/Neal-Maupay-Match-Logs" TargetMode="External"/><Relationship Id="rId2033" Type="http://schemas.openxmlformats.org/officeDocument/2006/relationships/hyperlink" Target="https://fbref.com/en/country/BRA/Brazil-Football" TargetMode="External"/><Relationship Id="rId212" Type="http://schemas.openxmlformats.org/officeDocument/2006/relationships/hyperlink" Target="https://fbref.com/en/players/5a04fd92/matchlogs/2023-2024/summary/Said-Benrahma-Match-Logs" TargetMode="External"/><Relationship Id="rId657" Type="http://schemas.openxmlformats.org/officeDocument/2006/relationships/hyperlink" Target="https://fbref.com/en/players/ae4fc6a4/Eberechi-Eze" TargetMode="External"/><Relationship Id="rId864" Type="http://schemas.openxmlformats.org/officeDocument/2006/relationships/hyperlink" Target="https://fbref.com/en/players/fed7cb61/matchlogs/2023-2024/summary/Kai-Havertz-Match-Logs" TargetMode="External"/><Relationship Id="rId1494" Type="http://schemas.openxmlformats.org/officeDocument/2006/relationships/hyperlink" Target="https://fbref.com/en/squads/47c64c55/Crystal-Palace-Stats" TargetMode="External"/><Relationship Id="rId1799" Type="http://schemas.openxmlformats.org/officeDocument/2006/relationships/hyperlink" Target="https://fbref.com/en/players/d04b94db/matchlogs/2023-2024/summary/Nelson-Semedo-Match-Logs" TargetMode="External"/><Relationship Id="rId2100" Type="http://schemas.openxmlformats.org/officeDocument/2006/relationships/hyperlink" Target="https://fbref.com/en/country/WAL/Wales-Football" TargetMode="External"/><Relationship Id="rId517" Type="http://schemas.openxmlformats.org/officeDocument/2006/relationships/hyperlink" Target="https://fbref.com/en/players/31c69ef1/Ruben-Dias" TargetMode="External"/><Relationship Id="rId724" Type="http://schemas.openxmlformats.org/officeDocument/2006/relationships/hyperlink" Target="https://fbref.com/en/players/00b77ecf/matchlogs/2023-2024/summary/Nathan-Fraser-Match-Logs" TargetMode="External"/><Relationship Id="rId931" Type="http://schemas.openxmlformats.org/officeDocument/2006/relationships/hyperlink" Target="https://fbref.com/en/squads/361ca564/Tottenham-Hotspur-Stats" TargetMode="External"/><Relationship Id="rId1147" Type="http://schemas.openxmlformats.org/officeDocument/2006/relationships/hyperlink" Target="https://fbref.com/en/players/2b471f99/matchlogs/2023-2024/summary/Mario-Lemina-Match-Logs" TargetMode="External"/><Relationship Id="rId1354" Type="http://schemas.openxmlformats.org/officeDocument/2006/relationships/hyperlink" Target="https://fbref.com/en/squads/d07537b9/Brighton-and-Hove-Albion-Stats" TargetMode="External"/><Relationship Id="rId1561" Type="http://schemas.openxmlformats.org/officeDocument/2006/relationships/hyperlink" Target="https://fbref.com/en/country/BRA/Brazil-Football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e4a775cb/Nottingham-Forest-Stats" TargetMode="External"/><Relationship Id="rId1214" Type="http://schemas.openxmlformats.org/officeDocument/2006/relationships/hyperlink" Target="https://fbref.com/en/squads/361ca564/Tottenham-Hotspur-Stats" TargetMode="External"/><Relationship Id="rId1421" Type="http://schemas.openxmlformats.org/officeDocument/2006/relationships/hyperlink" Target="https://fbref.com/en/country/ENG/England-Football" TargetMode="External"/><Relationship Id="rId1659" Type="http://schemas.openxmlformats.org/officeDocument/2006/relationships/hyperlink" Target="https://fbref.com/en/players/ab651565/matchlogs/2023-2024/summary/Nathan-Redmond-Match-Logs" TargetMode="External"/><Relationship Id="rId1866" Type="http://schemas.openxmlformats.org/officeDocument/2006/relationships/hyperlink" Target="https://fbref.com/en/squads/1df6b87e/Sheffield-United-Stats" TargetMode="External"/><Relationship Id="rId1519" Type="http://schemas.openxmlformats.org/officeDocument/2006/relationships/hyperlink" Target="https://fbref.com/en/players/2944f86f/matchlogs/2023-2024/summary/Frank-Onyeka-Match-Logs" TargetMode="External"/><Relationship Id="rId1726" Type="http://schemas.openxmlformats.org/officeDocument/2006/relationships/hyperlink" Target="https://fbref.com/en/squads/361ca564/Tottenham-Hotspur-Stats" TargetMode="External"/><Relationship Id="rId1933" Type="http://schemas.openxmlformats.org/officeDocument/2006/relationships/hyperlink" Target="https://fbref.com/en/country/JPN/Japan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PAR/Paraguay-Football" TargetMode="External"/><Relationship Id="rId581" Type="http://schemas.openxmlformats.org/officeDocument/2006/relationships/hyperlink" Target="https://fbref.com/en/players/bf33b257/Alfie-Doughty" TargetMode="External"/><Relationship Id="rId2055" Type="http://schemas.openxmlformats.org/officeDocument/2006/relationships/hyperlink" Target="https://fbref.com/en/players/9e525177/Aaron-Wan-Bissaka" TargetMode="External"/><Relationship Id="rId234" Type="http://schemas.openxmlformats.org/officeDocument/2006/relationships/hyperlink" Target="https://fbref.com/en/country/GNB/Guinea-Bissau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KOR/Korea-Republic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4f974391/Aaron-Cresswell" TargetMode="External"/><Relationship Id="rId539" Type="http://schemas.openxmlformats.org/officeDocument/2006/relationships/hyperlink" Target="https://fbref.com/en/squads/fd962109/Fulham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4ba7cbea/Bournemouth-Stats" TargetMode="External"/><Relationship Id="rId1169" Type="http://schemas.openxmlformats.org/officeDocument/2006/relationships/hyperlink" Target="https://fbref.com/en/country/SWE/Sweden-Football" TargetMode="External"/><Relationship Id="rId1376" Type="http://schemas.openxmlformats.org/officeDocument/2006/relationships/hyperlink" Target="https://fbref.com/en/players/374d5158/Gonzalo-Montiel" TargetMode="External"/><Relationship Id="rId1583" Type="http://schemas.openxmlformats.org/officeDocument/2006/relationships/hyperlink" Target="https://fbref.com/en/players/6fe90922/matchlogs/2023-2024/summary/Ivan-Perisic-Match-Logs" TargetMode="External"/><Relationship Id="rId2122" Type="http://schemas.openxmlformats.org/officeDocument/2006/relationships/hyperlink" Target="https://fbref.com/en/players/907a5d7c/matchlogs/2023-2024/summary/Yehor-Yarmoliuk-Match-Logs" TargetMode="External"/><Relationship Id="rId301" Type="http://schemas.openxmlformats.org/officeDocument/2006/relationships/hyperlink" Target="https://fbref.com/en/players/4e204552/Jacob-Bruun-Larsen" TargetMode="External"/><Relationship Id="rId953" Type="http://schemas.openxmlformats.org/officeDocument/2006/relationships/hyperlink" Target="https://fbref.com/en/players/6ca5ec4b/Alex-Iwobi" TargetMode="External"/><Relationship Id="rId1029" Type="http://schemas.openxmlformats.org/officeDocument/2006/relationships/hyperlink" Target="https://fbref.com/en/players/f098c03e/Mads-Juel-Andersen" TargetMode="External"/><Relationship Id="rId1236" Type="http://schemas.openxmlformats.org/officeDocument/2006/relationships/hyperlink" Target="https://fbref.com/en/players/7923301c/Louie-Marsh" TargetMode="External"/><Relationship Id="rId1790" Type="http://schemas.openxmlformats.org/officeDocument/2006/relationships/hyperlink" Target="https://fbref.com/en/squads/b2b47a98/Newcastle-United-Stats" TargetMode="External"/><Relationship Id="rId1888" Type="http://schemas.openxmlformats.org/officeDocument/2006/relationships/hyperlink" Target="https://fbref.com/en/players/934e1968/Dominik-Szoboszlai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7eda24fe/Ben-Greenwood" TargetMode="External"/><Relationship Id="rId1443" Type="http://schemas.openxmlformats.org/officeDocument/2006/relationships/hyperlink" Target="https://fbref.com/en/players/7ba2eaa9/matchlogs/2023-2024/summary/Pedro-Neto-Match-Logs" TargetMode="External"/><Relationship Id="rId1650" Type="http://schemas.openxmlformats.org/officeDocument/2006/relationships/hyperlink" Target="https://fbref.com/en/squads/18bb7c10/Arsenal-Stats" TargetMode="External"/><Relationship Id="rId1748" Type="http://schemas.openxmlformats.org/officeDocument/2006/relationships/hyperlink" Target="https://fbref.com/en/players/972aeb2a/William-Saliba" TargetMode="External"/><Relationship Id="rId1303" Type="http://schemas.openxmlformats.org/officeDocument/2006/relationships/hyperlink" Target="https://fbref.com/en/players/96593e89/matchlogs/2023-2024/summary/James-Mcatee-Match-Logs" TargetMode="External"/><Relationship Id="rId1510" Type="http://schemas.openxmlformats.org/officeDocument/2006/relationships/hyperlink" Target="https://fbref.com/en/squads/19538871/Manchester-United-Stats" TargetMode="External"/><Relationship Id="rId1955" Type="http://schemas.openxmlformats.org/officeDocument/2006/relationships/hyperlink" Target="https://fbref.com/en/players/9a28eba4/matchlogs/2023-2024/summary/Adama-Traore-Match-Logs" TargetMode="External"/><Relationship Id="rId1608" Type="http://schemas.openxmlformats.org/officeDocument/2006/relationships/hyperlink" Target="https://fbref.com/en/players/e541326e/Ethan-Pinnock" TargetMode="External"/><Relationship Id="rId1815" Type="http://schemas.openxmlformats.org/officeDocument/2006/relationships/hyperlink" Target="https://fbref.com/en/players/9c94165b/matchlogs/2023-2024/summary/Luke-Shaw-Match-Logs" TargetMode="External"/><Relationship Id="rId189" Type="http://schemas.openxmlformats.org/officeDocument/2006/relationships/hyperlink" Target="https://fbref.com/en/players/7cbd6d68/Eddie-Beach" TargetMode="External"/><Relationship Id="rId396" Type="http://schemas.openxmlformats.org/officeDocument/2006/relationships/hyperlink" Target="https://fbref.com/en/players/2696b6a9/matchlogs/2023-2024/summary/Tahith-Chong-Match-Logs" TargetMode="External"/><Relationship Id="rId2077" Type="http://schemas.openxmlformats.org/officeDocument/2006/relationships/hyperlink" Target="https://fbref.com/en/squads/d07537b9/Brighton-and-Hove-Albion-Stats" TargetMode="External"/><Relationship Id="rId256" Type="http://schemas.openxmlformats.org/officeDocument/2006/relationships/hyperlink" Target="https://fbref.com/en/players/ae5019e6/matchlogs/2023-2024/summary/Jayden-Bogle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country/NED/Netherlands-Football" TargetMode="External"/><Relationship Id="rId2144" Type="http://schemas.openxmlformats.org/officeDocument/2006/relationships/hyperlink" Target="https://fbref.com/en/country/UKR/Ukraine-Football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b2b47a98/Newcastle-United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9f7c837d/matchlogs/2023-2024/summary/Ben-Godfrey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b57e066e/Rico-Lewis" TargetMode="External"/><Relationship Id="rId1398" Type="http://schemas.openxmlformats.org/officeDocument/2006/relationships/hyperlink" Target="https://fbref.com/en/squads/19538871/Manchester-United-Stats" TargetMode="External"/><Relationship Id="rId2004" Type="http://schemas.openxmlformats.org/officeDocument/2006/relationships/hyperlink" Target="https://fbref.com/en/players/9f8e9423/Raphael-Varane" TargetMode="External"/><Relationship Id="rId628" Type="http://schemas.openxmlformats.org/officeDocument/2006/relationships/hyperlink" Target="https://fbref.com/en/players/2fba6108/matchlogs/2023-2024/summary/Anthony-Elanga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squads/19538871/Manchester-United-Stats" TargetMode="External"/><Relationship Id="rId1465" Type="http://schemas.openxmlformats.org/officeDocument/2006/relationships/hyperlink" Target="https://fbref.com/en/country/URU/Uruguay-Football" TargetMode="External"/><Relationship Id="rId1672" Type="http://schemas.openxmlformats.org/officeDocument/2006/relationships/hyperlink" Target="https://fbref.com/en/players/1c7012b8/Declan-Rice" TargetMode="External"/><Relationship Id="rId1020" Type="http://schemas.openxmlformats.org/officeDocument/2006/relationships/hyperlink" Target="https://fbref.com/en/players/4fb9c88f/matchlogs/2023-2024/summary/Curtis-Jones-Match-Logs" TargetMode="External"/><Relationship Id="rId1118" Type="http://schemas.openxmlformats.org/officeDocument/2006/relationships/hyperlink" Target="https://fbref.com/en/squads/e297cd13/Luton-Town-Stats" TargetMode="External"/><Relationship Id="rId1325" Type="http://schemas.openxmlformats.org/officeDocument/2006/relationships/hyperlink" Target="https://fbref.com/en/country/SCO/Scotland-Football" TargetMode="External"/><Relationship Id="rId1532" Type="http://schemas.openxmlformats.org/officeDocument/2006/relationships/hyperlink" Target="https://fbref.com/en/players/7b355808/William-Osula" TargetMode="External"/><Relationship Id="rId1977" Type="http://schemas.openxmlformats.org/officeDocument/2006/relationships/hyperlink" Target="https://fbref.com/en/country/USA/United-States-Football" TargetMode="External"/><Relationship Id="rId902" Type="http://schemas.openxmlformats.org/officeDocument/2006/relationships/hyperlink" Target="https://fbref.com/en/country/IRL/Republic-of-Ireland-Football" TargetMode="External"/><Relationship Id="rId1837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players/c6dc9ecd/Harry-Wilson" TargetMode="External"/><Relationship Id="rId180" Type="http://schemas.openxmlformats.org/officeDocument/2006/relationships/hyperlink" Target="https://fbref.com/en/players/1aa84968/matchlogs/2023-2024/summary/Chris-Basham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5c0da4a4/Marcus-Tavernier" TargetMode="External"/><Relationship Id="rId485" Type="http://schemas.openxmlformats.org/officeDocument/2006/relationships/hyperlink" Target="https://fbref.com/en/players/71894777/Adam-Davies" TargetMode="External"/><Relationship Id="rId692" Type="http://schemas.openxmlformats.org/officeDocument/2006/relationships/hyperlink" Target="https://fbref.com/en/players/a92ab7be/matchlogs/2023-2024/summary/Mark-Flekken-Match-Logs" TargetMode="External"/><Relationship Id="rId138" Type="http://schemas.openxmlformats.org/officeDocument/2006/relationships/hyperlink" Target="https://fbref.com/en/country/GHA/Ghana-Football" TargetMode="External"/><Relationship Id="rId345" Type="http://schemas.openxmlformats.org/officeDocument/2006/relationships/hyperlink" Target="https://fbref.com/en/players/4506aec5/Thomas-Cannon" TargetMode="External"/><Relationship Id="rId552" Type="http://schemas.openxmlformats.org/officeDocument/2006/relationships/hyperlink" Target="https://fbref.com/en/players/e814e1cf/matchlogs/2023-2024/summary/Lewis-Dobbin-Match-Logs" TargetMode="External"/><Relationship Id="rId997" Type="http://schemas.openxmlformats.org/officeDocument/2006/relationships/hyperlink" Target="https://fbref.com/en/players/9319781b/Ben-Johnson" TargetMode="External"/><Relationship Id="rId1182" Type="http://schemas.openxmlformats.org/officeDocument/2006/relationships/hyperlink" Target="https://fbref.com/en/squads/e297cd13/Luton-Town-Stats" TargetMode="External"/><Relationship Id="rId2026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9ade9ce1/Anis-Ben-Slimane" TargetMode="External"/><Relationship Id="rId412" Type="http://schemas.openxmlformats.org/officeDocument/2006/relationships/hyperlink" Target="https://fbref.com/en/players/a8c19eb8/matchlogs/2023-2024/summary/Nathan-Collins-Match-Logs" TargetMode="External"/><Relationship Id="rId857" Type="http://schemas.openxmlformats.org/officeDocument/2006/relationships/hyperlink" Target="https://fbref.com/en/players/aa849a12/Jack-Harrison" TargetMode="External"/><Relationship Id="rId1042" Type="http://schemas.openxmlformats.org/officeDocument/2006/relationships/hyperlink" Target="https://fbref.com/en/country/BFA/Burkina-Faso-Football" TargetMode="External"/><Relationship Id="rId1487" Type="http://schemas.openxmlformats.org/officeDocument/2006/relationships/hyperlink" Target="https://fbref.com/en/players/788c0277/matchlogs/2023-2024/summary/Chiedozie-Ogbene-Match-Logs" TargetMode="External"/><Relationship Id="rId1694" Type="http://schemas.openxmlformats.org/officeDocument/2006/relationships/hyperlink" Target="https://fbref.com/en/squads/943e8050/Burnley-Stats" TargetMode="External"/><Relationship Id="rId717" Type="http://schemas.openxmlformats.org/officeDocument/2006/relationships/hyperlink" Target="https://fbref.com/en/players/6722d4f0/Tyrese-Francois" TargetMode="External"/><Relationship Id="rId924" Type="http://schemas.openxmlformats.org/officeDocument/2006/relationships/hyperlink" Target="https://fbref.com/en/players/d2b32e91/matchlogs/2023-2024/summary/Bashir-Humphreys-Match-Logs" TargetMode="External"/><Relationship Id="rId1347" Type="http://schemas.openxmlformats.org/officeDocument/2006/relationships/hyperlink" Target="https://fbref.com/en/players/91748070/matchlogs/2023-2024/summary/Teden-Mengi-Match-Logs" TargetMode="External"/><Relationship Id="rId1554" Type="http://schemas.openxmlformats.org/officeDocument/2006/relationships/hyperlink" Target="https://fbref.com/en/squads/cff3d9bb/Chelsea-Stats" TargetMode="External"/><Relationship Id="rId1761" Type="http://schemas.openxmlformats.org/officeDocument/2006/relationships/hyperlink" Target="https://fbref.com/en/country/ESP/Spain-Football" TargetMode="External"/><Relationship Id="rId1999" Type="http://schemas.openxmlformats.org/officeDocument/2006/relationships/hyperlink" Target="https://fbref.com/en/players/a2d873dd/matchlogs/2023-2024/summary/Hwang-Ui-jo-Match-Log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players/cab9634e/matchlogs/2023-2024/summary/Ian-Maatsen-Match-Logs" TargetMode="External"/><Relationship Id="rId1414" Type="http://schemas.openxmlformats.org/officeDocument/2006/relationships/hyperlink" Target="https://fbref.com/en/squads/943e8050/Burnley-Stats" TargetMode="External"/><Relationship Id="rId1621" Type="http://schemas.openxmlformats.org/officeDocument/2006/relationships/hyperlink" Target="https://fbref.com/en/country/ENG/England-Football" TargetMode="External"/><Relationship Id="rId1859" Type="http://schemas.openxmlformats.org/officeDocument/2006/relationships/hyperlink" Target="https://fbref.com/en/players/886f9aac/matchlogs/2023-2024/summary/Manor-Solomon-Match-Logs" TargetMode="External"/><Relationship Id="rId1719" Type="http://schemas.openxmlformats.org/officeDocument/2006/relationships/hyperlink" Target="https://fbref.com/en/players/4ab53cdb/matchlogs/2023-2024/summary/Jay-Rodriguez-Match-Logs" TargetMode="External"/><Relationship Id="rId1926" Type="http://schemas.openxmlformats.org/officeDocument/2006/relationships/hyperlink" Target="https://fbref.com/en/squads/18bb7c10/Arsenal-Stats" TargetMode="External"/><Relationship Id="rId2090" Type="http://schemas.openxmlformats.org/officeDocument/2006/relationships/hyperlink" Target="https://fbref.com/en/players/dd323728/matchlogs/2023-2024/summary/Neco-Williams-Match-Log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MLI/Mali-Football" TargetMode="External"/><Relationship Id="rId2048" Type="http://schemas.openxmlformats.org/officeDocument/2006/relationships/hyperlink" Target="https://fbref.com/en/country/GRE/Greece-Football" TargetMode="External"/><Relationship Id="rId227" Type="http://schemas.openxmlformats.org/officeDocument/2006/relationships/hyperlink" Target="https://fbref.com/en/squads/cff3d9bb/Chelsea-Stats" TargetMode="External"/><Relationship Id="rId781" Type="http://schemas.openxmlformats.org/officeDocument/2006/relationships/hyperlink" Target="https://fbref.com/en/players/7a11550b/Joe-Gomez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c149016b/Wataru-Endo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51dbeea9/matchlogs/2023-2024/summary/Thilo-Kehrer-Match-Logs" TargetMode="External"/><Relationship Id="rId1271" Type="http://schemas.openxmlformats.org/officeDocument/2006/relationships/hyperlink" Target="https://fbref.com/en/players/b217ef29/matchlogs/2023-2024/summary/Joel-Matip-Match-Logs" TargetMode="External"/><Relationship Id="rId1369" Type="http://schemas.openxmlformats.org/officeDocument/2006/relationships/hyperlink" Target="https://fbref.com/en/country/SRB/Serbia-Football" TargetMode="External"/><Relationship Id="rId1576" Type="http://schemas.openxmlformats.org/officeDocument/2006/relationships/hyperlink" Target="https://fbref.com/en/players/6639e500/Andreas-Pereira" TargetMode="External"/><Relationship Id="rId2115" Type="http://schemas.openxmlformats.org/officeDocument/2006/relationships/hyperlink" Target="https://fbref.com/en/players/a5212312/Joe-Worrall" TargetMode="External"/><Relationship Id="rId501" Type="http://schemas.openxmlformats.org/officeDocument/2006/relationships/hyperlink" Target="https://fbref.com/en/players/e46012d4/Kevin-De-Bruyne" TargetMode="External"/><Relationship Id="rId946" Type="http://schemas.openxmlformats.org/officeDocument/2006/relationships/hyperlink" Target="https://fbref.com/en/country/SWE/Sweden-Football" TargetMode="External"/><Relationship Id="rId1131" Type="http://schemas.openxmlformats.org/officeDocument/2006/relationships/hyperlink" Target="https://fbref.com/en/players/f4e433d4/matchlogs/2023-2024/summary/Tariq-Lamptey-Match-Logs" TargetMode="External"/><Relationship Id="rId1229" Type="http://schemas.openxmlformats.org/officeDocument/2006/relationships/hyperlink" Target="https://fbref.com/en/country/BEL/Belgium-Football" TargetMode="External"/><Relationship Id="rId1783" Type="http://schemas.openxmlformats.org/officeDocument/2006/relationships/hyperlink" Target="https://fbref.com/en/players/9744ff80/matchlogs/2023-2024/summary/Pablo-Sarabia-Match-Logs" TargetMode="External"/><Relationship Id="rId1990" Type="http://schemas.openxmlformats.org/officeDocument/2006/relationships/hyperlink" Target="https://fbref.com/en/squads/361ca564/Tottenham-Hotspur-Stats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a9dc785c/Neto" TargetMode="External"/><Relationship Id="rId1643" Type="http://schemas.openxmlformats.org/officeDocument/2006/relationships/hyperlink" Target="https://fbref.com/en/players/1544f145/matchlogs/2023-2024/summary/Jacob-Ramsey-Match-Logs" TargetMode="External"/><Relationship Id="rId1850" Type="http://schemas.openxmlformats.org/officeDocument/2006/relationships/hyperlink" Target="https://fbref.com/en/squads/18bb7c10/Arsenal-Stats" TargetMode="External"/><Relationship Id="rId1503" Type="http://schemas.openxmlformats.org/officeDocument/2006/relationships/hyperlink" Target="https://fbref.com/en/players/e7ee38c3/matchlogs/2023-2024/summary/Robin-Olsen-Match-Logs" TargetMode="External"/><Relationship Id="rId1710" Type="http://schemas.openxmlformats.org/officeDocument/2006/relationships/hyperlink" Target="https://fbref.com/en/squads/fd962109/Fulham-Stats" TargetMode="External"/><Relationship Id="rId1948" Type="http://schemas.openxmlformats.org/officeDocument/2006/relationships/hyperlink" Target="https://fbref.com/en/players/259fea27/James-Trafford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e4e0deaa/Femi-Seriki" TargetMode="External"/><Relationship Id="rId151" Type="http://schemas.openxmlformats.org/officeDocument/2006/relationships/hyperlink" Target="https://fbref.com/en/squads/cd051869/Brentford-Stats" TargetMode="External"/><Relationship Id="rId389" Type="http://schemas.openxmlformats.org/officeDocument/2006/relationships/hyperlink" Target="https://fbref.com/en/players/d2424d1b/Ben-Chilwell" TargetMode="External"/><Relationship Id="rId596" Type="http://schemas.openxmlformats.org/officeDocument/2006/relationships/hyperlink" Target="https://fbref.com/en/players/3fe6bd8c/matchlogs/2023-2024/summary/Paul-Dummett-Match-Logs" TargetMode="External"/><Relationship Id="rId249" Type="http://schemas.openxmlformats.org/officeDocument/2006/relationships/hyperlink" Target="https://fbref.com/en/players/eed2427e/Oscar-Bobb" TargetMode="External"/><Relationship Id="rId456" Type="http://schemas.openxmlformats.org/officeDocument/2006/relationships/hyperlink" Target="https://fbref.com/en/players/dc62b55d/matchlogs/2023-2024/summary/Matheus-Cunha-Match-Logs" TargetMode="External"/><Relationship Id="rId663" Type="http://schemas.openxmlformats.org/officeDocument/2006/relationships/hyperlink" Target="https://fbref.com/en/squads/7c21e445/West-Ham-United-Stats" TargetMode="External"/><Relationship Id="rId870" Type="http://schemas.openxmlformats.org/officeDocument/2006/relationships/hyperlink" Target="https://fbref.com/en/country/KOR/Korea-Republic-Football" TargetMode="External"/><Relationship Id="rId1086" Type="http://schemas.openxmlformats.org/officeDocument/2006/relationships/hyperlink" Target="https://fbref.com/en/squads/8cec06e1/Wolverhampton-Wanderers-Stats" TargetMode="External"/><Relationship Id="rId1293" Type="http://schemas.openxmlformats.org/officeDocument/2006/relationships/hyperlink" Target="https://fbref.com/en/country/SUI/Switzerland-Football" TargetMode="External"/><Relationship Id="rId2137" Type="http://schemas.openxmlformats.org/officeDocument/2006/relationships/hyperlink" Target="https://fbref.com/en/squads/8602292d/Aston-Villa-Stats" TargetMode="External"/><Relationship Id="rId109" Type="http://schemas.openxmlformats.org/officeDocument/2006/relationships/hyperlink" Target="https://fbref.com/en/players/99127249/Antony" TargetMode="External"/><Relationship Id="rId316" Type="http://schemas.openxmlformats.org/officeDocument/2006/relationships/hyperlink" Target="https://fbref.com/en/players/468a7a91/matchlogs/2023-2024/summary/Facundo-Buonanotte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1265a93a/matchlogs/2023-2024/summary/Reece-James-Match-Logs" TargetMode="External"/><Relationship Id="rId1153" Type="http://schemas.openxmlformats.org/officeDocument/2006/relationships/hyperlink" Target="https://fbref.com/en/country/GER/Germany-Football" TargetMode="External"/><Relationship Id="rId1598" Type="http://schemas.openxmlformats.org/officeDocument/2006/relationships/hyperlink" Target="https://fbref.com/en/squads/b8fd03ef/Manchester-City-Stats" TargetMode="External"/><Relationship Id="rId97" Type="http://schemas.openxmlformats.org/officeDocument/2006/relationships/hyperlink" Target="https://fbref.com/en/players/de31038e/Elliot-Anderson" TargetMode="External"/><Relationship Id="rId730" Type="http://schemas.openxmlformats.org/officeDocument/2006/relationships/hyperlink" Target="https://fbref.com/en/country/NED/Netherlands-Football" TargetMode="External"/><Relationship Id="rId828" Type="http://schemas.openxmlformats.org/officeDocument/2006/relationships/hyperlink" Target="https://fbref.com/en/players/82518f62/matchlogs/2023-2024/summary/Bruno-Guimaraes-Match-Logs" TargetMode="External"/><Relationship Id="rId1013" Type="http://schemas.openxmlformats.org/officeDocument/2006/relationships/hyperlink" Target="https://fbref.com/en/players/9e5708be/Sam-Johnstone" TargetMode="External"/><Relationship Id="rId1360" Type="http://schemas.openxmlformats.org/officeDocument/2006/relationships/hyperlink" Target="https://fbref.com/en/players/5cbd1eb0/Tyrick-Mitchell" TargetMode="External"/><Relationship Id="rId1458" Type="http://schemas.openxmlformats.org/officeDocument/2006/relationships/hyperlink" Target="https://fbref.com/en/squads/8cec06e1/Wolverhampton-Wanderers-Stats" TargetMode="External"/><Relationship Id="rId1665" Type="http://schemas.openxmlformats.org/officeDocument/2006/relationships/hyperlink" Target="https://fbref.com/en/country/ESP/Spain-Football" TargetMode="External"/><Relationship Id="rId1872" Type="http://schemas.openxmlformats.org/officeDocument/2006/relationships/hyperlink" Target="https://fbref.com/en/players/28300a16/Jason-Steele" TargetMode="External"/><Relationship Id="rId1220" Type="http://schemas.openxmlformats.org/officeDocument/2006/relationships/hyperlink" Target="https://fbref.com/en/players/d8931174/Harry-Maguire" TargetMode="External"/><Relationship Id="rId1318" Type="http://schemas.openxmlformats.org/officeDocument/2006/relationships/hyperlink" Target="https://fbref.com/en/squads/822bd0ba/Liverpool-Stats" TargetMode="External"/><Relationship Id="rId1525" Type="http://schemas.openxmlformats.org/officeDocument/2006/relationships/hyperlink" Target="https://fbref.com/en/country/GER/Germany-Football" TargetMode="External"/><Relationship Id="rId1732" Type="http://schemas.openxmlformats.org/officeDocument/2006/relationships/hyperlink" Target="https://fbref.com/en/players/a9b1c319/Pelly-Ruddock-Mpanzu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3ea50f67/Harvey-Barnes" TargetMode="External"/><Relationship Id="rId380" Type="http://schemas.openxmlformats.org/officeDocument/2006/relationships/hyperlink" Target="https://fbref.com/en/players/dc6f5bdd/matchlogs/2023-2024/summary/Calum-Chambers-Match-Logs" TargetMode="External"/><Relationship Id="rId2061" Type="http://schemas.openxmlformats.org/officeDocument/2006/relationships/hyperlink" Target="https://fbref.com/en/squads/47c64c55/Crystal-Palace-Stats" TargetMode="External"/><Relationship Id="rId240" Type="http://schemas.openxmlformats.org/officeDocument/2006/relationships/hyperlink" Target="https://fbref.com/en/players/9af1f9ff/matchlogs/2023-2024/summary/Jordan-Beyer-Match-Logs" TargetMode="External"/><Relationship Id="rId478" Type="http://schemas.openxmlformats.org/officeDocument/2006/relationships/hyperlink" Target="https://fbref.com/en/country/NED/Netherlands-Football" TargetMode="External"/><Relationship Id="rId685" Type="http://schemas.openxmlformats.org/officeDocument/2006/relationships/hyperlink" Target="https://fbref.com/en/players/5ff4ab71/Enzo-Fernandez" TargetMode="External"/><Relationship Id="rId892" Type="http://schemas.openxmlformats.org/officeDocument/2006/relationships/hyperlink" Target="https://fbref.com/en/players/1780bb4a/matchlogs/2023-2024/summary/Aaron-Hickey-Match-Logs" TargetMode="External"/><Relationship Id="rId100" Type="http://schemas.openxmlformats.org/officeDocument/2006/relationships/hyperlink" Target="https://fbref.com/en/players/de31038e/matchlogs/2023-2024/summary/Elliot-Anderson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733f1a7d/Ben-Doak" TargetMode="External"/><Relationship Id="rId752" Type="http://schemas.openxmlformats.org/officeDocument/2006/relationships/hyperlink" Target="https://fbref.com/en/players/f7b1d4e0/matchlogs/2023-2024/summary/Saman-Ghoddos-Match-Logs" TargetMode="External"/><Relationship Id="rId1175" Type="http://schemas.openxmlformats.org/officeDocument/2006/relationships/hyperlink" Target="https://fbref.com/en/players/afed6722/matchlogs/2023-2024/summary/Valentino-Livramento-Match-Logs" TargetMode="External"/><Relationship Id="rId1382" Type="http://schemas.openxmlformats.org/officeDocument/2006/relationships/hyperlink" Target="https://fbref.com/en/squads/4ba7cbea/Bournemouth-Stats" TargetMode="External"/><Relationship Id="rId2019" Type="http://schemas.openxmlformats.org/officeDocument/2006/relationships/hyperlink" Target="https://fbref.com/en/players/8fe2a392/matchlogs/2023-2024/summary/Micky-van-de-Ven-Match-Logs" TargetMode="External"/><Relationship Id="rId405" Type="http://schemas.openxmlformats.org/officeDocument/2006/relationships/hyperlink" Target="https://fbref.com/en/players/0442183b/Nathaniel-Clyne" TargetMode="External"/><Relationship Id="rId612" Type="http://schemas.openxmlformats.org/officeDocument/2006/relationships/hyperlink" Target="https://fbref.com/en/players/3bb7b8b4/matchlogs/2023-2024/summary/Ederson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squads/8602292d/Aston-Villa-Stats" TargetMode="External"/><Relationship Id="rId1687" Type="http://schemas.openxmlformats.org/officeDocument/2006/relationships/hyperlink" Target="https://fbref.com/en/players/7a1f2c08/matchlogs/2023-2024/summary/Jairo-Riedewald-Match-Logs" TargetMode="External"/><Relationship Id="rId1894" Type="http://schemas.openxmlformats.org/officeDocument/2006/relationships/hyperlink" Target="https://fbref.com/en/squads/b2b47a98/Newcastle-United-Stats" TargetMode="External"/><Relationship Id="rId917" Type="http://schemas.openxmlformats.org/officeDocument/2006/relationships/hyperlink" Target="https://fbref.com/en/players/a0666d3e/Will-Hughes" TargetMode="External"/><Relationship Id="rId1102" Type="http://schemas.openxmlformats.org/officeDocument/2006/relationships/hyperlink" Target="https://fbref.com/en/squads/822bd0ba/Liverpool-Stats" TargetMode="External"/><Relationship Id="rId1547" Type="http://schemas.openxmlformats.org/officeDocument/2006/relationships/hyperlink" Target="https://fbref.com/en/players/a78ff07f/matchlogs/2023-2024/summary/Joao-Palhinha-Match-Logs" TargetMode="External"/><Relationship Id="rId1754" Type="http://schemas.openxmlformats.org/officeDocument/2006/relationships/hyperlink" Target="https://fbref.com/en/squads/e297cd13/Luton-Town-Stats" TargetMode="External"/><Relationship Id="rId1961" Type="http://schemas.openxmlformats.org/officeDocument/2006/relationships/hyperlink" Target="https://fbref.com/en/country/MLI/Mali-Football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players/049a888d/matchlogs/2023-2024/summary/Mykhailo-Mudryk-Match-Logs" TargetMode="External"/><Relationship Id="rId1614" Type="http://schemas.openxmlformats.org/officeDocument/2006/relationships/hyperlink" Target="https://fbref.com/en/squads/b2b47a98/Newcastle-United-Stats" TargetMode="External"/><Relationship Id="rId1821" Type="http://schemas.openxmlformats.org/officeDocument/2006/relationships/hyperlink" Target="https://fbref.com/en/country/POR/Portugal-Football" TargetMode="External"/><Relationship Id="rId195" Type="http://schemas.openxmlformats.org/officeDocument/2006/relationships/hyperlink" Target="https://fbref.com/en/squads/19538871/Manchester-United-Stats" TargetMode="External"/><Relationship Id="rId1919" Type="http://schemas.openxmlformats.org/officeDocument/2006/relationships/hyperlink" Target="https://fbref.com/en/players/fc027d02/matchlogs/2023-2024/summary/Luke-Thomas-Match-Logs" TargetMode="External"/><Relationship Id="rId2083" Type="http://schemas.openxmlformats.org/officeDocument/2006/relationships/hyperlink" Target="https://fbref.com/en/players/35e413f1/Ben-White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361ca564/Tottenham-Hotspur-Stats" TargetMode="External"/><Relationship Id="rId1197" Type="http://schemas.openxmlformats.org/officeDocument/2006/relationships/hyperlink" Target="https://fbref.com/en/country/BRA/Brazil-Football" TargetMode="External"/><Relationship Id="rId2150" Type="http://schemas.openxmlformats.org/officeDocument/2006/relationships/hyperlink" Target="https://fbref.com/en/players/ce4246f5/matchlogs/2023-2024/summary/Kurt-Zouma-Match-Logs" TargetMode="External"/><Relationship Id="rId122" Type="http://schemas.openxmlformats.org/officeDocument/2006/relationships/hyperlink" Target="https://fbref.com/en/country/FRA/France-Football" TargetMode="External"/><Relationship Id="rId774" Type="http://schemas.openxmlformats.org/officeDocument/2006/relationships/hyperlink" Target="https://fbref.com/en/country/BRA/Brazil-Football" TargetMode="External"/><Relationship Id="rId981" Type="http://schemas.openxmlformats.org/officeDocument/2006/relationships/hyperlink" Target="https://fbref.com/en/players/b561db50/Raul-Jimenez" TargetMode="External"/><Relationship Id="rId1057" Type="http://schemas.openxmlformats.org/officeDocument/2006/relationships/hyperlink" Target="https://fbref.com/en/players/c5b7c315/Michael-Keane" TargetMode="External"/><Relationship Id="rId2010" Type="http://schemas.openxmlformats.org/officeDocument/2006/relationships/hyperlink" Target="https://fbref.com/en/squads/361ca564/Tottenham-Hotspur-Stats" TargetMode="External"/><Relationship Id="rId427" Type="http://schemas.openxmlformats.org/officeDocument/2006/relationships/hyperlink" Target="https://fbref.com/en/squads/7c21e445/West-Ham-United-Stats" TargetMode="External"/><Relationship Id="rId634" Type="http://schemas.openxmlformats.org/officeDocument/2006/relationships/hyperlink" Target="https://fbref.com/en/country/EGY/Egypt-Football" TargetMode="External"/><Relationship Id="rId841" Type="http://schemas.openxmlformats.org/officeDocument/2006/relationships/hyperlink" Target="https://fbref.com/en/players/a7588cdc/Antwoine-Hackford" TargetMode="External"/><Relationship Id="rId1264" Type="http://schemas.openxmlformats.org/officeDocument/2006/relationships/hyperlink" Target="https://fbref.com/en/players/50e6dc35/Jean-Philippe-Mateta" TargetMode="External"/><Relationship Id="rId1471" Type="http://schemas.openxmlformats.org/officeDocument/2006/relationships/hyperlink" Target="https://fbref.com/en/players/df0a4c90/matchlogs/2023-2024/summary/Christian-Norgaard-Match-Logs" TargetMode="External"/><Relationship Id="rId1569" Type="http://schemas.openxmlformats.org/officeDocument/2006/relationships/hyperlink" Target="https://fbref.com/en/country/SCO/Scotland-Football" TargetMode="External"/><Relationship Id="rId2108" Type="http://schemas.openxmlformats.org/officeDocument/2006/relationships/hyperlink" Target="https://fbref.com/en/country/NZL/New-Zealand-Football" TargetMode="External"/><Relationship Id="rId701" Type="http://schemas.openxmlformats.org/officeDocument/2006/relationships/hyperlink" Target="https://fbref.com/en/players/82927de4/Pablo-Fornals" TargetMode="External"/><Relationship Id="rId939" Type="http://schemas.openxmlformats.org/officeDocument/2006/relationships/hyperlink" Target="https://fbref.com/en/squads/d07537b9/Brighton-and-Hove-Albion-Stats" TargetMode="External"/><Relationship Id="rId1124" Type="http://schemas.openxmlformats.org/officeDocument/2006/relationships/hyperlink" Target="https://fbref.com/en/players/99813635/Adam-Lallana" TargetMode="External"/><Relationship Id="rId1331" Type="http://schemas.openxmlformats.org/officeDocument/2006/relationships/hyperlink" Target="https://fbref.com/en/players/fc15fb84/matchlogs/2023-2024/summary/Dwight-McNeil-Match-Logs" TargetMode="External"/><Relationship Id="rId1776" Type="http://schemas.openxmlformats.org/officeDocument/2006/relationships/hyperlink" Target="https://fbref.com/en/players/dd745366/Andrey-Santos" TargetMode="External"/><Relationship Id="rId1983" Type="http://schemas.openxmlformats.org/officeDocument/2006/relationships/hyperlink" Target="https://fbref.com/en/players/f315ca93/matchlogs/2023-2024/summary/Kostas-Tsimikas-Match-Logs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429" Type="http://schemas.openxmlformats.org/officeDocument/2006/relationships/hyperlink" Target="https://fbref.com/en/country/ZIM/Zimbabwe-Football" TargetMode="External"/><Relationship Id="rId1636" Type="http://schemas.openxmlformats.org/officeDocument/2006/relationships/hyperlink" Target="https://fbref.com/en/players/e1618c22/Aaron-Ramsey" TargetMode="External"/><Relationship Id="rId1843" Type="http://schemas.openxmlformats.org/officeDocument/2006/relationships/hyperlink" Target="https://fbref.com/en/players/20b104bc/matchlogs/2023-2024/summary/Adam-Smith-Match-Logs" TargetMode="External"/><Relationship Id="rId1703" Type="http://schemas.openxmlformats.org/officeDocument/2006/relationships/hyperlink" Target="https://fbref.com/en/players/289601e6/matchlogs/2023-2024/summary/Antonee-Robinson-Match-Logs" TargetMode="External"/><Relationship Id="rId1910" Type="http://schemas.openxmlformats.org/officeDocument/2006/relationships/hyperlink" Target="https://fbref.com/en/squads/943e8050/Burnley-Stats" TargetMode="External"/><Relationship Id="rId284" Type="http://schemas.openxmlformats.org/officeDocument/2006/relationships/hyperlink" Target="https://fbref.com/en/players/97220da2/matchlogs/2023-2024/summary/Armando-Broja-Match-Logs" TargetMode="External"/><Relationship Id="rId491" Type="http://schemas.openxmlformats.org/officeDocument/2006/relationships/hyperlink" Target="https://fbref.com/en/squads/361ca564/Tottenham-Hotspur-Stats" TargetMode="External"/><Relationship Id="rId144" Type="http://schemas.openxmlformats.org/officeDocument/2006/relationships/hyperlink" Target="https://fbref.com/en/players/3a233281/matchlogs/2023-2024/summary/Leon-Bailey-Match-Logs" TargetMode="External"/><Relationship Id="rId589" Type="http://schemas.openxmlformats.org/officeDocument/2006/relationships/hyperlink" Target="https://fbref.com/en/players/3a949a25/Martin-Dubravka" TargetMode="External"/><Relationship Id="rId796" Type="http://schemas.openxmlformats.org/officeDocument/2006/relationships/hyperlink" Target="https://fbref.com/en/players/2bd83368/matchlogs/2023-2024/summary/Anthony-Gordon-Match-Logs" TargetMode="External"/><Relationship Id="rId351" Type="http://schemas.openxmlformats.org/officeDocument/2006/relationships/hyperlink" Target="https://fbref.com/en/squads/8602292d/Aston-Villa-Stats" TargetMode="External"/><Relationship Id="rId449" Type="http://schemas.openxmlformats.org/officeDocument/2006/relationships/hyperlink" Target="https://fbref.com/en/players/f6d7d690/Josh-Cullen" TargetMode="External"/><Relationship Id="rId656" Type="http://schemas.openxmlformats.org/officeDocument/2006/relationships/hyperlink" Target="https://fbref.com/en/players/f8fcd2a5/matchlogs/2023-2024/summary/Jonny-Evans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players/0ad53bdc/matchlogs/2023-2024/summary/Milos-Kerkez-Match-Logs" TargetMode="External"/><Relationship Id="rId1286" Type="http://schemas.openxmlformats.org/officeDocument/2006/relationships/hyperlink" Target="https://fbref.com/en/squads/d3fd31cc/Everton-Stats" TargetMode="External"/><Relationship Id="rId1493" Type="http://schemas.openxmlformats.org/officeDocument/2006/relationships/hyperlink" Target="https://fbref.com/en/country/ENG/England-Football" TargetMode="External"/><Relationship Id="rId2032" Type="http://schemas.openxmlformats.org/officeDocument/2006/relationships/hyperlink" Target="https://fbref.com/en/players/8b529245/Carlos-Vinicius" TargetMode="External"/><Relationship Id="rId211" Type="http://schemas.openxmlformats.org/officeDocument/2006/relationships/hyperlink" Target="https://fbref.com/en/squads/7c21e445/West-Ham-United-Stats" TargetMode="External"/><Relationship Id="rId309" Type="http://schemas.openxmlformats.org/officeDocument/2006/relationships/hyperlink" Target="https://fbref.com/en/players/edc98fac/Santiago-Bueno" TargetMode="External"/><Relationship Id="rId516" Type="http://schemas.openxmlformats.org/officeDocument/2006/relationships/hyperlink" Target="https://fbref.com/en/players/aeed5c06/matchlogs/2023-2024/summary/Moussa-Diaby-Match-Logs" TargetMode="External"/><Relationship Id="rId1146" Type="http://schemas.openxmlformats.org/officeDocument/2006/relationships/hyperlink" Target="https://fbref.com/en/squads/8cec06e1/Wolverhampton-Wanderers-Stats" TargetMode="External"/><Relationship Id="rId1798" Type="http://schemas.openxmlformats.org/officeDocument/2006/relationships/hyperlink" Target="https://fbref.com/en/squads/8cec06e1/Wolverhampton-Wanderers-Stats" TargetMode="External"/><Relationship Id="rId723" Type="http://schemas.openxmlformats.org/officeDocument/2006/relationships/hyperlink" Target="https://fbref.com/en/squads/8cec06e1/Wolverhampton-Wanderers-Stats" TargetMode="External"/><Relationship Id="rId930" Type="http://schemas.openxmlformats.org/officeDocument/2006/relationships/hyperlink" Target="https://fbref.com/en/country/DEN/Denmark-Football" TargetMode="External"/><Relationship Id="rId1006" Type="http://schemas.openxmlformats.org/officeDocument/2006/relationships/hyperlink" Target="https://fbref.com/en/country/WAL/Wales-Football" TargetMode="External"/><Relationship Id="rId1353" Type="http://schemas.openxmlformats.org/officeDocument/2006/relationships/hyperlink" Target="https://fbref.com/en/country/ENG/England-Football" TargetMode="External"/><Relationship Id="rId1560" Type="http://schemas.openxmlformats.org/officeDocument/2006/relationships/hyperlink" Target="https://fbref.com/en/players/9b6f7fd5/Lucas-Paqueta" TargetMode="External"/><Relationship Id="rId1658" Type="http://schemas.openxmlformats.org/officeDocument/2006/relationships/hyperlink" Target="https://fbref.com/en/squads/943e8050/Burnley-Stats" TargetMode="External"/><Relationship Id="rId1865" Type="http://schemas.openxmlformats.org/officeDocument/2006/relationships/hyperlink" Target="https://fbref.com/en/country/BRA/Brazil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b31156ab/Newcastle-United-Liverpool-August-27-2023-Premier-League" TargetMode="External"/><Relationship Id="rId117" Type="http://schemas.openxmlformats.org/officeDocument/2006/relationships/hyperlink" Target="https://fbref.com/en/players/6a713852/Robert-Sanchez" TargetMode="External"/><Relationship Id="rId21" Type="http://schemas.openxmlformats.org/officeDocument/2006/relationships/hyperlink" Target="https://fbref.com/en/matches/08947a10/North-London-Derby-Arsenal-Tottenham-Hotspur-September-24-2023-Premier-League" TargetMode="External"/><Relationship Id="rId42" Type="http://schemas.openxmlformats.org/officeDocument/2006/relationships/hyperlink" Target="https://fbref.com/en/matches/4f754e0a/Brighton-and-Hove-Albion-Newcastle-United-September-2-2023-Premier-League" TargetMode="External"/><Relationship Id="rId47" Type="http://schemas.openxmlformats.org/officeDocument/2006/relationships/hyperlink" Target="https://fbref.com/en/players/28300a16/Jason-Steele" TargetMode="External"/><Relationship Id="rId63" Type="http://schemas.openxmlformats.org/officeDocument/2006/relationships/hyperlink" Target="https://fbref.com/en/squads/47c64c55/Crystal-Palace-Stats" TargetMode="External"/><Relationship Id="rId68" Type="http://schemas.openxmlformats.org/officeDocument/2006/relationships/hyperlink" Target="https://fbref.com/en/matches/ef2b7ab9/Manchester-United-Crystal-Palace-September-30-2023-Premier-League" TargetMode="External"/><Relationship Id="rId84" Type="http://schemas.openxmlformats.org/officeDocument/2006/relationships/hyperlink" Target="https://fbref.com/en/matches/923467c5/Nottingham-Forest-Brentford-October-1-2023-Premier-League" TargetMode="External"/><Relationship Id="rId89" Type="http://schemas.openxmlformats.org/officeDocument/2006/relationships/hyperlink" Target="https://fbref.com/en/matches/d8f8f8ad/Arsenal-Fulham-August-26-2023-Premier-League" TargetMode="External"/><Relationship Id="rId112" Type="http://schemas.openxmlformats.org/officeDocument/2006/relationships/hyperlink" Target="https://fbref.com/en/matches/6bfb9dc0/Chelsea-Luton-Town-August-25-2023-Premier-League" TargetMode="External"/><Relationship Id="rId133" Type="http://schemas.openxmlformats.org/officeDocument/2006/relationships/hyperlink" Target="https://fbref.com/en/squads/4ba7cbea/Bournemouth-Stats" TargetMode="External"/><Relationship Id="rId138" Type="http://schemas.openxmlformats.org/officeDocument/2006/relationships/hyperlink" Target="https://fbref.com/en/matches/8de4aca0/Bournemouth-Arsenal-September-30-2023-Premier-League" TargetMode="External"/><Relationship Id="rId154" Type="http://schemas.openxmlformats.org/officeDocument/2006/relationships/hyperlink" Target="https://fbref.com/en/matches/b82be6d7/West-Ham-United-Sheffield-United-September-30-2023-Premier-League" TargetMode="External"/><Relationship Id="rId16" Type="http://schemas.openxmlformats.org/officeDocument/2006/relationships/hyperlink" Target="https://fbref.com/en/players/77d6fd4d/Guglielmo-Vicario" TargetMode="External"/><Relationship Id="rId107" Type="http://schemas.openxmlformats.org/officeDocument/2006/relationships/hyperlink" Target="https://fbref.com/en/matches/60ce29cd/Wolverhampton-Wanderers-Manchester-City-September-30-2023-Premier-League" TargetMode="External"/><Relationship Id="rId11" Type="http://schemas.openxmlformats.org/officeDocument/2006/relationships/hyperlink" Target="https://fbref.com/en/matches/f1786fb8/Burnley-Tottenham-Hotspur-September-2-2023-Premier-League" TargetMode="External"/><Relationship Id="rId32" Type="http://schemas.openxmlformats.org/officeDocument/2006/relationships/hyperlink" Target="https://fbref.com/en/squads/8602292d/Aston-Villa-Stats" TargetMode="External"/><Relationship Id="rId37" Type="http://schemas.openxmlformats.org/officeDocument/2006/relationships/hyperlink" Target="https://fbref.com/en/matches/2df9a3a1/Aston-Villa-Brighton-and-Hove-Albion-September-30-2023-Premier-League" TargetMode="External"/><Relationship Id="rId53" Type="http://schemas.openxmlformats.org/officeDocument/2006/relationships/hyperlink" Target="https://fbref.com/en/matches/b82be6d7/West-Ham-United-Sheffield-United-September-30-2023-Premier-League" TargetMode="External"/><Relationship Id="rId58" Type="http://schemas.openxmlformats.org/officeDocument/2006/relationships/hyperlink" Target="https://fbref.com/en/matches/4f754e0a/Brighton-and-Hove-Albion-Newcastle-United-September-2-2023-Premier-League" TargetMode="External"/><Relationship Id="rId74" Type="http://schemas.openxmlformats.org/officeDocument/2006/relationships/hyperlink" Target="https://fbref.com/en/matches/ddcf2857/Manchester-United-Brighton-and-Hove-Albion-September-16-2023-Premier-League" TargetMode="External"/><Relationship Id="rId79" Type="http://schemas.openxmlformats.org/officeDocument/2006/relationships/hyperlink" Target="https://fbref.com/en/squads/e4a775cb/Nottingham-Forest-Stats" TargetMode="External"/><Relationship Id="rId102" Type="http://schemas.openxmlformats.org/officeDocument/2006/relationships/hyperlink" Target="https://fbref.com/en/squads/8cec06e1/Wolverhampton-Wanderers-Stats" TargetMode="External"/><Relationship Id="rId123" Type="http://schemas.openxmlformats.org/officeDocument/2006/relationships/hyperlink" Target="https://fbref.com/en/matches/921d5f17/Everton-Luton-Town-September-30-2023-Premier-League" TargetMode="External"/><Relationship Id="rId128" Type="http://schemas.openxmlformats.org/officeDocument/2006/relationships/hyperlink" Target="https://fbref.com/en/matches/48b1bdc7/Fulham-Luton-Town-September-16-2023-Premier-League" TargetMode="External"/><Relationship Id="rId144" Type="http://schemas.openxmlformats.org/officeDocument/2006/relationships/hyperlink" Target="https://fbref.com/en/matches/ad7ecfad/Nottingham-Forest-Burnley-September-18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5dc7e234/Manchester-City-Nottingham-Forest-September-23-2023-Premier-League" TargetMode="External"/><Relationship Id="rId90" Type="http://schemas.openxmlformats.org/officeDocument/2006/relationships/hyperlink" Target="https://fbref.com/en/matches/88066bdf/Manchester-City-Fulham-September-2-2023-Premier-League" TargetMode="External"/><Relationship Id="rId95" Type="http://schemas.openxmlformats.org/officeDocument/2006/relationships/hyperlink" Target="https://fbref.com/en/matches/537b2b0b/Brentford-Crystal-Palace-August-26-2023-Premier-League" TargetMode="External"/><Relationship Id="rId22" Type="http://schemas.openxmlformats.org/officeDocument/2006/relationships/hyperlink" Target="https://fbref.com/en/matches/8de4aca0/Bournemouth-Arsenal-September-30-2023-Premier-League" TargetMode="External"/><Relationship Id="rId27" Type="http://schemas.openxmlformats.org/officeDocument/2006/relationships/hyperlink" Target="https://fbref.com/en/matches/bdbc722e/Liverpool-Aston-Villa-September-3-2023-Premier-League" TargetMode="External"/><Relationship Id="rId43" Type="http://schemas.openxmlformats.org/officeDocument/2006/relationships/hyperlink" Target="https://fbref.com/en/matches/ddcf2857/Manchester-United-Brighton-and-Hove-Albion-September-16-2023-Premier-League" TargetMode="External"/><Relationship Id="rId48" Type="http://schemas.openxmlformats.org/officeDocument/2006/relationships/hyperlink" Target="https://fbref.com/en/squads/7c21e445/West-Ham-United-Stats" TargetMode="External"/><Relationship Id="rId64" Type="http://schemas.openxmlformats.org/officeDocument/2006/relationships/hyperlink" Target="https://fbref.com/en/matches/537b2b0b/Brentford-Crystal-Palace-August-26-2023-Premier-League" TargetMode="External"/><Relationship Id="rId69" Type="http://schemas.openxmlformats.org/officeDocument/2006/relationships/hyperlink" Target="https://fbref.com/en/players/0562b7f1/Odsonne-Edouard" TargetMode="External"/><Relationship Id="rId113" Type="http://schemas.openxmlformats.org/officeDocument/2006/relationships/hyperlink" Target="https://fbref.com/en/matches/44e89d37/Chelsea-Nottingham-Forest-September-2-2023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matches/f49c4ad2/Bournemouth-Tottenham-Hotspur-August-26-2023-Premier-League" TargetMode="External"/><Relationship Id="rId139" Type="http://schemas.openxmlformats.org/officeDocument/2006/relationships/hyperlink" Target="https://fbref.com/en/players/e77dc3b2/Dominic-Solanke" TargetMode="External"/><Relationship Id="rId80" Type="http://schemas.openxmlformats.org/officeDocument/2006/relationships/hyperlink" Target="https://fbref.com/en/matches/70d9b1ab/Manchester-United-Nottingham-Forest-August-26-2023-Premier-League" TargetMode="External"/><Relationship Id="rId85" Type="http://schemas.openxmlformats.org/officeDocument/2006/relationships/hyperlink" Target="https://fbref.com/en/players/e5478b87/Taiwo-Awoniyi" TargetMode="External"/><Relationship Id="rId150" Type="http://schemas.openxmlformats.org/officeDocument/2006/relationships/hyperlink" Target="https://fbref.com/en/matches/0844ff10/Sheffield-United-Manchester-City-August-27-2023-Premier-League" TargetMode="External"/><Relationship Id="rId155" Type="http://schemas.openxmlformats.org/officeDocument/2006/relationships/hyperlink" Target="https://fbref.com/en/players/eebacc07/Gustavo-Hamer" TargetMode="External"/><Relationship Id="rId12" Type="http://schemas.openxmlformats.org/officeDocument/2006/relationships/hyperlink" Target="https://fbref.com/en/matches/e56e96e1/Tottenham-Hotspur-Sheffield-United-September-16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matches/b66a7def/Burnley-Aston-Villa-August-27-2023-Premier-League" TargetMode="External"/><Relationship Id="rId38" Type="http://schemas.openxmlformats.org/officeDocument/2006/relationships/hyperlink" Target="https://fbref.com/en/players/aed3a70f/Ollie-Watkins" TargetMode="External"/><Relationship Id="rId59" Type="http://schemas.openxmlformats.org/officeDocument/2006/relationships/hyperlink" Target="https://fbref.com/en/matches/71b7e5e2/Newcastle-United-Brentford-September-16-2023-Premier-League" TargetMode="External"/><Relationship Id="rId103" Type="http://schemas.openxmlformats.org/officeDocument/2006/relationships/hyperlink" Target="https://fbref.com/en/matches/18dfee28/Everton-Wolverhampton-Wanderers-August-26-2023-Premier-League" TargetMode="External"/><Relationship Id="rId108" Type="http://schemas.openxmlformats.org/officeDocument/2006/relationships/hyperlink" Target="https://fbref.com/en/players/169fd162/Hwang-Hee-chan" TargetMode="External"/><Relationship Id="rId124" Type="http://schemas.openxmlformats.org/officeDocument/2006/relationships/hyperlink" Target="https://fbref.com/en/players/4806ec67/Jordan-Pickford" TargetMode="External"/><Relationship Id="rId129" Type="http://schemas.openxmlformats.org/officeDocument/2006/relationships/hyperlink" Target="https://fbref.com/en/matches/76a1421e/Luton-Town-Wolverhampton-Wanderers-September-23-2023-Premier-League" TargetMode="External"/><Relationship Id="rId20" Type="http://schemas.openxmlformats.org/officeDocument/2006/relationships/hyperlink" Target="https://fbref.com/en/matches/b1278924/Everton-Arsenal-September-17-2023-Premier-League" TargetMode="External"/><Relationship Id="rId41" Type="http://schemas.openxmlformats.org/officeDocument/2006/relationships/hyperlink" Target="https://fbref.com/en/matches/ba68d60c/Brighton-and-Hove-Albion-West-Ham-United-August-26-2023-Premier-League" TargetMode="External"/><Relationship Id="rId54" Type="http://schemas.openxmlformats.org/officeDocument/2006/relationships/hyperlink" Target="https://fbref.com/en/players/79c84d1c/Jarrod-Bowen" TargetMode="External"/><Relationship Id="rId62" Type="http://schemas.openxmlformats.org/officeDocument/2006/relationships/hyperlink" Target="https://fbref.com/en/players/4b40d9ca/Nick-Pope" TargetMode="External"/><Relationship Id="rId70" Type="http://schemas.openxmlformats.org/officeDocument/2006/relationships/hyperlink" Target="https://fbref.com/en/players/9e5708be/Sam-Johnstone" TargetMode="External"/><Relationship Id="rId75" Type="http://schemas.openxmlformats.org/officeDocument/2006/relationships/hyperlink" Target="https://fbref.com/en/matches/8e26793d/Burnley-Manchester-United-September-23-2023-Premier-League" TargetMode="External"/><Relationship Id="rId83" Type="http://schemas.openxmlformats.org/officeDocument/2006/relationships/hyperlink" Target="https://fbref.com/en/matches/5dc7e234/Manchester-City-Nottingham-Forest-September-23-2023-Premier-League" TargetMode="External"/><Relationship Id="rId88" Type="http://schemas.openxmlformats.org/officeDocument/2006/relationships/hyperlink" Target="https://fbref.com/en/matches/46be83af/Fulham-Brentford-August-19-2023-Premier-League" TargetMode="External"/><Relationship Id="rId91" Type="http://schemas.openxmlformats.org/officeDocument/2006/relationships/hyperlink" Target="https://fbref.com/en/matches/48b1bdc7/Fulham-Luton-Town-September-16-2023-Premier-League" TargetMode="External"/><Relationship Id="rId96" Type="http://schemas.openxmlformats.org/officeDocument/2006/relationships/hyperlink" Target="https://fbref.com/en/matches/e2946b10/Brentford-Bournemouth-September-2-2023-Premier-League" TargetMode="External"/><Relationship Id="rId111" Type="http://schemas.openxmlformats.org/officeDocument/2006/relationships/hyperlink" Target="https://fbref.com/en/matches/44b9a07c/West-Ham-United-Chelsea-August-20-2023-Premier-League" TargetMode="External"/><Relationship Id="rId132" Type="http://schemas.openxmlformats.org/officeDocument/2006/relationships/hyperlink" Target="https://fbref.com/en/players/1caa93a5/Thomas-Kaminski" TargetMode="External"/><Relationship Id="rId140" Type="http://schemas.openxmlformats.org/officeDocument/2006/relationships/hyperlink" Target="https://fbref.com/en/players/a9dc785c/Neto" TargetMode="External"/><Relationship Id="rId145" Type="http://schemas.openxmlformats.org/officeDocument/2006/relationships/hyperlink" Target="https://fbref.com/en/matches/8e26793d/Burnley-Manchester-United-September-23-2023-Premier-League" TargetMode="External"/><Relationship Id="rId153" Type="http://schemas.openxmlformats.org/officeDocument/2006/relationships/hyperlink" Target="https://fbref.com/en/matches/cf4fef85/Sheffield-United-Newcastle-United-September-24-2023-Premier-League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60ce29cd/Wolverhampton-Wanderers-Manchester-City-September-30-2023-Premier-League" TargetMode="External"/><Relationship Id="rId15" Type="http://schemas.openxmlformats.org/officeDocument/2006/relationships/hyperlink" Target="https://fbref.com/en/players/92e7e919/Son-Heung-min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38daebd2/Wolverhampton-Wanderers-Liverpool-September-16-2023-Premier-League" TargetMode="External"/><Relationship Id="rId36" Type="http://schemas.openxmlformats.org/officeDocument/2006/relationships/hyperlink" Target="https://fbref.com/en/matches/7d2c5e05/Chelsea-Aston-Villa-September-24-2023-Premier-League" TargetMode="External"/><Relationship Id="rId49" Type="http://schemas.openxmlformats.org/officeDocument/2006/relationships/hyperlink" Target="https://fbref.com/en/matches/ba68d60c/Brighton-and-Hove-Albion-West-Ham-United-August-26-2023-Premier-League" TargetMode="External"/><Relationship Id="rId57" Type="http://schemas.openxmlformats.org/officeDocument/2006/relationships/hyperlink" Target="https://fbref.com/en/matches/b31156ab/Newcastle-United-Liverpool-August-27-2023-Premier-League" TargetMode="External"/><Relationship Id="rId106" Type="http://schemas.openxmlformats.org/officeDocument/2006/relationships/hyperlink" Target="https://fbref.com/en/matches/76a1421e/Luton-Town-Wolverhampton-Wanderers-September-23-2023-Premier-League" TargetMode="External"/><Relationship Id="rId114" Type="http://schemas.openxmlformats.org/officeDocument/2006/relationships/hyperlink" Target="https://fbref.com/en/matches/be0cbf88/Bournemouth-Chelsea-September-17-2023-Premier-League" TargetMode="External"/><Relationship Id="rId119" Type="http://schemas.openxmlformats.org/officeDocument/2006/relationships/hyperlink" Target="https://fbref.com/en/matches/18dfee28/Everton-Wolverhampton-Wanderers-August-26-2023-Premier-League" TargetMode="External"/><Relationship Id="rId127" Type="http://schemas.openxmlformats.org/officeDocument/2006/relationships/hyperlink" Target="https://fbref.com/en/matches/e929e225/Luton-Town-West-Ham-United-September-1-2023-Premier-League" TargetMode="External"/><Relationship Id="rId10" Type="http://schemas.openxmlformats.org/officeDocument/2006/relationships/hyperlink" Target="https://fbref.com/en/matches/f49c4ad2/Bournemouth-Tottenham-Hotspur-August-26-2023-Premier-League" TargetMode="External"/><Relationship Id="rId31" Type="http://schemas.openxmlformats.org/officeDocument/2006/relationships/hyperlink" Target="https://fbref.com/en/players/7a2e46a8/Alisson" TargetMode="External"/><Relationship Id="rId44" Type="http://schemas.openxmlformats.org/officeDocument/2006/relationships/hyperlink" Target="https://fbref.com/en/matches/5593f16c/Brighton-and-Hove-Albion-Bournemouth-September-24-2023-Premier-League" TargetMode="External"/><Relationship Id="rId52" Type="http://schemas.openxmlformats.org/officeDocument/2006/relationships/hyperlink" Target="https://fbref.com/en/matches/90adf8b3/Liverpool-West-Ham-United-September-24-2023-Premier-League" TargetMode="External"/><Relationship Id="rId60" Type="http://schemas.openxmlformats.org/officeDocument/2006/relationships/hyperlink" Target="https://fbref.com/en/matches/cf4fef85/Sheffield-United-Newcastle-United-September-24-2023-Premier-League" TargetMode="External"/><Relationship Id="rId65" Type="http://schemas.openxmlformats.org/officeDocument/2006/relationships/hyperlink" Target="https://fbref.com/en/matches/f9436d32/Crystal-Palace-Wolverhampton-Wanderers-September-3-2023-Premier-League" TargetMode="External"/><Relationship Id="rId73" Type="http://schemas.openxmlformats.org/officeDocument/2006/relationships/hyperlink" Target="https://fbref.com/en/matches/74125d47/Arsenal-Manchester-United-September-3-2023-Premier-League" TargetMode="External"/><Relationship Id="rId78" Type="http://schemas.openxmlformats.org/officeDocument/2006/relationships/hyperlink" Target="https://fbref.com/en/players/e9c0c1b2/Andre-Onana" TargetMode="External"/><Relationship Id="rId81" Type="http://schemas.openxmlformats.org/officeDocument/2006/relationships/hyperlink" Target="https://fbref.com/en/matches/44e89d37/Chelsea-Nottingham-Forest-September-2-2023-Premier-League" TargetMode="External"/><Relationship Id="rId86" Type="http://schemas.openxmlformats.org/officeDocument/2006/relationships/hyperlink" Target="https://fbref.com/en/players/4a51ba65/Matt-Turner" TargetMode="External"/><Relationship Id="rId94" Type="http://schemas.openxmlformats.org/officeDocument/2006/relationships/hyperlink" Target="https://fbref.com/en/squads/cd051869/Brentford-Stats" TargetMode="External"/><Relationship Id="rId99" Type="http://schemas.openxmlformats.org/officeDocument/2006/relationships/hyperlink" Target="https://fbref.com/en/matches/923467c5/Nottingham-Forest-Brentford-October-1-2023-Premier-League" TargetMode="External"/><Relationship Id="rId101" Type="http://schemas.openxmlformats.org/officeDocument/2006/relationships/hyperlink" Target="https://fbref.com/en/players/a92ab7be/Mark-Flekken" TargetMode="External"/><Relationship Id="rId122" Type="http://schemas.openxmlformats.org/officeDocument/2006/relationships/hyperlink" Target="https://fbref.com/en/matches/96681b93/Brentford-Everton-September-23-2023-Premier-League" TargetMode="External"/><Relationship Id="rId130" Type="http://schemas.openxmlformats.org/officeDocument/2006/relationships/hyperlink" Target="https://fbref.com/en/matches/921d5f17/Everton-Luton-Town-September-30-2023-Premier-League" TargetMode="External"/><Relationship Id="rId135" Type="http://schemas.openxmlformats.org/officeDocument/2006/relationships/hyperlink" Target="https://fbref.com/en/matches/e2946b10/Brentford-Bournemouth-September-2-2023-Premier-League" TargetMode="External"/><Relationship Id="rId143" Type="http://schemas.openxmlformats.org/officeDocument/2006/relationships/hyperlink" Target="https://fbref.com/en/matches/f1786fb8/Burnley-Tottenham-Hotspur-September-2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87b46bb9/Sheffield-United-Everton-September-2-2023-Premier-League" TargetMode="External"/><Relationship Id="rId156" Type="http://schemas.openxmlformats.org/officeDocument/2006/relationships/hyperlink" Target="https://fbref.com/en/players/96cf7b61/Wes-Foderingham" TargetMode="External"/><Relationship Id="rId4" Type="http://schemas.openxmlformats.org/officeDocument/2006/relationships/hyperlink" Target="https://fbref.com/en/matches/64c0a6e2/West-Ham-United-Manchester-City-September-16-2023-Premier-League" TargetMode="External"/><Relationship Id="rId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matches/08947a10/North-London-Derby-Arsenal-Tottenham-Hotspur-September-24-2023-Premier-League" TargetMode="External"/><Relationship Id="rId18" Type="http://schemas.openxmlformats.org/officeDocument/2006/relationships/hyperlink" Target="https://fbref.com/en/matches/d8f8f8ad/Arsenal-Fulham-August-26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players/903b6e8b/Jose-Sa" TargetMode="External"/><Relationship Id="rId34" Type="http://schemas.openxmlformats.org/officeDocument/2006/relationships/hyperlink" Target="https://fbref.com/en/matches/bdbc722e/Liverpool-Aston-Villa-September-3-2023-Premier-League" TargetMode="External"/><Relationship Id="rId50" Type="http://schemas.openxmlformats.org/officeDocument/2006/relationships/hyperlink" Target="https://fbref.com/en/matches/e929e225/Luton-Town-West-Ham-United-September-1-2023-Premier-League" TargetMode="External"/><Relationship Id="rId55" Type="http://schemas.openxmlformats.org/officeDocument/2006/relationships/hyperlink" Target="https://fbref.com/en/players/2f965a72/Alphonse-Areola" TargetMode="External"/><Relationship Id="rId76" Type="http://schemas.openxmlformats.org/officeDocument/2006/relationships/hyperlink" Target="https://fbref.com/en/matches/ef2b7ab9/Manchester-United-Crystal-Palace-September-30-2023-Premier-League" TargetMode="External"/><Relationship Id="rId97" Type="http://schemas.openxmlformats.org/officeDocument/2006/relationships/hyperlink" Target="https://fbref.com/en/matches/71b7e5e2/Newcastle-United-Brentford-September-16-2023-Premier-League" TargetMode="External"/><Relationship Id="rId104" Type="http://schemas.openxmlformats.org/officeDocument/2006/relationships/hyperlink" Target="https://fbref.com/en/matches/f9436d32/Crystal-Palace-Wolverhampton-Wanderers-September-3-2023-Premier-League" TargetMode="External"/><Relationship Id="rId120" Type="http://schemas.openxmlformats.org/officeDocument/2006/relationships/hyperlink" Target="https://fbref.com/en/matches/87b46bb9/Sheffield-United-Everton-September-2-2023-Premier-League" TargetMode="External"/><Relationship Id="rId125" Type="http://schemas.openxmlformats.org/officeDocument/2006/relationships/hyperlink" Target="https://fbref.com/en/squads/e297cd13/Luton-Town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a79ff136/Newcastle-United-Burnley-September-30-2023-Premier-League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squads/19538871/Manchester-United-Stats" TargetMode="External"/><Relationship Id="rId92" Type="http://schemas.openxmlformats.org/officeDocument/2006/relationships/hyperlink" Target="https://fbref.com/en/matches/cf0b2b19/Crystal-Palace-Fulham-September-23-2023-Premier-League" TargetMode="External"/><Relationship Id="rId2" Type="http://schemas.openxmlformats.org/officeDocument/2006/relationships/hyperlink" Target="https://fbref.com/en/matches/0844ff10/Sheffield-United-Manchester-City-August-27-2023-Premier-League" TargetMode="External"/><Relationship Id="rId29" Type="http://schemas.openxmlformats.org/officeDocument/2006/relationships/hyperlink" Target="https://fbref.com/en/matches/90adf8b3/Liverpool-West-Ham-United-September-24-2023-Premier-League" TargetMode="External"/><Relationship Id="rId24" Type="http://schemas.openxmlformats.org/officeDocument/2006/relationships/hyperlink" Target="https://fbref.com/en/players/466fb2c5/Aaron-Ramsdale" TargetMode="External"/><Relationship Id="rId40" Type="http://schemas.openxmlformats.org/officeDocument/2006/relationships/hyperlink" Target="https://fbref.com/en/squads/d07537b9/Brighton-and-Hove-Albion-Stats" TargetMode="External"/><Relationship Id="rId45" Type="http://schemas.openxmlformats.org/officeDocument/2006/relationships/hyperlink" Target="https://fbref.com/en/matches/2df9a3a1/Aston-Villa-Brighton-and-Hove-Albion-September-30-2023-Premier-League" TargetMode="External"/><Relationship Id="rId66" Type="http://schemas.openxmlformats.org/officeDocument/2006/relationships/hyperlink" Target="https://fbref.com/en/matches/bc77340e/Aston-Villa-Crystal-Palace-September-16-2023-Premier-League" TargetMode="External"/><Relationship Id="rId87" Type="http://schemas.openxmlformats.org/officeDocument/2006/relationships/hyperlink" Target="https://fbref.com/en/squads/fd962109/Fulham-Stats" TargetMode="External"/><Relationship Id="rId110" Type="http://schemas.openxmlformats.org/officeDocument/2006/relationships/hyperlink" Target="https://fbref.com/en/squads/cff3d9bb/Chelsea-Stats" TargetMode="External"/><Relationship Id="rId115" Type="http://schemas.openxmlformats.org/officeDocument/2006/relationships/hyperlink" Target="https://fbref.com/en/matches/7d2c5e05/Chelsea-Aston-Villa-September-24-2023-Premier-League" TargetMode="External"/><Relationship Id="rId131" Type="http://schemas.openxmlformats.org/officeDocument/2006/relationships/hyperlink" Target="https://fbref.com/en/players/2da834f1/Carlton-Morris" TargetMode="External"/><Relationship Id="rId136" Type="http://schemas.openxmlformats.org/officeDocument/2006/relationships/hyperlink" Target="https://fbref.com/en/matches/be0cbf88/Bournemouth-Chelsea-September-17-2023-Premier-League" TargetMode="External"/><Relationship Id="rId157" Type="http://schemas.openxmlformats.org/officeDocument/2006/relationships/printerSettings" Target="../printerSettings/printerSettings4.bin"/><Relationship Id="rId61" Type="http://schemas.openxmlformats.org/officeDocument/2006/relationships/hyperlink" Target="https://fbref.com/en/matches/a79ff136/Newcastle-United-Burnley-September-30-2023-Premier-League" TargetMode="External"/><Relationship Id="rId82" Type="http://schemas.openxmlformats.org/officeDocument/2006/relationships/hyperlink" Target="https://fbref.com/en/matches/ad7ecfad/Nottingham-Forest-Burnley-September-18-2023-Premier-League" TargetMode="External"/><Relationship Id="rId152" Type="http://schemas.openxmlformats.org/officeDocument/2006/relationships/hyperlink" Target="https://fbref.com/en/matches/e56e96e1/Tottenham-Hotspur-Sheffield-United-September-16-2023-Premier-League" TargetMode="External"/><Relationship Id="rId19" Type="http://schemas.openxmlformats.org/officeDocument/2006/relationships/hyperlink" Target="https://fbref.com/en/matches/74125d47/Arsenal-Manchester-United-September-3-2023-Premier-League" TargetMode="External"/><Relationship Id="rId14" Type="http://schemas.openxmlformats.org/officeDocument/2006/relationships/hyperlink" Target="https://fbref.com/en/matches/ec4145b4/Tottenham-Hotspur-Liverpool-September-30-2023-Premier-League" TargetMode="External"/><Relationship Id="rId30" Type="http://schemas.openxmlformats.org/officeDocument/2006/relationships/hyperlink" Target="https://fbref.com/en/matches/ec4145b4/Tottenham-Hotspur-Liverpool-September-30-2023-Premier-League" TargetMode="External"/><Relationship Id="rId35" Type="http://schemas.openxmlformats.org/officeDocument/2006/relationships/hyperlink" Target="https://fbref.com/en/matches/bc77340e/Aston-Villa-Crystal-Palace-September-16-2023-Premier-League" TargetMode="External"/><Relationship Id="rId56" Type="http://schemas.openxmlformats.org/officeDocument/2006/relationships/hyperlink" Target="https://fbref.com/en/squads/b2b47a98/Newcastle-United-Stats" TargetMode="External"/><Relationship Id="rId77" Type="http://schemas.openxmlformats.org/officeDocument/2006/relationships/hyperlink" Target="https://fbref.com/en/players/507c7bdf/Bruno-Fernandes" TargetMode="External"/><Relationship Id="rId100" Type="http://schemas.openxmlformats.org/officeDocument/2006/relationships/hyperlink" Target="https://fbref.com/en/players/6afaebf2/Bryan-Mbeumo" TargetMode="External"/><Relationship Id="rId105" Type="http://schemas.openxmlformats.org/officeDocument/2006/relationships/hyperlink" Target="https://fbref.com/en/matches/38daebd2/Wolverhampton-Wanderers-Liverpool-September-16-2023-Premier-League" TargetMode="External"/><Relationship Id="rId126" Type="http://schemas.openxmlformats.org/officeDocument/2006/relationships/hyperlink" Target="https://fbref.com/en/matches/6bfb9dc0/Chelsea-Luton-Town-August-25-2023-Premier-League" TargetMode="External"/><Relationship Id="rId147" Type="http://schemas.openxmlformats.org/officeDocument/2006/relationships/hyperlink" Target="https://fbref.com/en/players/f84a807c/Lyle-Foster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64c0a6e2/West-Ham-United-Manchester-City-September-16-2023-Premier-League" TargetMode="External"/><Relationship Id="rId72" Type="http://schemas.openxmlformats.org/officeDocument/2006/relationships/hyperlink" Target="https://fbref.com/en/matches/70d9b1ab/Manchester-United-Nottingham-Forest-August-26-2023-Premier-League" TargetMode="External"/><Relationship Id="rId93" Type="http://schemas.openxmlformats.org/officeDocument/2006/relationships/hyperlink" Target="https://fbref.com/en/players/2628fd2b/Bernd-Leno" TargetMode="External"/><Relationship Id="rId98" Type="http://schemas.openxmlformats.org/officeDocument/2006/relationships/hyperlink" Target="https://fbref.com/en/matches/96681b93/Brentford-Everton-September-23-2023-Premier-League" TargetMode="External"/><Relationship Id="rId121" Type="http://schemas.openxmlformats.org/officeDocument/2006/relationships/hyperlink" Target="https://fbref.com/en/matches/b1278924/Everton-Arsenal-September-17-2023-Premier-League" TargetMode="External"/><Relationship Id="rId142" Type="http://schemas.openxmlformats.org/officeDocument/2006/relationships/hyperlink" Target="https://fbref.com/en/matches/b66a7def/Burnley-Aston-Villa-August-27-2023-Premier-League" TargetMode="External"/><Relationship Id="rId3" Type="http://schemas.openxmlformats.org/officeDocument/2006/relationships/hyperlink" Target="https://fbref.com/en/matches/88066bdf/Manchester-City-Fulham-September-2-2023-Premier-League" TargetMode="External"/><Relationship Id="rId25" Type="http://schemas.openxmlformats.org/officeDocument/2006/relationships/hyperlink" Target="https://fbref.com/en/squads/822bd0ba/Liverpool-Stats" TargetMode="External"/><Relationship Id="rId46" Type="http://schemas.openxmlformats.org/officeDocument/2006/relationships/hyperlink" Target="https://fbref.com/en/players/4596da74/Evan-Ferguson" TargetMode="External"/><Relationship Id="rId67" Type="http://schemas.openxmlformats.org/officeDocument/2006/relationships/hyperlink" Target="https://fbref.com/en/matches/cf0b2b19/Crystal-Palace-Fulham-September-23-2023-Premier-League" TargetMode="External"/><Relationship Id="rId116" Type="http://schemas.openxmlformats.org/officeDocument/2006/relationships/hyperlink" Target="https://fbref.com/en/players/b400bde0/Raheem-Sterling" TargetMode="External"/><Relationship Id="rId137" Type="http://schemas.openxmlformats.org/officeDocument/2006/relationships/hyperlink" Target="https://fbref.com/en/matches/5593f16c/Brighton-and-Hove-Albion-Bournemouth-September-24-2023-Premier-League" TargetMode="External"/><Relationship Id="rId158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139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1876</v>
      </c>
      <c r="N2" s="20">
        <v>0</v>
      </c>
      <c r="O2" s="22">
        <v>1</v>
      </c>
      <c r="P2" s="23" t="b">
        <v>0</v>
      </c>
      <c r="Q2" s="20" t="s">
        <v>2993</v>
      </c>
      <c r="R2" s="20" t="s">
        <v>2994</v>
      </c>
      <c r="S2" s="22">
        <v>44</v>
      </c>
      <c r="T2" s="20" t="s">
        <v>1877</v>
      </c>
      <c r="U2" s="20">
        <v>0</v>
      </c>
      <c r="V2" s="20" t="s">
        <v>1878</v>
      </c>
      <c r="W2" s="20">
        <v>0.3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53251</v>
      </c>
      <c r="AG2" s="22">
        <v>660</v>
      </c>
      <c r="AH2" s="20">
        <v>0</v>
      </c>
      <c r="AI2" s="20">
        <v>0</v>
      </c>
      <c r="AJ2" s="20" t="s">
        <v>1878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562</v>
      </c>
      <c r="BH2" s="22">
        <v>55</v>
      </c>
      <c r="BI2" s="22">
        <v>551</v>
      </c>
      <c r="BJ2" s="22">
        <v>59</v>
      </c>
      <c r="BK2" s="22">
        <v>534</v>
      </c>
      <c r="BL2" s="22">
        <v>57</v>
      </c>
      <c r="BM2" s="22">
        <v>566</v>
      </c>
      <c r="BN2" s="22">
        <v>57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538</v>
      </c>
      <c r="CB2" s="22">
        <v>90</v>
      </c>
      <c r="CC2" s="22">
        <v>535</v>
      </c>
      <c r="CD2" s="22">
        <v>53</v>
      </c>
      <c r="CE2" s="22">
        <v>568</v>
      </c>
      <c r="CF2" s="22">
        <v>59</v>
      </c>
      <c r="CG2" s="22">
        <v>276</v>
      </c>
      <c r="CH2" s="22">
        <v>48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-0.5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13821</v>
      </c>
      <c r="AE3" s="22">
        <v>768</v>
      </c>
      <c r="AF3" s="22">
        <v>18815</v>
      </c>
      <c r="AG3" s="22">
        <v>641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425</v>
      </c>
      <c r="BH3" s="22">
        <v>152</v>
      </c>
      <c r="BI3" s="22">
        <v>407</v>
      </c>
      <c r="BJ3" s="22">
        <v>148</v>
      </c>
      <c r="BK3" s="22">
        <v>373</v>
      </c>
      <c r="BL3" s="22">
        <v>128</v>
      </c>
      <c r="BM3" s="22">
        <v>429</v>
      </c>
      <c r="BN3" s="22">
        <v>151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697</v>
      </c>
      <c r="CB3" s="22">
        <v>217</v>
      </c>
      <c r="CC3" s="22">
        <v>382</v>
      </c>
      <c r="CD3" s="22">
        <v>130</v>
      </c>
      <c r="CE3" s="22">
        <v>430</v>
      </c>
      <c r="CF3" s="22">
        <v>149</v>
      </c>
      <c r="CG3" s="22">
        <v>245</v>
      </c>
      <c r="CH3" s="22">
        <v>97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-0.5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2483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0</v>
      </c>
      <c r="AD4" s="22">
        <v>5267</v>
      </c>
      <c r="AE4" s="22">
        <v>330</v>
      </c>
      <c r="AF4" s="22">
        <v>9938</v>
      </c>
      <c r="AG4" s="22">
        <v>256</v>
      </c>
      <c r="AH4" s="20">
        <v>0</v>
      </c>
      <c r="AI4" s="20">
        <v>0</v>
      </c>
      <c r="AJ4" s="20" t="s">
        <v>1879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543</v>
      </c>
      <c r="BH4" s="22">
        <v>206</v>
      </c>
      <c r="BI4" s="22">
        <v>531</v>
      </c>
      <c r="BJ4" s="22">
        <v>205</v>
      </c>
      <c r="BK4" s="22">
        <v>510</v>
      </c>
      <c r="BL4" s="22">
        <v>198</v>
      </c>
      <c r="BM4" s="22">
        <v>547</v>
      </c>
      <c r="BN4" s="22">
        <v>209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502</v>
      </c>
      <c r="CB4" s="22">
        <v>273</v>
      </c>
      <c r="CC4" s="22">
        <v>510</v>
      </c>
      <c r="CD4" s="22">
        <v>189</v>
      </c>
      <c r="CE4" s="22">
        <v>549</v>
      </c>
      <c r="CF4" s="22">
        <v>210</v>
      </c>
      <c r="CG4" s="22">
        <v>443</v>
      </c>
      <c r="CH4" s="22">
        <v>146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75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1.7</v>
      </c>
      <c r="K5" s="20">
        <v>2</v>
      </c>
      <c r="L5" s="22">
        <v>1</v>
      </c>
      <c r="M5" s="20" t="s">
        <v>902</v>
      </c>
      <c r="N5" s="20">
        <v>2.2000000000000002</v>
      </c>
      <c r="O5" s="22">
        <v>4</v>
      </c>
      <c r="P5" s="23" t="b">
        <v>0</v>
      </c>
      <c r="Q5" s="20"/>
      <c r="R5" s="20" t="s">
        <v>3432</v>
      </c>
      <c r="S5" s="22">
        <v>54</v>
      </c>
      <c r="T5" s="20" t="s">
        <v>903</v>
      </c>
      <c r="U5" s="20">
        <v>3.2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16</v>
      </c>
      <c r="AD5" s="22">
        <v>9044</v>
      </c>
      <c r="AE5" s="22">
        <v>158</v>
      </c>
      <c r="AF5" s="22">
        <v>10130</v>
      </c>
      <c r="AG5" s="22">
        <v>617</v>
      </c>
      <c r="AH5" s="20">
        <v>0.4</v>
      </c>
      <c r="AI5" s="20">
        <v>3</v>
      </c>
      <c r="AJ5" s="20" t="s">
        <v>641</v>
      </c>
      <c r="AK5" s="22">
        <v>185</v>
      </c>
      <c r="AL5" s="22">
        <v>0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45</v>
      </c>
      <c r="AX5" s="20">
        <v>45.6</v>
      </c>
      <c r="AY5" s="20">
        <v>56.5</v>
      </c>
      <c r="AZ5" s="20">
        <v>58</v>
      </c>
      <c r="BA5" s="20">
        <v>15.9</v>
      </c>
      <c r="BB5" s="22">
        <v>2</v>
      </c>
      <c r="BC5" s="20">
        <v>0.41</v>
      </c>
      <c r="BD5" s="20">
        <v>0.32</v>
      </c>
      <c r="BE5" s="20">
        <v>0.73</v>
      </c>
      <c r="BF5" s="20">
        <v>1.41</v>
      </c>
      <c r="BG5" s="22">
        <v>245</v>
      </c>
      <c r="BH5" s="22">
        <v>99</v>
      </c>
      <c r="BI5" s="22">
        <v>141</v>
      </c>
      <c r="BJ5" s="22">
        <v>93</v>
      </c>
      <c r="BK5" s="22">
        <v>125</v>
      </c>
      <c r="BL5" s="22">
        <v>73</v>
      </c>
      <c r="BM5" s="22">
        <v>178</v>
      </c>
      <c r="BN5" s="22">
        <v>88</v>
      </c>
      <c r="BO5" s="22">
        <v>4</v>
      </c>
      <c r="BP5" s="20"/>
      <c r="BQ5" s="20"/>
      <c r="BR5" s="20"/>
      <c r="BS5" s="20"/>
      <c r="BT5" s="20"/>
      <c r="BU5" s="22">
        <v>0.2</v>
      </c>
      <c r="BV5" s="22">
        <v>0</v>
      </c>
      <c r="BW5" s="22">
        <v>0.16</v>
      </c>
      <c r="BX5" s="22">
        <v>0.36</v>
      </c>
      <c r="BY5" s="22">
        <v>0.69</v>
      </c>
      <c r="BZ5" s="22">
        <v>0.97</v>
      </c>
      <c r="CA5" s="22">
        <v>134</v>
      </c>
      <c r="CB5" s="22">
        <v>87</v>
      </c>
      <c r="CC5" s="22">
        <v>140</v>
      </c>
      <c r="CD5" s="22">
        <v>61</v>
      </c>
      <c r="CE5" s="22">
        <v>117</v>
      </c>
      <c r="CF5" s="22">
        <v>50</v>
      </c>
      <c r="CG5" s="22">
        <v>370</v>
      </c>
      <c r="CH5" s="22">
        <v>117</v>
      </c>
      <c r="CI5" s="22">
        <v>0.97</v>
      </c>
      <c r="CJ5" s="22">
        <v>0.49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0"/>
      <c r="C6" s="22">
        <v>226597</v>
      </c>
      <c r="D6" s="22">
        <v>0</v>
      </c>
      <c r="E6" s="22">
        <v>0</v>
      </c>
      <c r="F6" s="22">
        <v>-3</v>
      </c>
      <c r="G6" s="22">
        <v>3</v>
      </c>
      <c r="H6" s="22">
        <v>0</v>
      </c>
      <c r="I6" s="22">
        <v>2</v>
      </c>
      <c r="J6" s="20">
        <v>3</v>
      </c>
      <c r="K6" s="20">
        <v>4</v>
      </c>
      <c r="L6" s="22">
        <v>6</v>
      </c>
      <c r="M6" s="20" t="s">
        <v>412</v>
      </c>
      <c r="N6" s="20">
        <v>3.5</v>
      </c>
      <c r="O6" s="22">
        <v>5</v>
      </c>
      <c r="P6" s="23" t="b">
        <v>0</v>
      </c>
      <c r="Q6" s="20"/>
      <c r="R6" s="20" t="s">
        <v>3433</v>
      </c>
      <c r="S6" s="22">
        <v>47</v>
      </c>
      <c r="T6" s="20" t="s">
        <v>885</v>
      </c>
      <c r="U6" s="20">
        <v>2.7</v>
      </c>
      <c r="V6" s="20" t="s">
        <v>886</v>
      </c>
      <c r="W6" s="20">
        <v>12.7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16</v>
      </c>
      <c r="AD6" s="22">
        <v>234370</v>
      </c>
      <c r="AE6" s="22">
        <v>14338</v>
      </c>
      <c r="AF6" s="22">
        <v>1895647</v>
      </c>
      <c r="AG6" s="22">
        <v>22018</v>
      </c>
      <c r="AH6" s="20">
        <v>0.7</v>
      </c>
      <c r="AI6" s="20">
        <v>3.4</v>
      </c>
      <c r="AJ6" s="20" t="s">
        <v>412</v>
      </c>
      <c r="AK6" s="22">
        <v>384</v>
      </c>
      <c r="AL6" s="22">
        <v>0</v>
      </c>
      <c r="AM6" s="22">
        <v>0</v>
      </c>
      <c r="AN6" s="22">
        <v>2</v>
      </c>
      <c r="AO6" s="22">
        <v>3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0</v>
      </c>
      <c r="AW6" s="22">
        <v>82</v>
      </c>
      <c r="AX6" s="20">
        <v>86.6</v>
      </c>
      <c r="AY6" s="20">
        <v>8.4</v>
      </c>
      <c r="AZ6" s="20">
        <v>8</v>
      </c>
      <c r="BA6" s="20">
        <v>10.3</v>
      </c>
      <c r="BB6" s="22">
        <v>4</v>
      </c>
      <c r="BC6" s="20">
        <v>7.0000000000000007E-2</v>
      </c>
      <c r="BD6" s="20">
        <v>0.04</v>
      </c>
      <c r="BE6" s="20">
        <v>0.11</v>
      </c>
      <c r="BF6" s="20">
        <v>4.2</v>
      </c>
      <c r="BG6" s="22">
        <v>151</v>
      </c>
      <c r="BH6" s="22">
        <v>60</v>
      </c>
      <c r="BI6" s="22">
        <v>329</v>
      </c>
      <c r="BJ6" s="22">
        <v>114</v>
      </c>
      <c r="BK6" s="22">
        <v>305</v>
      </c>
      <c r="BL6" s="22">
        <v>102</v>
      </c>
      <c r="BM6" s="22">
        <v>263</v>
      </c>
      <c r="BN6" s="22">
        <v>93</v>
      </c>
      <c r="BO6" s="20"/>
      <c r="BP6" s="20"/>
      <c r="BQ6" s="20"/>
      <c r="BR6" s="20"/>
      <c r="BS6" s="20"/>
      <c r="BT6" s="20"/>
      <c r="BU6" s="22">
        <v>0.02</v>
      </c>
      <c r="BV6" s="22">
        <v>0</v>
      </c>
      <c r="BW6" s="22">
        <v>0.01</v>
      </c>
      <c r="BX6" s="22">
        <v>0.03</v>
      </c>
      <c r="BY6" s="22">
        <v>0.98</v>
      </c>
      <c r="BZ6" s="22">
        <v>0.7</v>
      </c>
      <c r="CA6" s="22">
        <v>334</v>
      </c>
      <c r="CB6" s="22">
        <v>39</v>
      </c>
      <c r="CC6" s="22">
        <v>66</v>
      </c>
      <c r="CD6" s="22">
        <v>17</v>
      </c>
      <c r="CE6" s="22">
        <v>152</v>
      </c>
      <c r="CF6" s="22">
        <v>52</v>
      </c>
      <c r="CG6" s="22">
        <v>31</v>
      </c>
      <c r="CH6" s="22">
        <v>10</v>
      </c>
      <c r="CI6" s="22">
        <v>0.94</v>
      </c>
      <c r="CJ6" s="22">
        <v>0.47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2</v>
      </c>
      <c r="K7" s="20">
        <v>3</v>
      </c>
      <c r="L7" s="22">
        <v>7</v>
      </c>
      <c r="M7" s="20" t="s">
        <v>1168</v>
      </c>
      <c r="N7" s="20">
        <v>2.5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2.1</v>
      </c>
      <c r="V7" s="20" t="s">
        <v>468</v>
      </c>
      <c r="W7" s="20">
        <v>1.7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15</v>
      </c>
      <c r="AD7" s="22">
        <v>25944</v>
      </c>
      <c r="AE7" s="22">
        <v>1220</v>
      </c>
      <c r="AF7" s="22">
        <v>317526</v>
      </c>
      <c r="AG7" s="22">
        <v>1719</v>
      </c>
      <c r="AH7" s="20">
        <v>0.4</v>
      </c>
      <c r="AI7" s="20">
        <v>2.1</v>
      </c>
      <c r="AJ7" s="20" t="s">
        <v>468</v>
      </c>
      <c r="AK7" s="22">
        <v>446</v>
      </c>
      <c r="AL7" s="22">
        <v>1</v>
      </c>
      <c r="AM7" s="22">
        <v>0</v>
      </c>
      <c r="AN7" s="22">
        <v>2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38</v>
      </c>
      <c r="AX7" s="20">
        <v>69.8</v>
      </c>
      <c r="AY7" s="20">
        <v>85.5</v>
      </c>
      <c r="AZ7" s="20">
        <v>86</v>
      </c>
      <c r="BA7" s="20">
        <v>24.1</v>
      </c>
      <c r="BB7" s="22">
        <v>5</v>
      </c>
      <c r="BC7" s="20">
        <v>1.58</v>
      </c>
      <c r="BD7" s="20">
        <v>0.5</v>
      </c>
      <c r="BE7" s="20">
        <v>2.08</v>
      </c>
      <c r="BF7" s="20">
        <v>4.82</v>
      </c>
      <c r="BG7" s="22">
        <v>192</v>
      </c>
      <c r="BH7" s="22">
        <v>73</v>
      </c>
      <c r="BI7" s="22">
        <v>83</v>
      </c>
      <c r="BJ7" s="22">
        <v>60</v>
      </c>
      <c r="BK7" s="22">
        <v>79</v>
      </c>
      <c r="BL7" s="22">
        <v>46</v>
      </c>
      <c r="BM7" s="22">
        <v>100</v>
      </c>
      <c r="BN7" s="22">
        <v>58</v>
      </c>
      <c r="BO7" s="20"/>
      <c r="BP7" s="20"/>
      <c r="BQ7" s="20"/>
      <c r="BR7" s="20"/>
      <c r="BS7" s="20"/>
      <c r="BT7" s="20"/>
      <c r="BU7" s="22">
        <v>0.32</v>
      </c>
      <c r="BV7" s="22">
        <v>0</v>
      </c>
      <c r="BW7" s="22">
        <v>0.1</v>
      </c>
      <c r="BX7" s="22">
        <v>0.42</v>
      </c>
      <c r="BY7" s="22">
        <v>0.97</v>
      </c>
      <c r="BZ7" s="22">
        <v>0.81</v>
      </c>
      <c r="CA7" s="22">
        <v>29</v>
      </c>
      <c r="CB7" s="22">
        <v>17</v>
      </c>
      <c r="CC7" s="22">
        <v>127</v>
      </c>
      <c r="CD7" s="22">
        <v>52</v>
      </c>
      <c r="CE7" s="22">
        <v>208</v>
      </c>
      <c r="CF7" s="22">
        <v>93</v>
      </c>
      <c r="CG7" s="22">
        <v>131</v>
      </c>
      <c r="CH7" s="22">
        <v>39</v>
      </c>
      <c r="CI7" s="22">
        <v>1.01</v>
      </c>
      <c r="CJ7" s="22">
        <v>0.4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75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4</v>
      </c>
      <c r="J8" s="20">
        <v>2.2000000000000002</v>
      </c>
      <c r="K8" s="20">
        <v>4</v>
      </c>
      <c r="L8" s="22">
        <v>5</v>
      </c>
      <c r="M8" s="20" t="s">
        <v>412</v>
      </c>
      <c r="N8" s="20">
        <v>3.5</v>
      </c>
      <c r="O8" s="22">
        <v>8</v>
      </c>
      <c r="P8" s="23" t="b">
        <v>0</v>
      </c>
      <c r="Q8" s="20" t="s">
        <v>2388</v>
      </c>
      <c r="R8" s="20" t="s">
        <v>3434</v>
      </c>
      <c r="S8" s="22">
        <v>80</v>
      </c>
      <c r="T8" s="20" t="s">
        <v>911</v>
      </c>
      <c r="U8" s="20">
        <v>3</v>
      </c>
      <c r="V8" s="20" t="s">
        <v>912</v>
      </c>
      <c r="W8" s="20">
        <v>3.8</v>
      </c>
      <c r="X8" s="23" t="b">
        <v>0</v>
      </c>
      <c r="Y8" s="20"/>
      <c r="Z8" s="20" t="s">
        <v>937</v>
      </c>
      <c r="AA8" s="22">
        <v>1</v>
      </c>
      <c r="AB8" s="22">
        <v>3</v>
      </c>
      <c r="AC8" s="22">
        <v>15</v>
      </c>
      <c r="AD8" s="22">
        <v>334178</v>
      </c>
      <c r="AE8" s="22">
        <v>4510</v>
      </c>
      <c r="AF8" s="22">
        <v>242195</v>
      </c>
      <c r="AG8" s="22">
        <v>23224</v>
      </c>
      <c r="AH8" s="20">
        <v>0.4</v>
      </c>
      <c r="AI8" s="20">
        <v>1.9</v>
      </c>
      <c r="AJ8" s="20" t="s">
        <v>1880</v>
      </c>
      <c r="AK8" s="22">
        <v>205</v>
      </c>
      <c r="AL8" s="22">
        <v>1</v>
      </c>
      <c r="AM8" s="22">
        <v>1</v>
      </c>
      <c r="AN8" s="22">
        <v>1</v>
      </c>
      <c r="AO8" s="22">
        <v>2</v>
      </c>
      <c r="AP8" s="22">
        <v>0</v>
      </c>
      <c r="AQ8" s="22">
        <v>0</v>
      </c>
      <c r="AR8" s="22">
        <v>0</v>
      </c>
      <c r="AS8" s="22">
        <v>1</v>
      </c>
      <c r="AT8" s="22">
        <v>0</v>
      </c>
      <c r="AU8" s="22">
        <v>0</v>
      </c>
      <c r="AV8" s="22">
        <v>2</v>
      </c>
      <c r="AW8" s="22">
        <v>46</v>
      </c>
      <c r="AX8" s="20">
        <v>58</v>
      </c>
      <c r="AY8" s="20">
        <v>49.7</v>
      </c>
      <c r="AZ8" s="20">
        <v>113</v>
      </c>
      <c r="BA8" s="20">
        <v>22</v>
      </c>
      <c r="BB8" s="22">
        <v>2</v>
      </c>
      <c r="BC8" s="20">
        <v>1.42</v>
      </c>
      <c r="BD8" s="20">
        <v>0.25</v>
      </c>
      <c r="BE8" s="20">
        <v>1.67</v>
      </c>
      <c r="BF8" s="20">
        <v>2.37</v>
      </c>
      <c r="BG8" s="22">
        <v>214</v>
      </c>
      <c r="BH8" s="22">
        <v>25</v>
      </c>
      <c r="BI8" s="22">
        <v>159</v>
      </c>
      <c r="BJ8" s="22">
        <v>20</v>
      </c>
      <c r="BK8" s="22">
        <v>51</v>
      </c>
      <c r="BL8" s="22">
        <v>19</v>
      </c>
      <c r="BM8" s="22">
        <v>118</v>
      </c>
      <c r="BN8" s="22">
        <v>20</v>
      </c>
      <c r="BO8" s="20"/>
      <c r="BP8" s="20"/>
      <c r="BQ8" s="20"/>
      <c r="BR8" s="20"/>
      <c r="BS8" s="22">
        <v>3</v>
      </c>
      <c r="BT8" s="20"/>
      <c r="BU8" s="22">
        <v>0.62</v>
      </c>
      <c r="BV8" s="22">
        <v>0</v>
      </c>
      <c r="BW8" s="22">
        <v>0.11</v>
      </c>
      <c r="BX8" s="22">
        <v>0.73</v>
      </c>
      <c r="BY8" s="22">
        <v>1.04</v>
      </c>
      <c r="BZ8" s="22">
        <v>0.88</v>
      </c>
      <c r="CA8" s="22">
        <v>11</v>
      </c>
      <c r="CB8" s="22">
        <v>4</v>
      </c>
      <c r="CC8" s="22">
        <v>70</v>
      </c>
      <c r="CD8" s="22">
        <v>15</v>
      </c>
      <c r="CE8" s="22">
        <v>136</v>
      </c>
      <c r="CF8" s="22">
        <v>22</v>
      </c>
      <c r="CG8" s="22">
        <v>88</v>
      </c>
      <c r="CH8" s="22">
        <v>19</v>
      </c>
      <c r="CI8" s="22">
        <v>0.88</v>
      </c>
      <c r="CJ8" s="22">
        <v>0.44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0.3</v>
      </c>
      <c r="K9" s="20">
        <v>1.3</v>
      </c>
      <c r="L9" s="22">
        <v>1</v>
      </c>
      <c r="M9" s="20" t="s">
        <v>1150</v>
      </c>
      <c r="N9" s="20">
        <v>0.8</v>
      </c>
      <c r="O9" s="22">
        <v>9</v>
      </c>
      <c r="P9" s="23" t="b">
        <v>0</v>
      </c>
      <c r="Q9" s="20"/>
      <c r="R9" s="20" t="s">
        <v>2380</v>
      </c>
      <c r="S9" s="22">
        <v>54</v>
      </c>
      <c r="T9" s="20" t="s">
        <v>1151</v>
      </c>
      <c r="U9" s="20">
        <v>1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5</v>
      </c>
      <c r="AD9" s="22">
        <v>4366</v>
      </c>
      <c r="AE9" s="22">
        <v>177</v>
      </c>
      <c r="AF9" s="22">
        <v>11545</v>
      </c>
      <c r="AG9" s="22">
        <v>305</v>
      </c>
      <c r="AH9" s="20">
        <v>0.1</v>
      </c>
      <c r="AI9" s="20">
        <v>0.9</v>
      </c>
      <c r="AJ9" s="20" t="s">
        <v>221</v>
      </c>
      <c r="AK9" s="22">
        <v>72</v>
      </c>
      <c r="AL9" s="22">
        <v>0</v>
      </c>
      <c r="AM9" s="22">
        <v>0</v>
      </c>
      <c r="AN9" s="22">
        <v>0</v>
      </c>
      <c r="AO9" s="22">
        <v>2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14</v>
      </c>
      <c r="AX9" s="20">
        <v>17.399999999999999</v>
      </c>
      <c r="AY9" s="20">
        <v>10.199999999999999</v>
      </c>
      <c r="AZ9" s="20">
        <v>0</v>
      </c>
      <c r="BA9" s="20">
        <v>2.7</v>
      </c>
      <c r="BB9" s="22">
        <v>0</v>
      </c>
      <c r="BC9" s="20">
        <v>0</v>
      </c>
      <c r="BD9" s="20">
        <v>0.06</v>
      </c>
      <c r="BE9" s="20">
        <v>0.06</v>
      </c>
      <c r="BF9" s="20">
        <v>1.44</v>
      </c>
      <c r="BG9" s="22">
        <v>321</v>
      </c>
      <c r="BH9" s="22">
        <v>138</v>
      </c>
      <c r="BI9" s="22">
        <v>321</v>
      </c>
      <c r="BJ9" s="22">
        <v>165</v>
      </c>
      <c r="BK9" s="22">
        <v>698</v>
      </c>
      <c r="BL9" s="22">
        <v>300</v>
      </c>
      <c r="BM9" s="22">
        <v>367</v>
      </c>
      <c r="BN9" s="22">
        <v>172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0.08</v>
      </c>
      <c r="BX9" s="22">
        <v>0.08</v>
      </c>
      <c r="BY9" s="22">
        <v>1.8</v>
      </c>
      <c r="BZ9" s="22">
        <v>2.5</v>
      </c>
      <c r="CA9" s="22">
        <v>118</v>
      </c>
      <c r="CB9" s="22">
        <v>73</v>
      </c>
      <c r="CC9" s="22">
        <v>285</v>
      </c>
      <c r="CD9" s="22">
        <v>130</v>
      </c>
      <c r="CE9" s="22">
        <v>392</v>
      </c>
      <c r="CF9" s="22">
        <v>187</v>
      </c>
      <c r="CG9" s="22">
        <v>333</v>
      </c>
      <c r="CH9" s="22">
        <v>104</v>
      </c>
      <c r="CI9" s="22">
        <v>0</v>
      </c>
      <c r="CJ9" s="22">
        <v>0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0</v>
      </c>
      <c r="I10" s="22">
        <v>2</v>
      </c>
      <c r="J10" s="20">
        <v>-0.5</v>
      </c>
      <c r="K10" s="20">
        <v>0.5</v>
      </c>
      <c r="L10" s="22">
        <v>0</v>
      </c>
      <c r="M10" s="20" t="s">
        <v>1107</v>
      </c>
      <c r="N10" s="20">
        <v>0</v>
      </c>
      <c r="O10" s="22">
        <v>10</v>
      </c>
      <c r="P10" s="23" t="b">
        <v>0</v>
      </c>
      <c r="Q10" s="20"/>
      <c r="R10" s="20"/>
      <c r="S10" s="22">
        <v>44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2086</v>
      </c>
      <c r="AE10" s="22">
        <v>40</v>
      </c>
      <c r="AF10" s="22">
        <v>5534</v>
      </c>
      <c r="AG10" s="22">
        <v>146</v>
      </c>
      <c r="AH10" s="20">
        <v>0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325</v>
      </c>
      <c r="BH10" s="22">
        <v>125</v>
      </c>
      <c r="BI10" s="22">
        <v>345</v>
      </c>
      <c r="BJ10" s="22">
        <v>124</v>
      </c>
      <c r="BK10" s="22">
        <v>258</v>
      </c>
      <c r="BL10" s="22">
        <v>79</v>
      </c>
      <c r="BM10" s="22">
        <v>337</v>
      </c>
      <c r="BN10" s="22">
        <v>119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555</v>
      </c>
      <c r="CB10" s="22">
        <v>141</v>
      </c>
      <c r="CC10" s="22">
        <v>547</v>
      </c>
      <c r="CD10" s="22">
        <v>211</v>
      </c>
      <c r="CE10" s="22">
        <v>339</v>
      </c>
      <c r="CF10" s="22">
        <v>123</v>
      </c>
      <c r="CG10" s="22">
        <v>432</v>
      </c>
      <c r="CH10" s="22">
        <v>168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2484</v>
      </c>
      <c r="R11" s="20" t="s">
        <v>2485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10795</v>
      </c>
      <c r="AG11" s="22">
        <v>61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622</v>
      </c>
      <c r="BH11" s="22">
        <v>245</v>
      </c>
      <c r="BI11" s="22">
        <v>620</v>
      </c>
      <c r="BJ11" s="22">
        <v>246</v>
      </c>
      <c r="BK11" s="22">
        <v>610</v>
      </c>
      <c r="BL11" s="22">
        <v>242</v>
      </c>
      <c r="BM11" s="22">
        <v>627</v>
      </c>
      <c r="BN11" s="22">
        <v>248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241</v>
      </c>
      <c r="CC11" s="22">
        <v>600</v>
      </c>
      <c r="CD11" s="22">
        <v>232</v>
      </c>
      <c r="CE11" s="22">
        <v>627</v>
      </c>
      <c r="CF11" s="22">
        <v>248</v>
      </c>
      <c r="CG11" s="22">
        <v>495</v>
      </c>
      <c r="CH11" s="22">
        <v>171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50</v>
      </c>
      <c r="B12" s="22">
        <v>50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0.5</v>
      </c>
      <c r="K12" s="20">
        <v>1</v>
      </c>
      <c r="L12" s="22">
        <v>0</v>
      </c>
      <c r="M12" s="20" t="s">
        <v>412</v>
      </c>
      <c r="N12" s="20">
        <v>1.5</v>
      </c>
      <c r="O12" s="22">
        <v>12</v>
      </c>
      <c r="P12" s="23" t="b">
        <v>0</v>
      </c>
      <c r="Q12" s="20" t="s">
        <v>3187</v>
      </c>
      <c r="R12" s="20" t="s">
        <v>3182</v>
      </c>
      <c r="S12" s="22">
        <v>77</v>
      </c>
      <c r="T12" s="20" t="s">
        <v>893</v>
      </c>
      <c r="U12" s="20">
        <v>3.2</v>
      </c>
      <c r="V12" s="20" t="s">
        <v>894</v>
      </c>
      <c r="W12" s="20">
        <v>4.5</v>
      </c>
      <c r="X12" s="23" t="b">
        <v>0</v>
      </c>
      <c r="Y12" s="20"/>
      <c r="Z12" s="20" t="s">
        <v>937</v>
      </c>
      <c r="AA12" s="22">
        <v>1</v>
      </c>
      <c r="AB12" s="22">
        <v>3</v>
      </c>
      <c r="AC12" s="22">
        <v>16</v>
      </c>
      <c r="AD12" s="22">
        <v>247886</v>
      </c>
      <c r="AE12" s="22">
        <v>388</v>
      </c>
      <c r="AF12" s="22">
        <v>1209121</v>
      </c>
      <c r="AG12" s="22">
        <v>22726</v>
      </c>
      <c r="AH12" s="20">
        <v>0.2</v>
      </c>
      <c r="AI12" s="20">
        <v>2.1</v>
      </c>
      <c r="AJ12" s="20" t="s">
        <v>250</v>
      </c>
      <c r="AK12" s="22">
        <v>356</v>
      </c>
      <c r="AL12" s="22">
        <v>0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61</v>
      </c>
      <c r="AX12" s="20">
        <v>59.8</v>
      </c>
      <c r="AY12" s="20">
        <v>86</v>
      </c>
      <c r="AZ12" s="20">
        <v>131</v>
      </c>
      <c r="BA12" s="20">
        <v>27.6</v>
      </c>
      <c r="BB12" s="22">
        <v>5</v>
      </c>
      <c r="BC12" s="20">
        <v>0.79</v>
      </c>
      <c r="BD12" s="20">
        <v>0.54</v>
      </c>
      <c r="BE12" s="20">
        <v>1.33</v>
      </c>
      <c r="BF12" s="20">
        <v>2.99</v>
      </c>
      <c r="BG12" s="22">
        <v>213</v>
      </c>
      <c r="BH12" s="22">
        <v>83</v>
      </c>
      <c r="BI12" s="22">
        <v>80</v>
      </c>
      <c r="BJ12" s="22">
        <v>58</v>
      </c>
      <c r="BK12" s="22">
        <v>43</v>
      </c>
      <c r="BL12" s="22">
        <v>26</v>
      </c>
      <c r="BM12" s="22">
        <v>82</v>
      </c>
      <c r="BN12" s="22">
        <v>49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0.2</v>
      </c>
      <c r="BV12" s="22">
        <v>0</v>
      </c>
      <c r="BW12" s="22">
        <v>0.14000000000000001</v>
      </c>
      <c r="BX12" s="22">
        <v>0.34</v>
      </c>
      <c r="BY12" s="22">
        <v>0.76</v>
      </c>
      <c r="BZ12" s="22">
        <v>1.01</v>
      </c>
      <c r="CA12" s="22">
        <v>17</v>
      </c>
      <c r="CB12" s="22">
        <v>10</v>
      </c>
      <c r="CC12" s="22">
        <v>216</v>
      </c>
      <c r="CD12" s="22">
        <v>96</v>
      </c>
      <c r="CE12" s="22">
        <v>120</v>
      </c>
      <c r="CF12" s="22">
        <v>52</v>
      </c>
      <c r="CG12" s="22">
        <v>82</v>
      </c>
      <c r="CH12" s="22">
        <v>23</v>
      </c>
      <c r="CI12" s="22">
        <v>1.26</v>
      </c>
      <c r="CJ12" s="22">
        <v>0.25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4</v>
      </c>
      <c r="J13" s="20">
        <v>2</v>
      </c>
      <c r="K13" s="20">
        <v>3</v>
      </c>
      <c r="L13" s="22">
        <v>5</v>
      </c>
      <c r="M13" s="20" t="s">
        <v>875</v>
      </c>
      <c r="N13" s="20">
        <v>2.5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4</v>
      </c>
      <c r="V13" s="20" t="s">
        <v>391</v>
      </c>
      <c r="W13" s="20">
        <v>5.6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28</v>
      </c>
      <c r="AD13" s="22">
        <v>589277</v>
      </c>
      <c r="AE13" s="22">
        <v>9912</v>
      </c>
      <c r="AF13" s="22">
        <v>450609</v>
      </c>
      <c r="AG13" s="22">
        <v>15380</v>
      </c>
      <c r="AH13" s="20">
        <v>0.5</v>
      </c>
      <c r="AI13" s="20">
        <v>5.0999999999999996</v>
      </c>
      <c r="AJ13" s="20" t="s">
        <v>391</v>
      </c>
      <c r="AK13" s="22">
        <v>493</v>
      </c>
      <c r="AL13" s="22">
        <v>2</v>
      </c>
      <c r="AM13" s="22">
        <v>2</v>
      </c>
      <c r="AN13" s="22">
        <v>4</v>
      </c>
      <c r="AO13" s="22">
        <v>4</v>
      </c>
      <c r="AP13" s="22">
        <v>0</v>
      </c>
      <c r="AQ13" s="22">
        <v>0</v>
      </c>
      <c r="AR13" s="22">
        <v>0</v>
      </c>
      <c r="AS13" s="22">
        <v>1</v>
      </c>
      <c r="AT13" s="22">
        <v>0</v>
      </c>
      <c r="AU13" s="22">
        <v>0</v>
      </c>
      <c r="AV13" s="22">
        <v>2</v>
      </c>
      <c r="AW13" s="22">
        <v>83</v>
      </c>
      <c r="AX13" s="20">
        <v>75.599999999999994</v>
      </c>
      <c r="AY13" s="20">
        <v>72.900000000000006</v>
      </c>
      <c r="AZ13" s="20">
        <v>151</v>
      </c>
      <c r="BA13" s="20">
        <v>29.7</v>
      </c>
      <c r="BB13" s="22">
        <v>6</v>
      </c>
      <c r="BC13" s="20">
        <v>1.81</v>
      </c>
      <c r="BD13" s="20">
        <v>0.28000000000000003</v>
      </c>
      <c r="BE13" s="20">
        <v>2.09</v>
      </c>
      <c r="BF13" s="20">
        <v>3.87</v>
      </c>
      <c r="BG13" s="22">
        <v>176</v>
      </c>
      <c r="BH13" s="22">
        <v>19</v>
      </c>
      <c r="BI13" s="22">
        <v>104</v>
      </c>
      <c r="BJ13" s="22">
        <v>9</v>
      </c>
      <c r="BK13" s="22">
        <v>36</v>
      </c>
      <c r="BL13" s="22">
        <v>13</v>
      </c>
      <c r="BM13" s="22">
        <v>69</v>
      </c>
      <c r="BN13" s="22">
        <v>15</v>
      </c>
      <c r="BO13" s="20"/>
      <c r="BP13" s="20"/>
      <c r="BQ13" s="20"/>
      <c r="BR13" s="20"/>
      <c r="BS13" s="20"/>
      <c r="BT13" s="20"/>
      <c r="BU13" s="22">
        <v>0.33</v>
      </c>
      <c r="BV13" s="22">
        <v>0</v>
      </c>
      <c r="BW13" s="22">
        <v>0.05</v>
      </c>
      <c r="BX13" s="22">
        <v>0.38</v>
      </c>
      <c r="BY13" s="22">
        <v>0.71</v>
      </c>
      <c r="BZ13" s="22">
        <v>0.73</v>
      </c>
      <c r="CA13" s="22">
        <v>106</v>
      </c>
      <c r="CB13" s="22">
        <v>31</v>
      </c>
      <c r="CC13" s="22">
        <v>123</v>
      </c>
      <c r="CD13" s="22">
        <v>20</v>
      </c>
      <c r="CE13" s="22">
        <v>67</v>
      </c>
      <c r="CF13" s="22">
        <v>13</v>
      </c>
      <c r="CG13" s="22">
        <v>70</v>
      </c>
      <c r="CH13" s="22">
        <v>14</v>
      </c>
      <c r="CI13" s="22">
        <v>1.1000000000000001</v>
      </c>
      <c r="CJ13" s="22">
        <v>0.73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6.5</v>
      </c>
      <c r="K14" s="20">
        <v>7.5</v>
      </c>
      <c r="L14" s="22">
        <v>17</v>
      </c>
      <c r="M14" s="20" t="s">
        <v>866</v>
      </c>
      <c r="N14" s="20">
        <v>7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6.1</v>
      </c>
      <c r="V14" s="20" t="s">
        <v>387</v>
      </c>
      <c r="W14" s="20">
        <v>22.4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43</v>
      </c>
      <c r="AD14" s="22">
        <v>718808</v>
      </c>
      <c r="AE14" s="22">
        <v>62975</v>
      </c>
      <c r="AF14" s="22">
        <v>875808</v>
      </c>
      <c r="AG14" s="22">
        <v>24042</v>
      </c>
      <c r="AH14" s="20">
        <v>0.8</v>
      </c>
      <c r="AI14" s="20">
        <v>5.0999999999999996</v>
      </c>
      <c r="AJ14" s="20" t="s">
        <v>387</v>
      </c>
      <c r="AK14" s="22">
        <v>622</v>
      </c>
      <c r="AL14" s="22">
        <v>3</v>
      </c>
      <c r="AM14" s="22">
        <v>2</v>
      </c>
      <c r="AN14" s="22">
        <v>3</v>
      </c>
      <c r="AO14" s="22">
        <v>5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146</v>
      </c>
      <c r="AX14" s="20">
        <v>198.4</v>
      </c>
      <c r="AY14" s="20">
        <v>177</v>
      </c>
      <c r="AZ14" s="20">
        <v>187</v>
      </c>
      <c r="BA14" s="20">
        <v>56.2</v>
      </c>
      <c r="BB14" s="22">
        <v>7</v>
      </c>
      <c r="BC14" s="20">
        <v>2.5299999999999998</v>
      </c>
      <c r="BD14" s="20">
        <v>0.89</v>
      </c>
      <c r="BE14" s="20">
        <v>3.42</v>
      </c>
      <c r="BF14" s="20">
        <v>5.72</v>
      </c>
      <c r="BG14" s="22">
        <v>24</v>
      </c>
      <c r="BH14" s="22">
        <v>9</v>
      </c>
      <c r="BI14" s="22">
        <v>23</v>
      </c>
      <c r="BJ14" s="22">
        <v>18</v>
      </c>
      <c r="BK14" s="22">
        <v>25</v>
      </c>
      <c r="BL14" s="22">
        <v>14</v>
      </c>
      <c r="BM14" s="22">
        <v>17</v>
      </c>
      <c r="BN14" s="22">
        <v>13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0.37</v>
      </c>
      <c r="BV14" s="22">
        <v>0</v>
      </c>
      <c r="BW14" s="22">
        <v>0.13</v>
      </c>
      <c r="BX14" s="22">
        <v>0.5</v>
      </c>
      <c r="BY14" s="22">
        <v>0.83</v>
      </c>
      <c r="BZ14" s="22">
        <v>0.72</v>
      </c>
      <c r="CA14" s="22">
        <v>8</v>
      </c>
      <c r="CB14" s="22">
        <v>6</v>
      </c>
      <c r="CC14" s="22">
        <v>9</v>
      </c>
      <c r="CD14" s="22">
        <v>5</v>
      </c>
      <c r="CE14" s="22">
        <v>11</v>
      </c>
      <c r="CF14" s="22">
        <v>6</v>
      </c>
      <c r="CG14" s="22">
        <v>16</v>
      </c>
      <c r="CH14" s="22">
        <v>8</v>
      </c>
      <c r="CI14" s="22">
        <v>1.01</v>
      </c>
      <c r="CJ14" s="22">
        <v>0.43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3183</v>
      </c>
      <c r="R15" s="20" t="s">
        <v>2995</v>
      </c>
      <c r="S15" s="22">
        <v>48</v>
      </c>
      <c r="T15" s="20" t="s">
        <v>865</v>
      </c>
      <c r="U15" s="20">
        <v>2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6</v>
      </c>
      <c r="AD15" s="22">
        <v>7140</v>
      </c>
      <c r="AE15" s="22">
        <v>11</v>
      </c>
      <c r="AF15" s="22">
        <v>31404</v>
      </c>
      <c r="AG15" s="22">
        <v>397</v>
      </c>
      <c r="AH15" s="20">
        <v>0</v>
      </c>
      <c r="AI15" s="20">
        <v>1.2</v>
      </c>
      <c r="AJ15" s="20" t="s">
        <v>558</v>
      </c>
      <c r="AK15" s="22">
        <v>235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55</v>
      </c>
      <c r="AX15" s="20">
        <v>53.4</v>
      </c>
      <c r="AY15" s="20">
        <v>58.2</v>
      </c>
      <c r="AZ15" s="20">
        <v>15</v>
      </c>
      <c r="BA15" s="20">
        <v>12.7</v>
      </c>
      <c r="BB15" s="22">
        <v>3</v>
      </c>
      <c r="BC15" s="20">
        <v>7.0000000000000007E-2</v>
      </c>
      <c r="BD15" s="20">
        <v>0.19</v>
      </c>
      <c r="BE15" s="20">
        <v>0.26</v>
      </c>
      <c r="BF15" s="20">
        <v>2.5299999999999998</v>
      </c>
      <c r="BG15" s="22">
        <v>224</v>
      </c>
      <c r="BH15" s="22">
        <v>88</v>
      </c>
      <c r="BI15" s="22">
        <v>134</v>
      </c>
      <c r="BJ15" s="22">
        <v>90</v>
      </c>
      <c r="BK15" s="22">
        <v>256</v>
      </c>
      <c r="BL15" s="22">
        <v>134</v>
      </c>
      <c r="BM15" s="22">
        <v>234</v>
      </c>
      <c r="BN15" s="22">
        <v>106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7.0000000000000007E-2</v>
      </c>
      <c r="BX15" s="22">
        <v>0.1</v>
      </c>
      <c r="BY15" s="22">
        <v>0.97</v>
      </c>
      <c r="BZ15" s="22">
        <v>0.77</v>
      </c>
      <c r="CA15" s="22">
        <v>303</v>
      </c>
      <c r="CB15" s="22">
        <v>200</v>
      </c>
      <c r="CC15" s="22">
        <v>639</v>
      </c>
      <c r="CD15" s="22">
        <v>256</v>
      </c>
      <c r="CE15" s="22">
        <v>222</v>
      </c>
      <c r="CF15" s="22">
        <v>98</v>
      </c>
      <c r="CG15" s="22">
        <v>326</v>
      </c>
      <c r="CH15" s="22">
        <v>101</v>
      </c>
      <c r="CI15" s="22">
        <v>1.1499999999999999</v>
      </c>
      <c r="CJ15" s="22">
        <v>0.38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3184</v>
      </c>
      <c r="R16" s="20" t="s">
        <v>3185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5610</v>
      </c>
      <c r="AG16" s="22">
        <v>86</v>
      </c>
      <c r="AH16" s="20">
        <v>0</v>
      </c>
      <c r="AI16" s="20">
        <v>0</v>
      </c>
      <c r="AJ16" s="20" t="s">
        <v>1881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669</v>
      </c>
      <c r="BH16" s="22">
        <v>279</v>
      </c>
      <c r="BI16" s="22">
        <v>668</v>
      </c>
      <c r="BJ16" s="22">
        <v>279</v>
      </c>
      <c r="BK16" s="22">
        <v>662</v>
      </c>
      <c r="BL16" s="22">
        <v>276</v>
      </c>
      <c r="BM16" s="22">
        <v>672</v>
      </c>
      <c r="BN16" s="22">
        <v>280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249</v>
      </c>
      <c r="CB16" s="22">
        <v>166</v>
      </c>
      <c r="CC16" s="22">
        <v>657</v>
      </c>
      <c r="CD16" s="22">
        <v>271</v>
      </c>
      <c r="CE16" s="22">
        <v>671</v>
      </c>
      <c r="CF16" s="22">
        <v>279</v>
      </c>
      <c r="CG16" s="22">
        <v>498</v>
      </c>
      <c r="CH16" s="22">
        <v>172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-1</v>
      </c>
      <c r="G17" s="22">
        <v>1</v>
      </c>
      <c r="H17" s="22">
        <v>0</v>
      </c>
      <c r="I17" s="22">
        <v>1</v>
      </c>
      <c r="J17" s="20">
        <v>0</v>
      </c>
      <c r="K17" s="20">
        <v>1</v>
      </c>
      <c r="L17" s="22">
        <v>0</v>
      </c>
      <c r="M17" s="20" t="s">
        <v>883</v>
      </c>
      <c r="N17" s="20">
        <v>0.5</v>
      </c>
      <c r="O17" s="22">
        <v>17</v>
      </c>
      <c r="P17" s="23" t="b">
        <v>0</v>
      </c>
      <c r="Q17" s="20"/>
      <c r="R17" s="20"/>
      <c r="S17" s="22">
        <v>49</v>
      </c>
      <c r="T17" s="20" t="s">
        <v>884</v>
      </c>
      <c r="U17" s="20">
        <v>2.8</v>
      </c>
      <c r="V17" s="20" t="s">
        <v>409</v>
      </c>
      <c r="W17" s="20">
        <v>11.8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200570</v>
      </c>
      <c r="AE17" s="22">
        <v>1253</v>
      </c>
      <c r="AF17" s="22">
        <v>818262</v>
      </c>
      <c r="AG17" s="22">
        <v>50682</v>
      </c>
      <c r="AH17" s="20">
        <v>0.1</v>
      </c>
      <c r="AI17" s="20">
        <v>2.2000000000000002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229</v>
      </c>
      <c r="BH17" s="22">
        <v>22</v>
      </c>
      <c r="BI17" s="22">
        <v>671</v>
      </c>
      <c r="BJ17" s="22">
        <v>81</v>
      </c>
      <c r="BK17" s="22">
        <v>666</v>
      </c>
      <c r="BL17" s="22">
        <v>80</v>
      </c>
      <c r="BM17" s="22">
        <v>314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263</v>
      </c>
      <c r="CB17" s="22">
        <v>9</v>
      </c>
      <c r="CC17" s="22">
        <v>323</v>
      </c>
      <c r="CD17" s="22">
        <v>22</v>
      </c>
      <c r="CE17" s="22">
        <v>144</v>
      </c>
      <c r="CF17" s="22">
        <v>14</v>
      </c>
      <c r="CG17" s="22">
        <v>34</v>
      </c>
      <c r="CH17" s="22">
        <v>6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1882</v>
      </c>
      <c r="N18" s="20">
        <v>0</v>
      </c>
      <c r="O18" s="22">
        <v>18</v>
      </c>
      <c r="P18" s="23" t="b">
        <v>0</v>
      </c>
      <c r="Q18" s="20" t="s">
        <v>2462</v>
      </c>
      <c r="R18" s="20" t="s">
        <v>2785</v>
      </c>
      <c r="S18" s="22">
        <v>40</v>
      </c>
      <c r="T18" s="20" t="s">
        <v>1883</v>
      </c>
      <c r="U18" s="20">
        <v>0</v>
      </c>
      <c r="V18" s="20" t="s">
        <v>1884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8097</v>
      </c>
      <c r="AG18" s="22">
        <v>124</v>
      </c>
      <c r="AH18" s="20">
        <v>0</v>
      </c>
      <c r="AI18" s="20">
        <v>0</v>
      </c>
      <c r="AJ18" s="20" t="s">
        <v>1884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456</v>
      </c>
      <c r="BH18" s="22">
        <v>45</v>
      </c>
      <c r="BI18" s="22">
        <v>440</v>
      </c>
      <c r="BJ18" s="22">
        <v>29</v>
      </c>
      <c r="BK18" s="22">
        <v>408</v>
      </c>
      <c r="BL18" s="22">
        <v>24</v>
      </c>
      <c r="BM18" s="22">
        <v>461</v>
      </c>
      <c r="BN18" s="22">
        <v>45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615</v>
      </c>
      <c r="CB18" s="22">
        <v>46</v>
      </c>
      <c r="CC18" s="22">
        <v>415</v>
      </c>
      <c r="CD18" s="22">
        <v>45</v>
      </c>
      <c r="CE18" s="22">
        <v>461</v>
      </c>
      <c r="CF18" s="22">
        <v>45</v>
      </c>
      <c r="CG18" s="22">
        <v>395</v>
      </c>
      <c r="CH18" s="22">
        <v>57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75</v>
      </c>
      <c r="B19" s="22">
        <v>75</v>
      </c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2</v>
      </c>
      <c r="I19" s="22">
        <v>3</v>
      </c>
      <c r="J19" s="20">
        <v>5.6</v>
      </c>
      <c r="K19" s="20">
        <v>6.4</v>
      </c>
      <c r="L19" s="22">
        <v>9</v>
      </c>
      <c r="M19" s="20" t="s">
        <v>879</v>
      </c>
      <c r="N19" s="20">
        <v>8</v>
      </c>
      <c r="O19" s="22">
        <v>19</v>
      </c>
      <c r="P19" s="23" t="b">
        <v>1</v>
      </c>
      <c r="Q19" s="20" t="s">
        <v>2388</v>
      </c>
      <c r="R19" s="20" t="s">
        <v>3435</v>
      </c>
      <c r="S19" s="22">
        <v>87</v>
      </c>
      <c r="T19" s="20" t="s">
        <v>880</v>
      </c>
      <c r="U19" s="20">
        <v>7.6</v>
      </c>
      <c r="V19" s="20" t="s">
        <v>395</v>
      </c>
      <c r="W19" s="20">
        <v>58</v>
      </c>
      <c r="X19" s="23" t="b">
        <v>0</v>
      </c>
      <c r="Y19" s="20"/>
      <c r="Z19" s="20" t="s">
        <v>937</v>
      </c>
      <c r="AA19" s="22">
        <v>1</v>
      </c>
      <c r="AB19" s="22">
        <v>3</v>
      </c>
      <c r="AC19" s="22">
        <v>53</v>
      </c>
      <c r="AD19" s="22">
        <v>1278116</v>
      </c>
      <c r="AE19" s="22">
        <v>52780</v>
      </c>
      <c r="AF19" s="22">
        <v>1406229</v>
      </c>
      <c r="AG19" s="22">
        <v>113966</v>
      </c>
      <c r="AH19" s="20">
        <v>0.9</v>
      </c>
      <c r="AI19" s="20">
        <v>6.1</v>
      </c>
      <c r="AJ19" s="20" t="s">
        <v>395</v>
      </c>
      <c r="AK19" s="22">
        <v>613</v>
      </c>
      <c r="AL19" s="22">
        <v>4</v>
      </c>
      <c r="AM19" s="22">
        <v>3</v>
      </c>
      <c r="AN19" s="22">
        <v>3</v>
      </c>
      <c r="AO19" s="22">
        <v>6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195</v>
      </c>
      <c r="AX19" s="20">
        <v>269.2</v>
      </c>
      <c r="AY19" s="20">
        <v>294.5</v>
      </c>
      <c r="AZ19" s="20">
        <v>290</v>
      </c>
      <c r="BA19" s="20">
        <v>85.3</v>
      </c>
      <c r="BB19" s="22">
        <v>7</v>
      </c>
      <c r="BC19" s="20">
        <v>3.98</v>
      </c>
      <c r="BD19" s="20">
        <v>2.46</v>
      </c>
      <c r="BE19" s="20">
        <v>6.44</v>
      </c>
      <c r="BF19" s="20">
        <v>5.87</v>
      </c>
      <c r="BG19" s="22">
        <v>3</v>
      </c>
      <c r="BH19" s="22">
        <v>1</v>
      </c>
      <c r="BI19" s="22">
        <v>4</v>
      </c>
      <c r="BJ19" s="22">
        <v>3</v>
      </c>
      <c r="BK19" s="22">
        <v>4</v>
      </c>
      <c r="BL19" s="22">
        <v>3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0.57999999999999996</v>
      </c>
      <c r="BV19" s="22">
        <v>0</v>
      </c>
      <c r="BW19" s="22">
        <v>0.36</v>
      </c>
      <c r="BX19" s="22">
        <v>0.94</v>
      </c>
      <c r="BY19" s="22">
        <v>0.86</v>
      </c>
      <c r="BZ19" s="22">
        <v>0.88</v>
      </c>
      <c r="CA19" s="22">
        <v>7</v>
      </c>
      <c r="CB19" s="22">
        <v>5</v>
      </c>
      <c r="CC19" s="22">
        <v>6</v>
      </c>
      <c r="CD19" s="22">
        <v>2</v>
      </c>
      <c r="CE19" s="22">
        <v>2</v>
      </c>
      <c r="CF19" s="22">
        <v>1</v>
      </c>
      <c r="CG19" s="22">
        <v>3</v>
      </c>
      <c r="CH19" s="22">
        <v>1</v>
      </c>
      <c r="CI19" s="22">
        <v>1.03</v>
      </c>
      <c r="CJ19" s="22">
        <v>0.44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75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3.3</v>
      </c>
      <c r="K20" s="20">
        <v>3.2</v>
      </c>
      <c r="L20" s="22">
        <v>6</v>
      </c>
      <c r="M20" s="20" t="s">
        <v>905</v>
      </c>
      <c r="N20" s="20">
        <v>3.8</v>
      </c>
      <c r="O20" s="22">
        <v>20</v>
      </c>
      <c r="P20" s="23" t="b">
        <v>0</v>
      </c>
      <c r="Q20" s="20"/>
      <c r="R20" s="20" t="s">
        <v>3436</v>
      </c>
      <c r="S20" s="22">
        <v>52</v>
      </c>
      <c r="T20" s="20" t="s">
        <v>906</v>
      </c>
      <c r="U20" s="20">
        <v>4.0999999999999996</v>
      </c>
      <c r="V20" s="20" t="s">
        <v>406</v>
      </c>
      <c r="W20" s="20">
        <v>26.7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29</v>
      </c>
      <c r="AD20" s="22">
        <v>1337641</v>
      </c>
      <c r="AE20" s="22">
        <v>17157</v>
      </c>
      <c r="AF20" s="22">
        <v>730966</v>
      </c>
      <c r="AG20" s="22">
        <v>51053</v>
      </c>
      <c r="AH20" s="20">
        <v>0.7</v>
      </c>
      <c r="AI20" s="20">
        <v>5.6</v>
      </c>
      <c r="AJ20" s="20" t="s">
        <v>406</v>
      </c>
      <c r="AK20" s="22">
        <v>630</v>
      </c>
      <c r="AL20" s="22">
        <v>0</v>
      </c>
      <c r="AM20" s="22">
        <v>1</v>
      </c>
      <c r="AN20" s="22">
        <v>3</v>
      </c>
      <c r="AO20" s="22">
        <v>6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2</v>
      </c>
      <c r="AW20" s="22">
        <v>145</v>
      </c>
      <c r="AX20" s="20">
        <v>153.19999999999999</v>
      </c>
      <c r="AY20" s="20">
        <v>34.5</v>
      </c>
      <c r="AZ20" s="20">
        <v>9</v>
      </c>
      <c r="BA20" s="20">
        <v>19.8</v>
      </c>
      <c r="BB20" s="22">
        <v>7</v>
      </c>
      <c r="BC20" s="20">
        <v>0.04</v>
      </c>
      <c r="BD20" s="20">
        <v>0.1</v>
      </c>
      <c r="BE20" s="20">
        <v>0.14000000000000001</v>
      </c>
      <c r="BF20" s="20">
        <v>6.22</v>
      </c>
      <c r="BG20" s="22">
        <v>54</v>
      </c>
      <c r="BH20" s="22">
        <v>15</v>
      </c>
      <c r="BI20" s="22">
        <v>195</v>
      </c>
      <c r="BJ20" s="22">
        <v>56</v>
      </c>
      <c r="BK20" s="22">
        <v>298</v>
      </c>
      <c r="BL20" s="22">
        <v>96</v>
      </c>
      <c r="BM20" s="22">
        <v>139</v>
      </c>
      <c r="BN20" s="22">
        <v>38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0.01</v>
      </c>
      <c r="BX20" s="22">
        <v>0.02</v>
      </c>
      <c r="BY20" s="22">
        <v>0.89</v>
      </c>
      <c r="BZ20" s="22">
        <v>0.86</v>
      </c>
      <c r="CA20" s="22">
        <v>160</v>
      </c>
      <c r="CB20" s="22">
        <v>14</v>
      </c>
      <c r="CC20" s="22">
        <v>57</v>
      </c>
      <c r="CD20" s="22">
        <v>15</v>
      </c>
      <c r="CE20" s="22">
        <v>54</v>
      </c>
      <c r="CF20" s="22">
        <v>14</v>
      </c>
      <c r="CG20" s="22">
        <v>11</v>
      </c>
      <c r="CH20" s="22">
        <v>3</v>
      </c>
      <c r="CI20" s="22">
        <v>1</v>
      </c>
      <c r="CJ20" s="22">
        <v>0.43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1</v>
      </c>
      <c r="L21" s="22">
        <v>1</v>
      </c>
      <c r="M21" s="20" t="s">
        <v>877</v>
      </c>
      <c r="N21" s="20">
        <v>0.5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1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2</v>
      </c>
      <c r="AD21" s="22">
        <v>3170</v>
      </c>
      <c r="AE21" s="22">
        <v>158</v>
      </c>
      <c r="AF21" s="22">
        <v>11035</v>
      </c>
      <c r="AG21" s="22">
        <v>269</v>
      </c>
      <c r="AH21" s="20">
        <v>0.1</v>
      </c>
      <c r="AI21" s="20">
        <v>0.4</v>
      </c>
      <c r="AJ21" s="20" t="s">
        <v>732</v>
      </c>
      <c r="AK21" s="22">
        <v>10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</v>
      </c>
      <c r="AX21" s="20">
        <v>8.4</v>
      </c>
      <c r="AY21" s="20">
        <v>1.5</v>
      </c>
      <c r="AZ21" s="20">
        <v>36</v>
      </c>
      <c r="BA21" s="20">
        <v>4.5999999999999996</v>
      </c>
      <c r="BB21" s="22">
        <v>0</v>
      </c>
      <c r="BC21" s="20">
        <v>0.46</v>
      </c>
      <c r="BD21" s="20">
        <v>0.01</v>
      </c>
      <c r="BE21" s="20">
        <v>0.47</v>
      </c>
      <c r="BF21" s="20">
        <v>0.08</v>
      </c>
      <c r="BG21" s="22">
        <v>371</v>
      </c>
      <c r="BH21" s="22">
        <v>168</v>
      </c>
      <c r="BI21" s="22">
        <v>370</v>
      </c>
      <c r="BJ21" s="22">
        <v>187</v>
      </c>
      <c r="BK21" s="22">
        <v>165</v>
      </c>
      <c r="BL21" s="22">
        <v>95</v>
      </c>
      <c r="BM21" s="22">
        <v>323</v>
      </c>
      <c r="BN21" s="22">
        <v>146</v>
      </c>
      <c r="BO21" s="20"/>
      <c r="BP21" s="20"/>
      <c r="BQ21" s="20"/>
      <c r="BR21" s="20"/>
      <c r="BS21" s="20"/>
      <c r="BT21" s="20"/>
      <c r="BU21" s="22">
        <v>4.1399999999999997</v>
      </c>
      <c r="BV21" s="22">
        <v>0</v>
      </c>
      <c r="BW21" s="22">
        <v>0.09</v>
      </c>
      <c r="BX21" s="22">
        <v>4.2300000000000004</v>
      </c>
      <c r="BY21" s="22">
        <v>0.72</v>
      </c>
      <c r="BZ21" s="22">
        <v>0</v>
      </c>
      <c r="CA21" s="22">
        <v>151</v>
      </c>
      <c r="CB21" s="22">
        <v>97</v>
      </c>
      <c r="CC21" s="22">
        <v>326</v>
      </c>
      <c r="CD21" s="22">
        <v>154</v>
      </c>
      <c r="CE21" s="22">
        <v>390</v>
      </c>
      <c r="CF21" s="22">
        <v>185</v>
      </c>
      <c r="CG21" s="22">
        <v>383</v>
      </c>
      <c r="CH21" s="22">
        <v>122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2996</v>
      </c>
      <c r="R22" s="20" t="s">
        <v>2997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26028</v>
      </c>
      <c r="AG22" s="22">
        <v>213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549</v>
      </c>
      <c r="BH22" s="22">
        <v>212</v>
      </c>
      <c r="BI22" s="22">
        <v>538</v>
      </c>
      <c r="BJ22" s="22">
        <v>210</v>
      </c>
      <c r="BK22" s="22">
        <v>517</v>
      </c>
      <c r="BL22" s="22">
        <v>203</v>
      </c>
      <c r="BM22" s="22">
        <v>553</v>
      </c>
      <c r="BN22" s="22">
        <v>211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515</v>
      </c>
      <c r="CB22" s="22">
        <v>123</v>
      </c>
      <c r="CC22" s="22">
        <v>519</v>
      </c>
      <c r="CD22" s="22">
        <v>201</v>
      </c>
      <c r="CE22" s="22">
        <v>556</v>
      </c>
      <c r="CF22" s="22">
        <v>211</v>
      </c>
      <c r="CG22" s="22">
        <v>378</v>
      </c>
      <c r="CH22" s="22">
        <v>145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0.3</v>
      </c>
      <c r="K23" s="20">
        <v>1.3</v>
      </c>
      <c r="L23" s="22">
        <v>1</v>
      </c>
      <c r="M23" s="20" t="s">
        <v>881</v>
      </c>
      <c r="N23" s="20">
        <v>0.8</v>
      </c>
      <c r="O23" s="22">
        <v>25</v>
      </c>
      <c r="P23" s="23" t="b">
        <v>0</v>
      </c>
      <c r="Q23" s="20"/>
      <c r="R23" s="20" t="s">
        <v>2786</v>
      </c>
      <c r="S23" s="22">
        <v>45</v>
      </c>
      <c r="T23" s="20" t="s">
        <v>882</v>
      </c>
      <c r="U23" s="20">
        <v>1.4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7</v>
      </c>
      <c r="AD23" s="22">
        <v>11739</v>
      </c>
      <c r="AE23" s="22">
        <v>333</v>
      </c>
      <c r="AF23" s="22">
        <v>16933</v>
      </c>
      <c r="AG23" s="22">
        <v>488</v>
      </c>
      <c r="AH23" s="20">
        <v>0.2</v>
      </c>
      <c r="AI23" s="20">
        <v>1.6</v>
      </c>
      <c r="AJ23" s="20" t="s">
        <v>471</v>
      </c>
      <c r="AK23" s="22">
        <v>151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30</v>
      </c>
      <c r="AX23" s="20">
        <v>15</v>
      </c>
      <c r="AY23" s="20">
        <v>11.3</v>
      </c>
      <c r="AZ23" s="20">
        <v>9</v>
      </c>
      <c r="BA23" s="20">
        <v>3.3</v>
      </c>
      <c r="BB23" s="22">
        <v>1</v>
      </c>
      <c r="BC23" s="20">
        <v>0.03</v>
      </c>
      <c r="BD23" s="20">
        <v>7.0000000000000007E-2</v>
      </c>
      <c r="BE23" s="20">
        <v>0.1</v>
      </c>
      <c r="BF23" s="20">
        <v>3.2</v>
      </c>
      <c r="BG23" s="22">
        <v>331</v>
      </c>
      <c r="BH23" s="22">
        <v>127</v>
      </c>
      <c r="BI23" s="22">
        <v>310</v>
      </c>
      <c r="BJ23" s="22">
        <v>107</v>
      </c>
      <c r="BK23" s="22">
        <v>293</v>
      </c>
      <c r="BL23" s="22">
        <v>95</v>
      </c>
      <c r="BM23" s="22">
        <v>341</v>
      </c>
      <c r="BN23" s="22">
        <v>120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0.04</v>
      </c>
      <c r="BX23" s="22">
        <v>0.06</v>
      </c>
      <c r="BY23" s="22">
        <v>1.91</v>
      </c>
      <c r="BZ23" s="22">
        <v>0.6</v>
      </c>
      <c r="CA23" s="22">
        <v>389</v>
      </c>
      <c r="CB23" s="22">
        <v>76</v>
      </c>
      <c r="CC23" s="22">
        <v>268</v>
      </c>
      <c r="CD23" s="22">
        <v>94</v>
      </c>
      <c r="CE23" s="22">
        <v>286</v>
      </c>
      <c r="CF23" s="22">
        <v>94</v>
      </c>
      <c r="CG23" s="22">
        <v>299</v>
      </c>
      <c r="CH23" s="22">
        <v>114</v>
      </c>
      <c r="CI23" s="22">
        <v>0.6</v>
      </c>
      <c r="CJ23" s="22">
        <v>0.6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50</v>
      </c>
      <c r="C24" s="22">
        <v>116216</v>
      </c>
      <c r="D24" s="22">
        <v>0</v>
      </c>
      <c r="E24" s="22">
        <v>0</v>
      </c>
      <c r="F24" s="22">
        <v>-4</v>
      </c>
      <c r="G24" s="22">
        <v>4</v>
      </c>
      <c r="H24" s="22">
        <v>1</v>
      </c>
      <c r="I24" s="22">
        <v>3</v>
      </c>
      <c r="J24" s="20">
        <v>2.2999999999999998</v>
      </c>
      <c r="K24" s="20">
        <v>1.6</v>
      </c>
      <c r="L24" s="22">
        <v>0</v>
      </c>
      <c r="M24" s="20" t="s">
        <v>913</v>
      </c>
      <c r="N24" s="20">
        <v>2.8</v>
      </c>
      <c r="O24" s="22">
        <v>26</v>
      </c>
      <c r="P24" s="23" t="b">
        <v>0</v>
      </c>
      <c r="Q24" s="20"/>
      <c r="R24" s="20" t="s">
        <v>3330</v>
      </c>
      <c r="S24" s="22">
        <v>66</v>
      </c>
      <c r="T24" s="20" t="s">
        <v>914</v>
      </c>
      <c r="U24" s="20">
        <v>4.3</v>
      </c>
      <c r="V24" s="20" t="s">
        <v>638</v>
      </c>
      <c r="W24" s="20">
        <v>1.8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13</v>
      </c>
      <c r="AD24" s="22">
        <v>79642</v>
      </c>
      <c r="AE24" s="22">
        <v>889</v>
      </c>
      <c r="AF24" s="22">
        <v>446917</v>
      </c>
      <c r="AG24" s="22">
        <v>6593</v>
      </c>
      <c r="AH24" s="20">
        <v>0.4</v>
      </c>
      <c r="AI24" s="20">
        <v>2</v>
      </c>
      <c r="AJ24" s="20" t="s">
        <v>638</v>
      </c>
      <c r="AK24" s="22">
        <v>128</v>
      </c>
      <c r="AL24" s="22">
        <v>1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53</v>
      </c>
      <c r="AX24" s="20">
        <v>61.6</v>
      </c>
      <c r="AY24" s="20">
        <v>77.099999999999994</v>
      </c>
      <c r="AZ24" s="20">
        <v>33</v>
      </c>
      <c r="BA24" s="20">
        <v>17.100000000000001</v>
      </c>
      <c r="BB24" s="22">
        <v>1</v>
      </c>
      <c r="BC24" s="20">
        <v>0.09</v>
      </c>
      <c r="BD24" s="20">
        <v>0.74</v>
      </c>
      <c r="BE24" s="20">
        <v>0.83</v>
      </c>
      <c r="BF24" s="20">
        <v>1.47</v>
      </c>
      <c r="BG24" s="22">
        <v>208</v>
      </c>
      <c r="BH24" s="22">
        <v>81</v>
      </c>
      <c r="BI24" s="22">
        <v>95</v>
      </c>
      <c r="BJ24" s="22">
        <v>68</v>
      </c>
      <c r="BK24" s="22">
        <v>178</v>
      </c>
      <c r="BL24" s="22">
        <v>99</v>
      </c>
      <c r="BM24" s="22">
        <v>168</v>
      </c>
      <c r="BN24" s="22">
        <v>84</v>
      </c>
      <c r="BO24" s="20"/>
      <c r="BP24" s="20"/>
      <c r="BQ24" s="20"/>
      <c r="BR24" s="20"/>
      <c r="BS24" s="20"/>
      <c r="BT24" s="20"/>
      <c r="BU24" s="22">
        <v>0.06</v>
      </c>
      <c r="BV24" s="22">
        <v>0</v>
      </c>
      <c r="BW24" s="22">
        <v>0.52</v>
      </c>
      <c r="BX24" s="22">
        <v>0.57999999999999996</v>
      </c>
      <c r="BY24" s="22">
        <v>1.03</v>
      </c>
      <c r="BZ24" s="22">
        <v>1.41</v>
      </c>
      <c r="CA24" s="22">
        <v>43</v>
      </c>
      <c r="CB24" s="22">
        <v>26</v>
      </c>
      <c r="CC24" s="22">
        <v>109</v>
      </c>
      <c r="CD24" s="22">
        <v>45</v>
      </c>
      <c r="CE24" s="22">
        <v>48</v>
      </c>
      <c r="CF24" s="22">
        <v>24</v>
      </c>
      <c r="CG24" s="22">
        <v>124</v>
      </c>
      <c r="CH24" s="22">
        <v>35</v>
      </c>
      <c r="CI24" s="22">
        <v>0.7</v>
      </c>
      <c r="CJ24" s="22">
        <v>0.7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0</v>
      </c>
      <c r="G25" s="22">
        <v>0</v>
      </c>
      <c r="H25" s="22">
        <v>1</v>
      </c>
      <c r="I25" s="22">
        <v>2</v>
      </c>
      <c r="J25" s="20">
        <v>6.3</v>
      </c>
      <c r="K25" s="20">
        <v>7.3</v>
      </c>
      <c r="L25" s="22">
        <v>14</v>
      </c>
      <c r="M25" s="20" t="s">
        <v>873</v>
      </c>
      <c r="N25" s="20">
        <v>6.8</v>
      </c>
      <c r="O25" s="22">
        <v>29</v>
      </c>
      <c r="P25" s="23" t="b">
        <v>1</v>
      </c>
      <c r="Q25" s="20"/>
      <c r="R25" s="20"/>
      <c r="S25" s="22">
        <v>55</v>
      </c>
      <c r="T25" s="20" t="s">
        <v>874</v>
      </c>
      <c r="U25" s="20">
        <v>5.0999999999999996</v>
      </c>
      <c r="V25" s="20" t="s">
        <v>414</v>
      </c>
      <c r="W25" s="20">
        <v>9.9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36</v>
      </c>
      <c r="AD25" s="22">
        <v>340920</v>
      </c>
      <c r="AE25" s="22">
        <v>50241</v>
      </c>
      <c r="AF25" s="22">
        <v>316264</v>
      </c>
      <c r="AG25" s="22">
        <v>9420</v>
      </c>
      <c r="AH25" s="20">
        <v>1.2</v>
      </c>
      <c r="AI25" s="20">
        <v>6.5</v>
      </c>
      <c r="AJ25" s="20" t="s">
        <v>414</v>
      </c>
      <c r="AK25" s="22">
        <v>630</v>
      </c>
      <c r="AL25" s="22">
        <v>1</v>
      </c>
      <c r="AM25" s="22">
        <v>1</v>
      </c>
      <c r="AN25" s="22">
        <v>3</v>
      </c>
      <c r="AO25" s="22">
        <v>6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4</v>
      </c>
      <c r="AW25" s="22">
        <v>158</v>
      </c>
      <c r="AX25" s="20">
        <v>171.4</v>
      </c>
      <c r="AY25" s="20">
        <v>105.9</v>
      </c>
      <c r="AZ25" s="20">
        <v>54</v>
      </c>
      <c r="BA25" s="20">
        <v>33.1</v>
      </c>
      <c r="BB25" s="22">
        <v>7</v>
      </c>
      <c r="BC25" s="20">
        <v>0.52</v>
      </c>
      <c r="BD25" s="20">
        <v>0.6</v>
      </c>
      <c r="BE25" s="20">
        <v>1.1200000000000001</v>
      </c>
      <c r="BF25" s="20">
        <v>6.22</v>
      </c>
      <c r="BG25" s="22">
        <v>37</v>
      </c>
      <c r="BH25" s="22">
        <v>10</v>
      </c>
      <c r="BI25" s="22">
        <v>53</v>
      </c>
      <c r="BJ25" s="22">
        <v>13</v>
      </c>
      <c r="BK25" s="22">
        <v>131</v>
      </c>
      <c r="BL25" s="22">
        <v>22</v>
      </c>
      <c r="BM25" s="22">
        <v>59</v>
      </c>
      <c r="BN25" s="22">
        <v>8</v>
      </c>
      <c r="BO25" s="20"/>
      <c r="BP25" s="20"/>
      <c r="BQ25" s="20"/>
      <c r="BR25" s="20"/>
      <c r="BS25" s="20"/>
      <c r="BT25" s="20"/>
      <c r="BU25" s="22">
        <v>7.0000000000000007E-2</v>
      </c>
      <c r="BV25" s="22">
        <v>0</v>
      </c>
      <c r="BW25" s="22">
        <v>0.09</v>
      </c>
      <c r="BX25" s="22">
        <v>0.16</v>
      </c>
      <c r="BY25" s="22">
        <v>0.89</v>
      </c>
      <c r="BZ25" s="22">
        <v>0.86</v>
      </c>
      <c r="CA25" s="22">
        <v>105</v>
      </c>
      <c r="CB25" s="22">
        <v>8</v>
      </c>
      <c r="CC25" s="22">
        <v>10</v>
      </c>
      <c r="CD25" s="22">
        <v>2</v>
      </c>
      <c r="CE25" s="22">
        <v>28</v>
      </c>
      <c r="CF25" s="22">
        <v>5</v>
      </c>
      <c r="CG25" s="22">
        <v>41</v>
      </c>
      <c r="CH25" s="22">
        <v>12</v>
      </c>
      <c r="CI25" s="22">
        <v>1</v>
      </c>
      <c r="CJ25" s="22">
        <v>0.43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1888</v>
      </c>
      <c r="R26" s="20" t="s">
        <v>1889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1135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713</v>
      </c>
      <c r="BH26" s="22">
        <v>308</v>
      </c>
      <c r="BI26" s="22">
        <v>713</v>
      </c>
      <c r="BJ26" s="22">
        <v>308</v>
      </c>
      <c r="BK26" s="22">
        <v>713</v>
      </c>
      <c r="BL26" s="22">
        <v>308</v>
      </c>
      <c r="BM26" s="22">
        <v>713</v>
      </c>
      <c r="BN26" s="22">
        <v>308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39</v>
      </c>
      <c r="CC26" s="22">
        <v>707</v>
      </c>
      <c r="CD26" s="22">
        <v>306</v>
      </c>
      <c r="CE26" s="22">
        <v>713</v>
      </c>
      <c r="CF26" s="22">
        <v>308</v>
      </c>
      <c r="CG26" s="22">
        <v>653</v>
      </c>
      <c r="CH26" s="22">
        <v>263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3.5</v>
      </c>
      <c r="K27" s="20">
        <v>4.5</v>
      </c>
      <c r="L27" s="22">
        <v>6</v>
      </c>
      <c r="M27" s="20" t="s">
        <v>915</v>
      </c>
      <c r="N27" s="20">
        <v>4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</v>
      </c>
      <c r="V27" s="20" t="s">
        <v>417</v>
      </c>
      <c r="W27" s="20">
        <v>5.5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18</v>
      </c>
      <c r="AD27" s="22">
        <v>194494</v>
      </c>
      <c r="AE27" s="22">
        <v>9656</v>
      </c>
      <c r="AF27" s="22">
        <v>331369</v>
      </c>
      <c r="AG27" s="22">
        <v>7279</v>
      </c>
      <c r="AH27" s="20">
        <v>0.8</v>
      </c>
      <c r="AI27" s="20">
        <v>3.7</v>
      </c>
      <c r="AJ27" s="20" t="s">
        <v>417</v>
      </c>
      <c r="AK27" s="22">
        <v>347</v>
      </c>
      <c r="AL27" s="22">
        <v>0</v>
      </c>
      <c r="AM27" s="22">
        <v>0</v>
      </c>
      <c r="AN27" s="22">
        <v>2</v>
      </c>
      <c r="AO27" s="22">
        <v>4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1</v>
      </c>
      <c r="AW27" s="22">
        <v>98</v>
      </c>
      <c r="AX27" s="20">
        <v>68.2</v>
      </c>
      <c r="AY27" s="20">
        <v>88.5</v>
      </c>
      <c r="AZ27" s="20">
        <v>32</v>
      </c>
      <c r="BA27" s="20">
        <v>18.899999999999999</v>
      </c>
      <c r="BB27" s="22">
        <v>4</v>
      </c>
      <c r="BC27" s="20">
        <v>0.2</v>
      </c>
      <c r="BD27" s="20">
        <v>0.35</v>
      </c>
      <c r="BE27" s="20">
        <v>0.55000000000000004</v>
      </c>
      <c r="BF27" s="20">
        <v>3.45</v>
      </c>
      <c r="BG27" s="22">
        <v>196</v>
      </c>
      <c r="BH27" s="22">
        <v>81</v>
      </c>
      <c r="BI27" s="22">
        <v>75</v>
      </c>
      <c r="BJ27" s="22">
        <v>16</v>
      </c>
      <c r="BK27" s="22">
        <v>181</v>
      </c>
      <c r="BL27" s="22">
        <v>45</v>
      </c>
      <c r="BM27" s="22">
        <v>148</v>
      </c>
      <c r="BN27" s="22">
        <v>41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0.09</v>
      </c>
      <c r="BX27" s="22">
        <v>0.14000000000000001</v>
      </c>
      <c r="BY27" s="22">
        <v>0.89</v>
      </c>
      <c r="BZ27" s="22">
        <v>1.04</v>
      </c>
      <c r="CA27" s="22">
        <v>255</v>
      </c>
      <c r="CB27" s="22">
        <v>29</v>
      </c>
      <c r="CC27" s="22">
        <v>51</v>
      </c>
      <c r="CD27" s="22">
        <v>13</v>
      </c>
      <c r="CE27" s="22">
        <v>131</v>
      </c>
      <c r="CF27" s="22">
        <v>43</v>
      </c>
      <c r="CG27" s="22">
        <v>71</v>
      </c>
      <c r="CH27" s="22">
        <v>26</v>
      </c>
      <c r="CI27" s="22">
        <v>1.04</v>
      </c>
      <c r="CJ27" s="22">
        <v>0.52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3.5</v>
      </c>
      <c r="K28" s="20">
        <v>4.5</v>
      </c>
      <c r="L28" s="22">
        <v>6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5.3</v>
      </c>
      <c r="V28" s="20" t="s">
        <v>1035</v>
      </c>
      <c r="W28" s="20">
        <v>3.2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16</v>
      </c>
      <c r="AD28" s="22">
        <v>113657</v>
      </c>
      <c r="AE28" s="22">
        <v>17802</v>
      </c>
      <c r="AF28" s="22">
        <v>301287</v>
      </c>
      <c r="AG28" s="22">
        <v>4407</v>
      </c>
      <c r="AH28" s="20">
        <v>0.8</v>
      </c>
      <c r="AI28" s="20">
        <v>3.3</v>
      </c>
      <c r="AJ28" s="20" t="s">
        <v>404</v>
      </c>
      <c r="AK28" s="22">
        <v>270</v>
      </c>
      <c r="AL28" s="22">
        <v>0</v>
      </c>
      <c r="AM28" s="22">
        <v>0</v>
      </c>
      <c r="AN28" s="22">
        <v>2</v>
      </c>
      <c r="AO28" s="22">
        <v>2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5</v>
      </c>
      <c r="AV28" s="22">
        <v>2</v>
      </c>
      <c r="AW28" s="22">
        <v>71</v>
      </c>
      <c r="AX28" s="20">
        <v>52.2</v>
      </c>
      <c r="AY28" s="20">
        <v>0</v>
      </c>
      <c r="AZ28" s="20">
        <v>0</v>
      </c>
      <c r="BA28" s="20">
        <v>5.2</v>
      </c>
      <c r="BB28" s="22">
        <v>3</v>
      </c>
      <c r="BC28" s="20">
        <v>0</v>
      </c>
      <c r="BD28" s="20">
        <v>0</v>
      </c>
      <c r="BE28" s="20">
        <v>0</v>
      </c>
      <c r="BF28" s="20">
        <v>2.4900000000000002</v>
      </c>
      <c r="BG28" s="22">
        <v>226</v>
      </c>
      <c r="BH28" s="22">
        <v>21</v>
      </c>
      <c r="BI28" s="22">
        <v>653</v>
      </c>
      <c r="BJ28" s="22">
        <v>79</v>
      </c>
      <c r="BK28" s="22">
        <v>647</v>
      </c>
      <c r="BL28" s="22">
        <v>77</v>
      </c>
      <c r="BM28" s="22">
        <v>311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1.67</v>
      </c>
      <c r="BW28" s="22">
        <v>0</v>
      </c>
      <c r="BX28" s="22">
        <v>0</v>
      </c>
      <c r="BY28" s="22">
        <v>0.83</v>
      </c>
      <c r="BZ28" s="22">
        <v>0.67</v>
      </c>
      <c r="CA28" s="22">
        <v>301</v>
      </c>
      <c r="CB28" s="22">
        <v>11</v>
      </c>
      <c r="CC28" s="22">
        <v>50</v>
      </c>
      <c r="CD28" s="22">
        <v>7</v>
      </c>
      <c r="CE28" s="22">
        <v>24</v>
      </c>
      <c r="CF28" s="22">
        <v>2</v>
      </c>
      <c r="CG28" s="22">
        <v>101</v>
      </c>
      <c r="CH28" s="22">
        <v>15</v>
      </c>
      <c r="CI28" s="22">
        <v>1</v>
      </c>
      <c r="CJ28" s="22">
        <v>0.67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75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3.7</v>
      </c>
      <c r="K29" s="20">
        <v>3.5</v>
      </c>
      <c r="L29" s="22">
        <v>3</v>
      </c>
      <c r="M29" s="20" t="s">
        <v>1646</v>
      </c>
      <c r="N29" s="20">
        <v>4.2</v>
      </c>
      <c r="O29" s="22">
        <v>540</v>
      </c>
      <c r="P29" s="23" t="b">
        <v>0</v>
      </c>
      <c r="Q29" s="20"/>
      <c r="R29" s="20" t="s">
        <v>3332</v>
      </c>
      <c r="S29" s="22">
        <v>54</v>
      </c>
      <c r="T29" s="20" t="s">
        <v>1647</v>
      </c>
      <c r="U29" s="20">
        <v>3.4</v>
      </c>
      <c r="V29" s="20" t="s">
        <v>550</v>
      </c>
      <c r="W29" s="20">
        <v>4.4000000000000004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24</v>
      </c>
      <c r="AD29" s="22">
        <v>141168</v>
      </c>
      <c r="AE29" s="22">
        <v>5048</v>
      </c>
      <c r="AF29" s="22">
        <v>351174</v>
      </c>
      <c r="AG29" s="22">
        <v>8104</v>
      </c>
      <c r="AH29" s="20">
        <v>0.8</v>
      </c>
      <c r="AI29" s="20">
        <v>4.4000000000000004</v>
      </c>
      <c r="AJ29" s="20" t="s">
        <v>550</v>
      </c>
      <c r="AK29" s="22">
        <v>575</v>
      </c>
      <c r="AL29" s="22">
        <v>1</v>
      </c>
      <c r="AM29" s="22">
        <v>0</v>
      </c>
      <c r="AN29" s="22">
        <v>3</v>
      </c>
      <c r="AO29" s="22">
        <v>5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123</v>
      </c>
      <c r="AX29" s="20">
        <v>147.19999999999999</v>
      </c>
      <c r="AY29" s="20">
        <v>68.2</v>
      </c>
      <c r="AZ29" s="20">
        <v>70</v>
      </c>
      <c r="BA29" s="20">
        <v>28.6</v>
      </c>
      <c r="BB29" s="22">
        <v>7</v>
      </c>
      <c r="BC29" s="20">
        <v>0.67</v>
      </c>
      <c r="BD29" s="20">
        <v>0.45</v>
      </c>
      <c r="BE29" s="20">
        <v>1.1200000000000001</v>
      </c>
      <c r="BF29" s="20">
        <v>5.51</v>
      </c>
      <c r="BG29" s="22">
        <v>62</v>
      </c>
      <c r="BH29" s="22">
        <v>25</v>
      </c>
      <c r="BI29" s="22">
        <v>114</v>
      </c>
      <c r="BJ29" s="22">
        <v>78</v>
      </c>
      <c r="BK29" s="22">
        <v>99</v>
      </c>
      <c r="BL29" s="22">
        <v>57</v>
      </c>
      <c r="BM29" s="22">
        <v>73</v>
      </c>
      <c r="BN29" s="22">
        <v>43</v>
      </c>
      <c r="BO29" s="20"/>
      <c r="BP29" s="20"/>
      <c r="BQ29" s="20"/>
      <c r="BR29" s="20"/>
      <c r="BS29" s="20"/>
      <c r="BT29" s="20"/>
      <c r="BU29" s="22">
        <v>0.1</v>
      </c>
      <c r="BV29" s="22">
        <v>0</v>
      </c>
      <c r="BW29" s="22">
        <v>7.0000000000000007E-2</v>
      </c>
      <c r="BX29" s="22">
        <v>0.17</v>
      </c>
      <c r="BY29" s="22">
        <v>0.86</v>
      </c>
      <c r="BZ29" s="22">
        <v>0.78</v>
      </c>
      <c r="CA29" s="22">
        <v>128</v>
      </c>
      <c r="CB29" s="22">
        <v>81</v>
      </c>
      <c r="CC29" s="22">
        <v>41</v>
      </c>
      <c r="CD29" s="22">
        <v>22</v>
      </c>
      <c r="CE29" s="22">
        <v>104</v>
      </c>
      <c r="CF29" s="22">
        <v>45</v>
      </c>
      <c r="CG29" s="22">
        <v>83</v>
      </c>
      <c r="CH29" s="22">
        <v>24</v>
      </c>
      <c r="CI29" s="22">
        <v>1.1000000000000001</v>
      </c>
      <c r="CJ29" s="22">
        <v>0.47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0.3</v>
      </c>
      <c r="K30" s="20">
        <v>1.3</v>
      </c>
      <c r="L30" s="22">
        <v>1</v>
      </c>
      <c r="M30" s="20" t="s">
        <v>897</v>
      </c>
      <c r="N30" s="20">
        <v>0.8</v>
      </c>
      <c r="O30" s="22">
        <v>578</v>
      </c>
      <c r="P30" s="23" t="b">
        <v>0</v>
      </c>
      <c r="Q30" s="20"/>
      <c r="R30" s="20" t="s">
        <v>2381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0.1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3</v>
      </c>
      <c r="AD30" s="22">
        <v>4126</v>
      </c>
      <c r="AE30" s="22">
        <v>136</v>
      </c>
      <c r="AF30" s="22">
        <v>2877</v>
      </c>
      <c r="AG30" s="22">
        <v>388</v>
      </c>
      <c r="AH30" s="20">
        <v>0.2</v>
      </c>
      <c r="AI30" s="20">
        <v>0.6</v>
      </c>
      <c r="AJ30" s="20" t="s">
        <v>731</v>
      </c>
      <c r="AK30" s="22">
        <v>35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10.4</v>
      </c>
      <c r="AY30" s="20">
        <v>30.6</v>
      </c>
      <c r="AZ30" s="20">
        <v>10</v>
      </c>
      <c r="BA30" s="20">
        <v>5.0999999999999996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353</v>
      </c>
      <c r="BH30" s="22">
        <v>155</v>
      </c>
      <c r="BI30" s="22">
        <v>214</v>
      </c>
      <c r="BJ30" s="22">
        <v>116</v>
      </c>
      <c r="BK30" s="22">
        <v>284</v>
      </c>
      <c r="BL30" s="22">
        <v>148</v>
      </c>
      <c r="BM30" s="22">
        <v>313</v>
      </c>
      <c r="BN30" s="22">
        <v>141</v>
      </c>
      <c r="BO30" s="20"/>
      <c r="BP30" s="20"/>
      <c r="BQ30" s="20"/>
      <c r="BR30" s="20"/>
      <c r="BS30" s="22">
        <v>5</v>
      </c>
      <c r="BT30" s="20"/>
      <c r="BU30" s="22">
        <v>0.05</v>
      </c>
      <c r="BV30" s="22">
        <v>0</v>
      </c>
      <c r="BW30" s="22">
        <v>0.36</v>
      </c>
      <c r="BX30" s="22">
        <v>0.41</v>
      </c>
      <c r="BY30" s="22">
        <v>1.36</v>
      </c>
      <c r="BZ30" s="22">
        <v>0</v>
      </c>
      <c r="CA30" s="22">
        <v>251</v>
      </c>
      <c r="CB30" s="22">
        <v>167</v>
      </c>
      <c r="CC30" s="22">
        <v>277</v>
      </c>
      <c r="CD30" s="22">
        <v>124</v>
      </c>
      <c r="CE30" s="22">
        <v>375</v>
      </c>
      <c r="CF30" s="22">
        <v>172</v>
      </c>
      <c r="CG30" s="22">
        <v>484</v>
      </c>
      <c r="CH30" s="22">
        <v>164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1890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2486</v>
      </c>
      <c r="S31" s="22">
        <v>47</v>
      </c>
      <c r="T31" s="20" t="s">
        <v>1891</v>
      </c>
      <c r="U31" s="20">
        <v>0</v>
      </c>
      <c r="V31" s="20" t="s">
        <v>1892</v>
      </c>
      <c r="W31" s="20">
        <v>0.6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11359</v>
      </c>
      <c r="AE31" s="22">
        <v>19</v>
      </c>
      <c r="AF31" s="22">
        <v>465474</v>
      </c>
      <c r="AG31" s="22">
        <v>980</v>
      </c>
      <c r="AH31" s="20">
        <v>0</v>
      </c>
      <c r="AI31" s="20">
        <v>0</v>
      </c>
      <c r="AJ31" s="20" t="s">
        <v>1893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399</v>
      </c>
      <c r="BH31" s="22">
        <v>144</v>
      </c>
      <c r="BI31" s="22">
        <v>358</v>
      </c>
      <c r="BJ31" s="22">
        <v>127</v>
      </c>
      <c r="BK31" s="22">
        <v>642</v>
      </c>
      <c r="BL31" s="22">
        <v>228</v>
      </c>
      <c r="BM31" s="22">
        <v>409</v>
      </c>
      <c r="BN31" s="22">
        <v>144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335</v>
      </c>
      <c r="CB31" s="22">
        <v>40</v>
      </c>
      <c r="CC31" s="22">
        <v>633</v>
      </c>
      <c r="CD31" s="22">
        <v>222</v>
      </c>
      <c r="CE31" s="22">
        <v>655</v>
      </c>
      <c r="CF31" s="22">
        <v>228</v>
      </c>
      <c r="CG31" s="22">
        <v>213</v>
      </c>
      <c r="CH31" s="22">
        <v>81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-0.5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2487</v>
      </c>
      <c r="U32" s="20">
        <v>0</v>
      </c>
      <c r="V32" s="20" t="s">
        <v>2488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2227</v>
      </c>
      <c r="AE32" s="22">
        <v>128</v>
      </c>
      <c r="AF32" s="22">
        <v>1217</v>
      </c>
      <c r="AG32" s="22">
        <v>108</v>
      </c>
      <c r="AH32" s="20">
        <v>0</v>
      </c>
      <c r="AI32" s="20">
        <v>0</v>
      </c>
      <c r="AJ32" s="20" t="s">
        <v>2488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503</v>
      </c>
      <c r="BH32" s="22">
        <v>66</v>
      </c>
      <c r="BI32" s="22">
        <v>488</v>
      </c>
      <c r="BJ32" s="22">
        <v>51</v>
      </c>
      <c r="BK32" s="22">
        <v>459</v>
      </c>
      <c r="BL32" s="22">
        <v>46</v>
      </c>
      <c r="BM32" s="22">
        <v>508</v>
      </c>
      <c r="BN32" s="22">
        <v>66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672</v>
      </c>
      <c r="CB32" s="22">
        <v>68</v>
      </c>
      <c r="CC32" s="22">
        <v>464</v>
      </c>
      <c r="CD32" s="22">
        <v>66</v>
      </c>
      <c r="CE32" s="22">
        <v>509</v>
      </c>
      <c r="CF32" s="22">
        <v>66</v>
      </c>
      <c r="CG32" s="22">
        <v>516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25</v>
      </c>
      <c r="B33" s="22">
        <v>25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3437</v>
      </c>
      <c r="R33" s="20" t="s">
        <v>3333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937</v>
      </c>
      <c r="AA33" s="22">
        <v>2</v>
      </c>
      <c r="AB33" s="22">
        <v>7</v>
      </c>
      <c r="AC33" s="22">
        <v>0</v>
      </c>
      <c r="AD33" s="22">
        <v>6412</v>
      </c>
      <c r="AE33" s="22">
        <v>116</v>
      </c>
      <c r="AF33" s="22">
        <v>6233</v>
      </c>
      <c r="AG33" s="22">
        <v>544</v>
      </c>
      <c r="AH33" s="20">
        <v>0</v>
      </c>
      <c r="AI33" s="20">
        <v>0</v>
      </c>
      <c r="AJ33" s="20" t="s">
        <v>1894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684</v>
      </c>
      <c r="BH33" s="22">
        <v>230</v>
      </c>
      <c r="BI33" s="22">
        <v>681</v>
      </c>
      <c r="BJ33" s="22">
        <v>230</v>
      </c>
      <c r="BK33" s="22">
        <v>676</v>
      </c>
      <c r="BL33" s="22">
        <v>230</v>
      </c>
      <c r="BM33" s="22">
        <v>684</v>
      </c>
      <c r="BN33" s="22">
        <v>230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171</v>
      </c>
      <c r="CB33" s="22">
        <v>21</v>
      </c>
      <c r="CC33" s="22">
        <v>671</v>
      </c>
      <c r="CD33" s="22">
        <v>225</v>
      </c>
      <c r="CE33" s="22">
        <v>684</v>
      </c>
      <c r="CF33" s="22">
        <v>230</v>
      </c>
      <c r="CG33" s="22">
        <v>465</v>
      </c>
      <c r="CH33" s="22">
        <v>179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0</v>
      </c>
      <c r="B34" s="22">
        <v>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0</v>
      </c>
      <c r="K34" s="20">
        <v>0</v>
      </c>
      <c r="L34" s="22">
        <v>0</v>
      </c>
      <c r="M34" s="20" t="s">
        <v>953</v>
      </c>
      <c r="N34" s="20">
        <v>1.8</v>
      </c>
      <c r="O34" s="22">
        <v>34</v>
      </c>
      <c r="P34" s="23" t="b">
        <v>0</v>
      </c>
      <c r="Q34" s="20" t="s">
        <v>2491</v>
      </c>
      <c r="R34" s="20" t="s">
        <v>3438</v>
      </c>
      <c r="S34" s="22">
        <v>55</v>
      </c>
      <c r="T34" s="20" t="s">
        <v>954</v>
      </c>
      <c r="U34" s="20">
        <v>4.4000000000000004</v>
      </c>
      <c r="V34" s="20" t="s">
        <v>435</v>
      </c>
      <c r="W34" s="20">
        <v>1.1000000000000001</v>
      </c>
      <c r="X34" s="23" t="b">
        <v>0</v>
      </c>
      <c r="Y34" s="20"/>
      <c r="Z34" s="20" t="s">
        <v>899</v>
      </c>
      <c r="AA34" s="22">
        <v>2</v>
      </c>
      <c r="AB34" s="22">
        <v>7</v>
      </c>
      <c r="AC34" s="22">
        <v>22</v>
      </c>
      <c r="AD34" s="22">
        <v>197461</v>
      </c>
      <c r="AE34" s="22">
        <v>89</v>
      </c>
      <c r="AF34" s="22">
        <v>180365</v>
      </c>
      <c r="AG34" s="22">
        <v>13473</v>
      </c>
      <c r="AH34" s="20">
        <v>0.3</v>
      </c>
      <c r="AI34" s="20">
        <v>4</v>
      </c>
      <c r="AJ34" s="20" t="s">
        <v>435</v>
      </c>
      <c r="AK34" s="22">
        <v>201</v>
      </c>
      <c r="AL34" s="22">
        <v>2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64</v>
      </c>
      <c r="AX34" s="20">
        <v>95.4</v>
      </c>
      <c r="AY34" s="20">
        <v>52.4</v>
      </c>
      <c r="AZ34" s="20">
        <v>59</v>
      </c>
      <c r="BA34" s="20">
        <v>20.7</v>
      </c>
      <c r="BB34" s="22">
        <v>2</v>
      </c>
      <c r="BC34" s="20">
        <v>1.0900000000000001</v>
      </c>
      <c r="BD34" s="20">
        <v>0.99</v>
      </c>
      <c r="BE34" s="20">
        <v>2.08</v>
      </c>
      <c r="BF34" s="20">
        <v>5.27</v>
      </c>
      <c r="BG34" s="22">
        <v>129</v>
      </c>
      <c r="BH34" s="22">
        <v>44</v>
      </c>
      <c r="BI34" s="22">
        <v>155</v>
      </c>
      <c r="BJ34" s="22">
        <v>101</v>
      </c>
      <c r="BK34" s="22">
        <v>122</v>
      </c>
      <c r="BL34" s="22">
        <v>71</v>
      </c>
      <c r="BM34" s="22">
        <v>129</v>
      </c>
      <c r="BN34" s="22">
        <v>68</v>
      </c>
      <c r="BO34" s="20"/>
      <c r="BP34" s="20"/>
      <c r="BQ34" s="22">
        <v>3</v>
      </c>
      <c r="BR34" s="20"/>
      <c r="BS34" s="20"/>
      <c r="BT34" s="20"/>
      <c r="BU34" s="22">
        <v>0.49</v>
      </c>
      <c r="BV34" s="22">
        <v>0</v>
      </c>
      <c r="BW34" s="22">
        <v>0.44</v>
      </c>
      <c r="BX34" s="22">
        <v>0.93</v>
      </c>
      <c r="BY34" s="22">
        <v>2.36</v>
      </c>
      <c r="BZ34" s="22">
        <v>1.79</v>
      </c>
      <c r="CA34" s="22">
        <v>107</v>
      </c>
      <c r="CB34" s="22">
        <v>65</v>
      </c>
      <c r="CC34" s="22">
        <v>181</v>
      </c>
      <c r="CD34" s="22">
        <v>80</v>
      </c>
      <c r="CE34" s="22">
        <v>40</v>
      </c>
      <c r="CF34" s="22">
        <v>21</v>
      </c>
      <c r="CG34" s="22">
        <v>155</v>
      </c>
      <c r="CH34" s="22">
        <v>51</v>
      </c>
      <c r="CI34" s="22">
        <v>0.9</v>
      </c>
      <c r="CJ34" s="22">
        <v>0.45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2489</v>
      </c>
      <c r="R35" s="20" t="s">
        <v>2490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361</v>
      </c>
      <c r="AE35" s="22">
        <v>10</v>
      </c>
      <c r="AF35" s="22">
        <v>16186</v>
      </c>
      <c r="AG35" s="22">
        <v>60</v>
      </c>
      <c r="AH35" s="20">
        <v>0</v>
      </c>
      <c r="AI35" s="20">
        <v>0</v>
      </c>
      <c r="AJ35" s="20" t="s">
        <v>1895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711</v>
      </c>
      <c r="BH35" s="22">
        <v>306</v>
      </c>
      <c r="BI35" s="22">
        <v>711</v>
      </c>
      <c r="BJ35" s="22">
        <v>306</v>
      </c>
      <c r="BK35" s="22">
        <v>711</v>
      </c>
      <c r="BL35" s="22">
        <v>306</v>
      </c>
      <c r="BM35" s="22">
        <v>711</v>
      </c>
      <c r="BN35" s="22">
        <v>306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79</v>
      </c>
      <c r="CB35" s="22">
        <v>48</v>
      </c>
      <c r="CC35" s="22">
        <v>705</v>
      </c>
      <c r="CD35" s="22">
        <v>304</v>
      </c>
      <c r="CE35" s="22">
        <v>711</v>
      </c>
      <c r="CF35" s="22">
        <v>306</v>
      </c>
      <c r="CG35" s="22">
        <v>519</v>
      </c>
      <c r="CH35" s="22">
        <v>185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1</v>
      </c>
      <c r="E36" s="22">
        <v>-1</v>
      </c>
      <c r="F36" s="22">
        <v>4</v>
      </c>
      <c r="G36" s="22">
        <v>-4</v>
      </c>
      <c r="H36" s="22">
        <v>1</v>
      </c>
      <c r="I36" s="22">
        <v>2</v>
      </c>
      <c r="J36" s="20">
        <v>3</v>
      </c>
      <c r="K36" s="20">
        <v>3</v>
      </c>
      <c r="L36" s="22">
        <v>6</v>
      </c>
      <c r="M36" s="20" t="s">
        <v>948</v>
      </c>
      <c r="N36" s="20">
        <v>3</v>
      </c>
      <c r="O36" s="22">
        <v>36</v>
      </c>
      <c r="P36" s="23" t="b">
        <v>0</v>
      </c>
      <c r="Q36" s="20"/>
      <c r="R36" s="20"/>
      <c r="S36" s="22">
        <v>49</v>
      </c>
      <c r="T36" s="20" t="s">
        <v>949</v>
      </c>
      <c r="U36" s="20">
        <v>4.9000000000000004</v>
      </c>
      <c r="V36" s="20" t="s">
        <v>593</v>
      </c>
      <c r="W36" s="20">
        <v>22.4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34</v>
      </c>
      <c r="AD36" s="22">
        <v>1774244</v>
      </c>
      <c r="AE36" s="22">
        <v>237826</v>
      </c>
      <c r="AF36" s="22">
        <v>379270</v>
      </c>
      <c r="AG36" s="22">
        <v>7453</v>
      </c>
      <c r="AH36" s="20">
        <v>0.6</v>
      </c>
      <c r="AI36" s="20">
        <v>6.9</v>
      </c>
      <c r="AJ36" s="20" t="s">
        <v>593</v>
      </c>
      <c r="AK36" s="22">
        <v>626</v>
      </c>
      <c r="AL36" s="22">
        <v>2</v>
      </c>
      <c r="AM36" s="22">
        <v>1</v>
      </c>
      <c r="AN36" s="22">
        <v>2</v>
      </c>
      <c r="AO36" s="22">
        <v>10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4</v>
      </c>
      <c r="AW36" s="22">
        <v>131</v>
      </c>
      <c r="AX36" s="20">
        <v>183</v>
      </c>
      <c r="AY36" s="20">
        <v>45.5</v>
      </c>
      <c r="AZ36" s="20">
        <v>195</v>
      </c>
      <c r="BA36" s="20">
        <v>42.4</v>
      </c>
      <c r="BB36" s="22">
        <v>7</v>
      </c>
      <c r="BC36" s="20">
        <v>2.89</v>
      </c>
      <c r="BD36" s="20">
        <v>0.82</v>
      </c>
      <c r="BE36" s="20">
        <v>3.71</v>
      </c>
      <c r="BF36" s="20">
        <v>10.91</v>
      </c>
      <c r="BG36" s="22">
        <v>30</v>
      </c>
      <c r="BH36" s="22">
        <v>7</v>
      </c>
      <c r="BI36" s="22">
        <v>167</v>
      </c>
      <c r="BJ36" s="22">
        <v>41</v>
      </c>
      <c r="BK36" s="22">
        <v>21</v>
      </c>
      <c r="BL36" s="22">
        <v>1</v>
      </c>
      <c r="BM36" s="22">
        <v>31</v>
      </c>
      <c r="BN36" s="22">
        <v>5</v>
      </c>
      <c r="BO36" s="20"/>
      <c r="BP36" s="20"/>
      <c r="BQ36" s="20"/>
      <c r="BR36" s="20"/>
      <c r="BS36" s="20"/>
      <c r="BT36" s="20"/>
      <c r="BU36" s="22">
        <v>0.42</v>
      </c>
      <c r="BV36" s="22">
        <v>0</v>
      </c>
      <c r="BW36" s="22">
        <v>0.12</v>
      </c>
      <c r="BX36" s="22">
        <v>0.54</v>
      </c>
      <c r="BY36" s="22">
        <v>1.57</v>
      </c>
      <c r="BZ36" s="22">
        <v>1.44</v>
      </c>
      <c r="CA36" s="22">
        <v>250</v>
      </c>
      <c r="CB36" s="22">
        <v>27</v>
      </c>
      <c r="CC36" s="22">
        <v>90</v>
      </c>
      <c r="CD36" s="22">
        <v>28</v>
      </c>
      <c r="CE36" s="22">
        <v>33</v>
      </c>
      <c r="CF36" s="22">
        <v>8</v>
      </c>
      <c r="CG36" s="22">
        <v>15</v>
      </c>
      <c r="CH36" s="22">
        <v>5</v>
      </c>
      <c r="CI36" s="22">
        <v>1.01</v>
      </c>
      <c r="CJ36" s="22">
        <v>0.28999999999999998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1.1000000000000001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19025</v>
      </c>
      <c r="AE37" s="22">
        <v>1134</v>
      </c>
      <c r="AF37" s="22">
        <v>49791</v>
      </c>
      <c r="AG37" s="22">
        <v>1422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429</v>
      </c>
      <c r="BH37" s="22">
        <v>153</v>
      </c>
      <c r="BI37" s="22">
        <v>411</v>
      </c>
      <c r="BJ37" s="22">
        <v>149</v>
      </c>
      <c r="BK37" s="22">
        <v>377</v>
      </c>
      <c r="BL37" s="22">
        <v>129</v>
      </c>
      <c r="BM37" s="22">
        <v>433</v>
      </c>
      <c r="BN37" s="22">
        <v>152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703</v>
      </c>
      <c r="CB37" s="22">
        <v>220</v>
      </c>
      <c r="CC37" s="22">
        <v>386</v>
      </c>
      <c r="CD37" s="22">
        <v>131</v>
      </c>
      <c r="CE37" s="22">
        <v>434</v>
      </c>
      <c r="CF37" s="22">
        <v>150</v>
      </c>
      <c r="CG37" s="22">
        <v>160</v>
      </c>
      <c r="CH37" s="22">
        <v>62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3186</v>
      </c>
      <c r="R38" s="20" t="s">
        <v>2787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44690</v>
      </c>
      <c r="AG38" s="22">
        <v>310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396</v>
      </c>
      <c r="BH38" s="22">
        <v>184</v>
      </c>
      <c r="BI38" s="22">
        <v>356</v>
      </c>
      <c r="BJ38" s="22">
        <v>182</v>
      </c>
      <c r="BK38" s="22">
        <v>270</v>
      </c>
      <c r="BL38" s="22">
        <v>141</v>
      </c>
      <c r="BM38" s="22">
        <v>391</v>
      </c>
      <c r="BN38" s="22">
        <v>185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74</v>
      </c>
      <c r="CB38" s="22">
        <v>45</v>
      </c>
      <c r="CC38" s="22">
        <v>703</v>
      </c>
      <c r="CD38" s="22">
        <v>303</v>
      </c>
      <c r="CE38" s="22">
        <v>398</v>
      </c>
      <c r="CF38" s="22">
        <v>192</v>
      </c>
      <c r="CG38" s="22">
        <v>316</v>
      </c>
      <c r="CH38" s="22">
        <v>97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2998</v>
      </c>
      <c r="R39" s="20" t="s">
        <v>2999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0.2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19614</v>
      </c>
      <c r="AG39" s="22">
        <v>295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671</v>
      </c>
      <c r="BH39" s="22">
        <v>79</v>
      </c>
      <c r="BI39" s="22">
        <v>670</v>
      </c>
      <c r="BJ39" s="22">
        <v>82</v>
      </c>
      <c r="BK39" s="22">
        <v>665</v>
      </c>
      <c r="BL39" s="22">
        <v>81</v>
      </c>
      <c r="BM39" s="22">
        <v>674</v>
      </c>
      <c r="BN39" s="22">
        <v>81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261</v>
      </c>
      <c r="CB39" s="22">
        <v>52</v>
      </c>
      <c r="CC39" s="22">
        <v>659</v>
      </c>
      <c r="CD39" s="22">
        <v>80</v>
      </c>
      <c r="CE39" s="22">
        <v>673</v>
      </c>
      <c r="CF39" s="22">
        <v>81</v>
      </c>
      <c r="CG39" s="22">
        <v>354</v>
      </c>
      <c r="CH39" s="22">
        <v>57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0.5</v>
      </c>
      <c r="K40" s="20">
        <v>0.5</v>
      </c>
      <c r="L40" s="22">
        <v>0</v>
      </c>
      <c r="M40" s="20" t="s">
        <v>971</v>
      </c>
      <c r="N40" s="20">
        <v>0.5</v>
      </c>
      <c r="O40" s="22">
        <v>40</v>
      </c>
      <c r="P40" s="23" t="b">
        <v>0</v>
      </c>
      <c r="Q40" s="20"/>
      <c r="R40" s="20" t="s">
        <v>2492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2</v>
      </c>
      <c r="AD40" s="22">
        <v>418</v>
      </c>
      <c r="AE40" s="22">
        <v>47</v>
      </c>
      <c r="AF40" s="22">
        <v>1715</v>
      </c>
      <c r="AG40" s="22">
        <v>37</v>
      </c>
      <c r="AH40" s="20">
        <v>0.1</v>
      </c>
      <c r="AI40" s="20">
        <v>0.4</v>
      </c>
      <c r="AJ40" s="20" t="s">
        <v>595</v>
      </c>
      <c r="AK40" s="22">
        <v>2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6</v>
      </c>
      <c r="AX40" s="20">
        <v>5.2</v>
      </c>
      <c r="AY40" s="20">
        <v>0.1</v>
      </c>
      <c r="AZ40" s="20">
        <v>0</v>
      </c>
      <c r="BA40" s="20">
        <v>0.5</v>
      </c>
      <c r="BB40" s="22">
        <v>0</v>
      </c>
      <c r="BC40" s="20">
        <v>0</v>
      </c>
      <c r="BD40" s="20">
        <v>0</v>
      </c>
      <c r="BE40" s="20">
        <v>0</v>
      </c>
      <c r="BF40" s="20">
        <v>0.19</v>
      </c>
      <c r="BG40" s="22">
        <v>387</v>
      </c>
      <c r="BH40" s="22">
        <v>180</v>
      </c>
      <c r="BI40" s="22">
        <v>404</v>
      </c>
      <c r="BJ40" s="22">
        <v>197</v>
      </c>
      <c r="BK40" s="22">
        <v>659</v>
      </c>
      <c r="BL40" s="22">
        <v>273</v>
      </c>
      <c r="BM40" s="22">
        <v>415</v>
      </c>
      <c r="BN40" s="22">
        <v>194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8.5500000000000007</v>
      </c>
      <c r="BZ40" s="22">
        <v>0</v>
      </c>
      <c r="CA40" s="22">
        <v>242</v>
      </c>
      <c r="CB40" s="22">
        <v>160</v>
      </c>
      <c r="CC40" s="22">
        <v>321</v>
      </c>
      <c r="CD40" s="22">
        <v>151</v>
      </c>
      <c r="CE40" s="22">
        <v>372</v>
      </c>
      <c r="CF40" s="22">
        <v>170</v>
      </c>
      <c r="CG40" s="22">
        <v>615</v>
      </c>
      <c r="CH40" s="22">
        <v>243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0.2</v>
      </c>
      <c r="K41" s="20">
        <v>0.2</v>
      </c>
      <c r="L41" s="22">
        <v>0</v>
      </c>
      <c r="M41" s="20" t="s">
        <v>138</v>
      </c>
      <c r="N41" s="20">
        <v>0.2</v>
      </c>
      <c r="O41" s="22">
        <v>41</v>
      </c>
      <c r="P41" s="23" t="b">
        <v>0</v>
      </c>
      <c r="Q41" s="20"/>
      <c r="R41" s="20" t="s">
        <v>3000</v>
      </c>
      <c r="S41" s="22">
        <v>44</v>
      </c>
      <c r="T41" s="20" t="s">
        <v>961</v>
      </c>
      <c r="U41" s="20">
        <v>1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4</v>
      </c>
      <c r="AD41" s="22">
        <v>10965</v>
      </c>
      <c r="AE41" s="22">
        <v>547</v>
      </c>
      <c r="AF41" s="22">
        <v>33446</v>
      </c>
      <c r="AG41" s="22">
        <v>310</v>
      </c>
      <c r="AH41" s="20">
        <v>0</v>
      </c>
      <c r="AI41" s="20">
        <v>0.9</v>
      </c>
      <c r="AJ41" s="20" t="s">
        <v>138</v>
      </c>
      <c r="AK41" s="22">
        <v>160</v>
      </c>
      <c r="AL41" s="22">
        <v>0</v>
      </c>
      <c r="AM41" s="22">
        <v>0</v>
      </c>
      <c r="AN41" s="22">
        <v>0</v>
      </c>
      <c r="AO41" s="22">
        <v>4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27</v>
      </c>
      <c r="AX41" s="20">
        <v>40.6</v>
      </c>
      <c r="AY41" s="20">
        <v>1.5</v>
      </c>
      <c r="AZ41" s="20">
        <v>45</v>
      </c>
      <c r="BA41" s="20">
        <v>8.6999999999999993</v>
      </c>
      <c r="BB41" s="22">
        <v>2</v>
      </c>
      <c r="BC41" s="20">
        <v>0.37</v>
      </c>
      <c r="BD41" s="20">
        <v>0.01</v>
      </c>
      <c r="BE41" s="20">
        <v>0.38</v>
      </c>
      <c r="BF41" s="20">
        <v>2.46</v>
      </c>
      <c r="BG41" s="22">
        <v>259</v>
      </c>
      <c r="BH41" s="22">
        <v>103</v>
      </c>
      <c r="BI41" s="22">
        <v>369</v>
      </c>
      <c r="BJ41" s="22">
        <v>133</v>
      </c>
      <c r="BK41" s="22">
        <v>144</v>
      </c>
      <c r="BL41" s="22">
        <v>27</v>
      </c>
      <c r="BM41" s="22">
        <v>282</v>
      </c>
      <c r="BN41" s="22">
        <v>98</v>
      </c>
      <c r="BO41" s="20"/>
      <c r="BP41" s="20"/>
      <c r="BQ41" s="20"/>
      <c r="BR41" s="20"/>
      <c r="BS41" s="20"/>
      <c r="BT41" s="20"/>
      <c r="BU41" s="22">
        <v>0.21</v>
      </c>
      <c r="BV41" s="22">
        <v>0</v>
      </c>
      <c r="BW41" s="22">
        <v>0.01</v>
      </c>
      <c r="BX41" s="22">
        <v>0.22</v>
      </c>
      <c r="BY41" s="22">
        <v>1.38</v>
      </c>
      <c r="BZ41" s="22">
        <v>2.25</v>
      </c>
      <c r="CA41" s="22">
        <v>507</v>
      </c>
      <c r="CB41" s="22">
        <v>118</v>
      </c>
      <c r="CC41" s="22">
        <v>345</v>
      </c>
      <c r="CD41" s="22">
        <v>121</v>
      </c>
      <c r="CE41" s="22">
        <v>330</v>
      </c>
      <c r="CF41" s="22">
        <v>118</v>
      </c>
      <c r="CG41" s="22">
        <v>273</v>
      </c>
      <c r="CH41" s="22">
        <v>103</v>
      </c>
      <c r="CI41" s="22">
        <v>1.1200000000000001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1</v>
      </c>
      <c r="G42" s="22">
        <v>-1</v>
      </c>
      <c r="H42" s="22">
        <v>1</v>
      </c>
      <c r="I42" s="22">
        <v>2</v>
      </c>
      <c r="J42" s="20">
        <v>3</v>
      </c>
      <c r="K42" s="20">
        <v>3</v>
      </c>
      <c r="L42" s="22">
        <v>1</v>
      </c>
      <c r="M42" s="20" t="s">
        <v>896</v>
      </c>
      <c r="N42" s="20">
        <v>3</v>
      </c>
      <c r="O42" s="22">
        <v>42</v>
      </c>
      <c r="P42" s="23" t="b">
        <v>0</v>
      </c>
      <c r="Q42" s="20"/>
      <c r="R42" s="20"/>
      <c r="S42" s="22">
        <v>46</v>
      </c>
      <c r="T42" s="20" t="s">
        <v>929</v>
      </c>
      <c r="U42" s="20">
        <v>3.7</v>
      </c>
      <c r="V42" s="20" t="s">
        <v>502</v>
      </c>
      <c r="W42" s="20">
        <v>5.3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26</v>
      </c>
      <c r="AD42" s="22">
        <v>500392</v>
      </c>
      <c r="AE42" s="22">
        <v>30021</v>
      </c>
      <c r="AF42" s="22">
        <v>127366</v>
      </c>
      <c r="AG42" s="22">
        <v>9722</v>
      </c>
      <c r="AH42" s="20">
        <v>0.7</v>
      </c>
      <c r="AI42" s="20">
        <v>5.7</v>
      </c>
      <c r="AJ42" s="20" t="s">
        <v>502</v>
      </c>
      <c r="AK42" s="22">
        <v>620</v>
      </c>
      <c r="AL42" s="22">
        <v>0</v>
      </c>
      <c r="AM42" s="22">
        <v>3</v>
      </c>
      <c r="AN42" s="22">
        <v>2</v>
      </c>
      <c r="AO42" s="22">
        <v>11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120</v>
      </c>
      <c r="AX42" s="20">
        <v>140.4</v>
      </c>
      <c r="AY42" s="20">
        <v>213.2</v>
      </c>
      <c r="AZ42" s="20">
        <v>41</v>
      </c>
      <c r="BA42" s="20">
        <v>39.4</v>
      </c>
      <c r="BB42" s="22">
        <v>7</v>
      </c>
      <c r="BC42" s="20">
        <v>0.14000000000000001</v>
      </c>
      <c r="BD42" s="20">
        <v>0.81</v>
      </c>
      <c r="BE42" s="20">
        <v>0.95</v>
      </c>
      <c r="BF42" s="20">
        <v>11.1</v>
      </c>
      <c r="BG42" s="22">
        <v>72</v>
      </c>
      <c r="BH42" s="22">
        <v>20</v>
      </c>
      <c r="BI42" s="22">
        <v>13</v>
      </c>
      <c r="BJ42" s="22">
        <v>3</v>
      </c>
      <c r="BK42" s="22">
        <v>153</v>
      </c>
      <c r="BL42" s="22">
        <v>32</v>
      </c>
      <c r="BM42" s="22">
        <v>39</v>
      </c>
      <c r="BN42" s="22">
        <v>6</v>
      </c>
      <c r="BO42" s="22">
        <v>2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0.12</v>
      </c>
      <c r="BX42" s="22">
        <v>0.14000000000000001</v>
      </c>
      <c r="BY42" s="22">
        <v>1.61</v>
      </c>
      <c r="BZ42" s="22">
        <v>1.6</v>
      </c>
      <c r="CA42" s="22">
        <v>336</v>
      </c>
      <c r="CB42" s="22">
        <v>41</v>
      </c>
      <c r="CC42" s="22">
        <v>89</v>
      </c>
      <c r="CD42" s="22">
        <v>27</v>
      </c>
      <c r="CE42" s="22">
        <v>80</v>
      </c>
      <c r="CF42" s="22">
        <v>22</v>
      </c>
      <c r="CG42" s="22">
        <v>74</v>
      </c>
      <c r="CH42" s="22">
        <v>27</v>
      </c>
      <c r="CI42" s="22">
        <v>1.02</v>
      </c>
      <c r="CJ42" s="22">
        <v>0.28999999999999998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1</v>
      </c>
      <c r="I43" s="22">
        <v>3</v>
      </c>
      <c r="J43" s="20">
        <v>5.5</v>
      </c>
      <c r="K43" s="20">
        <v>5.5</v>
      </c>
      <c r="L43" s="22">
        <v>8</v>
      </c>
      <c r="M43" s="20" t="s">
        <v>242</v>
      </c>
      <c r="N43" s="20">
        <v>5.5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4.5999999999999996</v>
      </c>
      <c r="V43" s="20" t="s">
        <v>956</v>
      </c>
      <c r="W43" s="20">
        <v>2.4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32</v>
      </c>
      <c r="AD43" s="22">
        <v>106125</v>
      </c>
      <c r="AE43" s="22">
        <v>36345</v>
      </c>
      <c r="AF43" s="22">
        <v>139449</v>
      </c>
      <c r="AG43" s="22">
        <v>4685</v>
      </c>
      <c r="AH43" s="20">
        <v>1</v>
      </c>
      <c r="AI43" s="20">
        <v>5.9</v>
      </c>
      <c r="AJ43" s="20" t="s">
        <v>242</v>
      </c>
      <c r="AK43" s="22">
        <v>579</v>
      </c>
      <c r="AL43" s="22">
        <v>3</v>
      </c>
      <c r="AM43" s="22">
        <v>0</v>
      </c>
      <c r="AN43" s="22">
        <v>2</v>
      </c>
      <c r="AO43" s="22">
        <v>11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5</v>
      </c>
      <c r="AW43" s="22">
        <v>148</v>
      </c>
      <c r="AX43" s="20">
        <v>183.8</v>
      </c>
      <c r="AY43" s="20">
        <v>116.7</v>
      </c>
      <c r="AZ43" s="20">
        <v>79</v>
      </c>
      <c r="BA43" s="20">
        <v>37.9</v>
      </c>
      <c r="BB43" s="22">
        <v>7</v>
      </c>
      <c r="BC43" s="20">
        <v>1.96</v>
      </c>
      <c r="BD43" s="20">
        <v>0.78</v>
      </c>
      <c r="BE43" s="20">
        <v>2.74</v>
      </c>
      <c r="BF43" s="20">
        <v>11.05</v>
      </c>
      <c r="BG43" s="22">
        <v>29</v>
      </c>
      <c r="BH43" s="22">
        <v>11</v>
      </c>
      <c r="BI43" s="22">
        <v>47</v>
      </c>
      <c r="BJ43" s="22">
        <v>33</v>
      </c>
      <c r="BK43" s="22">
        <v>87</v>
      </c>
      <c r="BL43" s="22">
        <v>51</v>
      </c>
      <c r="BM43" s="22">
        <v>41</v>
      </c>
      <c r="BN43" s="22">
        <v>26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</v>
      </c>
      <c r="BV43" s="22">
        <v>0</v>
      </c>
      <c r="BW43" s="22">
        <v>0.12</v>
      </c>
      <c r="BX43" s="22">
        <v>0.42</v>
      </c>
      <c r="BY43" s="22">
        <v>1.72</v>
      </c>
      <c r="BZ43" s="22">
        <v>1.71</v>
      </c>
      <c r="CA43" s="22">
        <v>131</v>
      </c>
      <c r="CB43" s="22">
        <v>84</v>
      </c>
      <c r="CC43" s="22">
        <v>18</v>
      </c>
      <c r="CD43" s="22">
        <v>9</v>
      </c>
      <c r="CE43" s="22">
        <v>38</v>
      </c>
      <c r="CF43" s="22">
        <v>19</v>
      </c>
      <c r="CG43" s="22">
        <v>108</v>
      </c>
      <c r="CH43" s="22">
        <v>30</v>
      </c>
      <c r="CI43" s="22">
        <v>1.0900000000000001</v>
      </c>
      <c r="CJ43" s="22">
        <v>0.31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1.8</v>
      </c>
      <c r="K44" s="20">
        <v>1.8</v>
      </c>
      <c r="L44" s="22">
        <v>0</v>
      </c>
      <c r="M44" s="20" t="s">
        <v>1734</v>
      </c>
      <c r="N44" s="20">
        <v>1.8</v>
      </c>
      <c r="O44" s="22">
        <v>44</v>
      </c>
      <c r="P44" s="23" t="b">
        <v>0</v>
      </c>
      <c r="Q44" s="20"/>
      <c r="R44" s="20" t="s">
        <v>2493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15</v>
      </c>
      <c r="AD44" s="22">
        <v>33884</v>
      </c>
      <c r="AE44" s="22">
        <v>1566</v>
      </c>
      <c r="AF44" s="22">
        <v>15475</v>
      </c>
      <c r="AG44" s="22">
        <v>1846</v>
      </c>
      <c r="AH44" s="20">
        <v>0.4</v>
      </c>
      <c r="AI44" s="20">
        <v>3</v>
      </c>
      <c r="AJ44" s="20" t="s">
        <v>1896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185</v>
      </c>
      <c r="BH44" s="22">
        <v>20</v>
      </c>
      <c r="BI44" s="22">
        <v>284</v>
      </c>
      <c r="BJ44" s="22">
        <v>41</v>
      </c>
      <c r="BK44" s="22">
        <v>129</v>
      </c>
      <c r="BL44" s="22">
        <v>32</v>
      </c>
      <c r="BM44" s="22">
        <v>218</v>
      </c>
      <c r="BN44" s="22">
        <v>33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208</v>
      </c>
      <c r="CB44" s="22">
        <v>46</v>
      </c>
      <c r="CC44" s="22">
        <v>179</v>
      </c>
      <c r="CD44" s="22">
        <v>24</v>
      </c>
      <c r="CE44" s="22">
        <v>167</v>
      </c>
      <c r="CF44" s="22">
        <v>26</v>
      </c>
      <c r="CG44" s="22">
        <v>272</v>
      </c>
      <c r="CH44" s="22">
        <v>47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4012</v>
      </c>
      <c r="AE45" s="22">
        <v>422</v>
      </c>
      <c r="AF45" s="22">
        <v>8303</v>
      </c>
      <c r="AG45" s="22">
        <v>282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460</v>
      </c>
      <c r="BH45" s="22">
        <v>165</v>
      </c>
      <c r="BI45" s="22">
        <v>444</v>
      </c>
      <c r="BJ45" s="22">
        <v>162</v>
      </c>
      <c r="BK45" s="22">
        <v>412</v>
      </c>
      <c r="BL45" s="22">
        <v>144</v>
      </c>
      <c r="BM45" s="22">
        <v>465</v>
      </c>
      <c r="BN45" s="22">
        <v>165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619</v>
      </c>
      <c r="CB45" s="22">
        <v>168</v>
      </c>
      <c r="CC45" s="22">
        <v>419</v>
      </c>
      <c r="CD45" s="22">
        <v>144</v>
      </c>
      <c r="CE45" s="22">
        <v>465</v>
      </c>
      <c r="CF45" s="22">
        <v>162</v>
      </c>
      <c r="CG45" s="22">
        <v>334</v>
      </c>
      <c r="CH45" s="22">
        <v>126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2491</v>
      </c>
      <c r="R46" s="20" t="s">
        <v>2494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899</v>
      </c>
      <c r="AA46" s="22">
        <v>2</v>
      </c>
      <c r="AB46" s="22">
        <v>7</v>
      </c>
      <c r="AC46" s="22">
        <v>0</v>
      </c>
      <c r="AD46" s="22">
        <v>372</v>
      </c>
      <c r="AE46" s="22">
        <v>19</v>
      </c>
      <c r="AF46" s="22">
        <v>2465</v>
      </c>
      <c r="AG46" s="22">
        <v>32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578</v>
      </c>
      <c r="BH46" s="22">
        <v>223</v>
      </c>
      <c r="BI46" s="22">
        <v>570</v>
      </c>
      <c r="BJ46" s="22">
        <v>224</v>
      </c>
      <c r="BK46" s="22">
        <v>554</v>
      </c>
      <c r="BL46" s="22">
        <v>218</v>
      </c>
      <c r="BM46" s="22">
        <v>582</v>
      </c>
      <c r="BN46" s="22">
        <v>226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570</v>
      </c>
      <c r="CB46" s="22">
        <v>302</v>
      </c>
      <c r="CC46" s="22">
        <v>553</v>
      </c>
      <c r="CD46" s="22">
        <v>208</v>
      </c>
      <c r="CE46" s="22">
        <v>584</v>
      </c>
      <c r="CF46" s="22">
        <v>227</v>
      </c>
      <c r="CG46" s="22">
        <v>591</v>
      </c>
      <c r="CH46" s="22">
        <v>227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75</v>
      </c>
      <c r="B47" s="20"/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1.4</v>
      </c>
      <c r="K47" s="20">
        <v>1.8</v>
      </c>
      <c r="L47" s="22">
        <v>2</v>
      </c>
      <c r="M47" s="20" t="s">
        <v>965</v>
      </c>
      <c r="N47" s="20">
        <v>1.8</v>
      </c>
      <c r="O47" s="22">
        <v>47</v>
      </c>
      <c r="P47" s="23" t="b">
        <v>0</v>
      </c>
      <c r="Q47" s="20" t="s">
        <v>2388</v>
      </c>
      <c r="R47" s="20" t="s">
        <v>3439</v>
      </c>
      <c r="S47" s="22">
        <v>50</v>
      </c>
      <c r="T47" s="20" t="s">
        <v>966</v>
      </c>
      <c r="U47" s="20">
        <v>2.1</v>
      </c>
      <c r="V47" s="20" t="s">
        <v>592</v>
      </c>
      <c r="W47" s="20">
        <v>0.1</v>
      </c>
      <c r="X47" s="23" t="b">
        <v>0</v>
      </c>
      <c r="Y47" s="20"/>
      <c r="Z47" s="20" t="s">
        <v>937</v>
      </c>
      <c r="AA47" s="22">
        <v>2</v>
      </c>
      <c r="AB47" s="22">
        <v>7</v>
      </c>
      <c r="AC47" s="22">
        <v>15</v>
      </c>
      <c r="AD47" s="22">
        <v>7347</v>
      </c>
      <c r="AE47" s="22">
        <v>320</v>
      </c>
      <c r="AF47" s="22">
        <v>7536</v>
      </c>
      <c r="AG47" s="22">
        <v>409</v>
      </c>
      <c r="AH47" s="20">
        <v>0.4</v>
      </c>
      <c r="AI47" s="20">
        <v>3</v>
      </c>
      <c r="AJ47" s="20" t="s">
        <v>592</v>
      </c>
      <c r="AK47" s="22">
        <v>595</v>
      </c>
      <c r="AL47" s="22">
        <v>0</v>
      </c>
      <c r="AM47" s="22">
        <v>0</v>
      </c>
      <c r="AN47" s="22">
        <v>2</v>
      </c>
      <c r="AO47" s="22">
        <v>11</v>
      </c>
      <c r="AP47" s="22">
        <v>0</v>
      </c>
      <c r="AQ47" s="22">
        <v>0</v>
      </c>
      <c r="AR47" s="22">
        <v>0</v>
      </c>
      <c r="AS47" s="22">
        <v>1</v>
      </c>
      <c r="AT47" s="22">
        <v>0</v>
      </c>
      <c r="AU47" s="22">
        <v>0</v>
      </c>
      <c r="AV47" s="22">
        <v>1</v>
      </c>
      <c r="AW47" s="22">
        <v>95</v>
      </c>
      <c r="AX47" s="20">
        <v>82.2</v>
      </c>
      <c r="AY47" s="20">
        <v>101.8</v>
      </c>
      <c r="AZ47" s="20">
        <v>11</v>
      </c>
      <c r="BA47" s="20">
        <v>19.600000000000001</v>
      </c>
      <c r="BB47" s="22">
        <v>7</v>
      </c>
      <c r="BC47" s="20">
        <v>0.05</v>
      </c>
      <c r="BD47" s="20">
        <v>0.18</v>
      </c>
      <c r="BE47" s="20">
        <v>0.23</v>
      </c>
      <c r="BF47" s="20">
        <v>10.56</v>
      </c>
      <c r="BG47" s="22">
        <v>164</v>
      </c>
      <c r="BH47" s="22">
        <v>61</v>
      </c>
      <c r="BI47" s="22">
        <v>60</v>
      </c>
      <c r="BJ47" s="22">
        <v>42</v>
      </c>
      <c r="BK47" s="22">
        <v>278</v>
      </c>
      <c r="BL47" s="22">
        <v>145</v>
      </c>
      <c r="BM47" s="22">
        <v>140</v>
      </c>
      <c r="BN47" s="22">
        <v>72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0.03</v>
      </c>
      <c r="BX47" s="22">
        <v>0.04</v>
      </c>
      <c r="BY47" s="22">
        <v>1.6</v>
      </c>
      <c r="BZ47" s="22">
        <v>1.66</v>
      </c>
      <c r="CA47" s="22">
        <v>195</v>
      </c>
      <c r="CB47" s="22">
        <v>123</v>
      </c>
      <c r="CC47" s="22">
        <v>178</v>
      </c>
      <c r="CD47" s="22">
        <v>78</v>
      </c>
      <c r="CE47" s="22">
        <v>204</v>
      </c>
      <c r="CF47" s="22">
        <v>89</v>
      </c>
      <c r="CG47" s="22">
        <v>381</v>
      </c>
      <c r="CH47" s="22">
        <v>121</v>
      </c>
      <c r="CI47" s="22">
        <v>1.06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2.8</v>
      </c>
      <c r="L48" s="22">
        <v>1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2.7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19</v>
      </c>
      <c r="AD48" s="22">
        <v>26948</v>
      </c>
      <c r="AE48" s="22">
        <v>2250</v>
      </c>
      <c r="AF48" s="22">
        <v>41089</v>
      </c>
      <c r="AG48" s="22">
        <v>1699</v>
      </c>
      <c r="AH48" s="20">
        <v>0.6</v>
      </c>
      <c r="AI48" s="20">
        <v>4.2</v>
      </c>
      <c r="AJ48" s="20" t="s">
        <v>494</v>
      </c>
      <c r="AK48" s="22">
        <v>630</v>
      </c>
      <c r="AL48" s="22">
        <v>0</v>
      </c>
      <c r="AM48" s="22">
        <v>0</v>
      </c>
      <c r="AN48" s="22">
        <v>2</v>
      </c>
      <c r="AO48" s="22">
        <v>11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1</v>
      </c>
      <c r="AW48" s="22">
        <v>127</v>
      </c>
      <c r="AX48" s="20">
        <v>133.6</v>
      </c>
      <c r="AY48" s="20">
        <v>7.2</v>
      </c>
      <c r="AZ48" s="20">
        <v>13</v>
      </c>
      <c r="BA48" s="20">
        <v>15.4</v>
      </c>
      <c r="BB48" s="22">
        <v>7</v>
      </c>
      <c r="BC48" s="20">
        <v>0.21</v>
      </c>
      <c r="BD48" s="20">
        <v>0.04</v>
      </c>
      <c r="BE48" s="20">
        <v>0.25</v>
      </c>
      <c r="BF48" s="20">
        <v>11.55</v>
      </c>
      <c r="BG48" s="22">
        <v>80</v>
      </c>
      <c r="BH48" s="22">
        <v>26</v>
      </c>
      <c r="BI48" s="22">
        <v>334</v>
      </c>
      <c r="BJ48" s="22">
        <v>118</v>
      </c>
      <c r="BK48" s="22">
        <v>264</v>
      </c>
      <c r="BL48" s="22">
        <v>83</v>
      </c>
      <c r="BM48" s="22">
        <v>187</v>
      </c>
      <c r="BN48" s="22">
        <v>58</v>
      </c>
      <c r="BO48" s="20"/>
      <c r="BP48" s="20"/>
      <c r="BQ48" s="20"/>
      <c r="BR48" s="20"/>
      <c r="BS48" s="20"/>
      <c r="BT48" s="20"/>
      <c r="BU48" s="22">
        <v>0.03</v>
      </c>
      <c r="BV48" s="22">
        <v>0</v>
      </c>
      <c r="BW48" s="22">
        <v>0.01</v>
      </c>
      <c r="BX48" s="22">
        <v>0.04</v>
      </c>
      <c r="BY48" s="22">
        <v>1.65</v>
      </c>
      <c r="BZ48" s="22">
        <v>1.57</v>
      </c>
      <c r="CA48" s="22">
        <v>376</v>
      </c>
      <c r="CB48" s="22">
        <v>66</v>
      </c>
      <c r="CC48" s="22">
        <v>101</v>
      </c>
      <c r="CD48" s="22">
        <v>30</v>
      </c>
      <c r="CE48" s="22">
        <v>150</v>
      </c>
      <c r="CF48" s="22">
        <v>50</v>
      </c>
      <c r="CG48" s="22">
        <v>163</v>
      </c>
      <c r="CH48" s="22">
        <v>64</v>
      </c>
      <c r="CI48" s="22">
        <v>1</v>
      </c>
      <c r="CJ48" s="22">
        <v>0.28999999999999998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2.8</v>
      </c>
      <c r="K49" s="20">
        <v>2.8</v>
      </c>
      <c r="L49" s="22">
        <v>2</v>
      </c>
      <c r="M49" s="20" t="s">
        <v>924</v>
      </c>
      <c r="N49" s="20">
        <v>2.8</v>
      </c>
      <c r="O49" s="22">
        <v>49</v>
      </c>
      <c r="P49" s="23" t="b">
        <v>0</v>
      </c>
      <c r="Q49" s="20"/>
      <c r="R49" s="20" t="s">
        <v>2874</v>
      </c>
      <c r="S49" s="22">
        <v>49</v>
      </c>
      <c r="T49" s="20" t="s">
        <v>925</v>
      </c>
      <c r="U49" s="20">
        <v>3.3</v>
      </c>
      <c r="V49" s="20" t="s">
        <v>926</v>
      </c>
      <c r="W49" s="20">
        <v>6.6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20</v>
      </c>
      <c r="AD49" s="22">
        <v>172604</v>
      </c>
      <c r="AE49" s="22">
        <v>14981</v>
      </c>
      <c r="AF49" s="22">
        <v>313484</v>
      </c>
      <c r="AG49" s="22">
        <v>6912</v>
      </c>
      <c r="AH49" s="20">
        <v>0.6</v>
      </c>
      <c r="AI49" s="20">
        <v>4.0999999999999996</v>
      </c>
      <c r="AJ49" s="20" t="s">
        <v>1897</v>
      </c>
      <c r="AK49" s="22">
        <v>540</v>
      </c>
      <c r="AL49" s="22">
        <v>0</v>
      </c>
      <c r="AM49" s="22">
        <v>0</v>
      </c>
      <c r="AN49" s="22">
        <v>2</v>
      </c>
      <c r="AO49" s="22">
        <v>10</v>
      </c>
      <c r="AP49" s="22">
        <v>0</v>
      </c>
      <c r="AQ49" s="22">
        <v>0</v>
      </c>
      <c r="AR49" s="22">
        <v>0</v>
      </c>
      <c r="AS49" s="22">
        <v>2</v>
      </c>
      <c r="AT49" s="22">
        <v>0</v>
      </c>
      <c r="AU49" s="22">
        <v>19</v>
      </c>
      <c r="AV49" s="22">
        <v>2</v>
      </c>
      <c r="AW49" s="22">
        <v>115</v>
      </c>
      <c r="AX49" s="20">
        <v>154.80000000000001</v>
      </c>
      <c r="AY49" s="20">
        <v>0</v>
      </c>
      <c r="AZ49" s="20">
        <v>0</v>
      </c>
      <c r="BA49" s="20">
        <v>15.6</v>
      </c>
      <c r="BB49" s="22">
        <v>6</v>
      </c>
      <c r="BC49" s="20">
        <v>0</v>
      </c>
      <c r="BD49" s="20">
        <v>0</v>
      </c>
      <c r="BE49" s="20">
        <v>0</v>
      </c>
      <c r="BF49" s="20">
        <v>10.82</v>
      </c>
      <c r="BG49" s="22">
        <v>51</v>
      </c>
      <c r="BH49" s="22">
        <v>10</v>
      </c>
      <c r="BI49" s="22">
        <v>663</v>
      </c>
      <c r="BJ49" s="22">
        <v>80</v>
      </c>
      <c r="BK49" s="22">
        <v>656</v>
      </c>
      <c r="BL49" s="22">
        <v>78</v>
      </c>
      <c r="BM49" s="22">
        <v>181</v>
      </c>
      <c r="BN49" s="22">
        <v>10</v>
      </c>
      <c r="BO49" s="20"/>
      <c r="BP49" s="20"/>
      <c r="BQ49" s="20"/>
      <c r="BR49" s="20"/>
      <c r="BS49" s="20"/>
      <c r="BT49" s="20"/>
      <c r="BU49" s="22">
        <v>0</v>
      </c>
      <c r="BV49" s="22">
        <v>3.17</v>
      </c>
      <c r="BW49" s="22">
        <v>0</v>
      </c>
      <c r="BX49" s="22">
        <v>0</v>
      </c>
      <c r="BY49" s="22">
        <v>1.8</v>
      </c>
      <c r="BZ49" s="22">
        <v>1.67</v>
      </c>
      <c r="CA49" s="22">
        <v>233</v>
      </c>
      <c r="CB49" s="22">
        <v>7</v>
      </c>
      <c r="CC49" s="22">
        <v>103</v>
      </c>
      <c r="CD49" s="22">
        <v>12</v>
      </c>
      <c r="CE49" s="22">
        <v>110</v>
      </c>
      <c r="CF49" s="22">
        <v>12</v>
      </c>
      <c r="CG49" s="22">
        <v>62</v>
      </c>
      <c r="CH49" s="22">
        <v>10</v>
      </c>
      <c r="CI49" s="22">
        <v>1</v>
      </c>
      <c r="CJ49" s="22">
        <v>0.33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2.8</v>
      </c>
      <c r="K50" s="20">
        <v>2.8</v>
      </c>
      <c r="L50" s="22">
        <v>5</v>
      </c>
      <c r="M50" s="20" t="s">
        <v>935</v>
      </c>
      <c r="N50" s="20">
        <v>2.8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3.6</v>
      </c>
      <c r="V50" s="20" t="s">
        <v>596</v>
      </c>
      <c r="W50" s="20">
        <v>0.6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25</v>
      </c>
      <c r="AD50" s="22">
        <v>37001</v>
      </c>
      <c r="AE50" s="22">
        <v>3946</v>
      </c>
      <c r="AF50" s="22">
        <v>33543</v>
      </c>
      <c r="AG50" s="22">
        <v>955</v>
      </c>
      <c r="AH50" s="20">
        <v>0.5</v>
      </c>
      <c r="AI50" s="20">
        <v>4.5</v>
      </c>
      <c r="AJ50" s="20" t="s">
        <v>596</v>
      </c>
      <c r="AK50" s="22">
        <v>567</v>
      </c>
      <c r="AL50" s="22">
        <v>1</v>
      </c>
      <c r="AM50" s="22">
        <v>1</v>
      </c>
      <c r="AN50" s="22">
        <v>2</v>
      </c>
      <c r="AO50" s="22">
        <v>9</v>
      </c>
      <c r="AP50" s="22">
        <v>0</v>
      </c>
      <c r="AQ50" s="22">
        <v>0</v>
      </c>
      <c r="AR50" s="22">
        <v>0</v>
      </c>
      <c r="AS50" s="22">
        <v>1</v>
      </c>
      <c r="AT50" s="22">
        <v>0</v>
      </c>
      <c r="AU50" s="22">
        <v>0</v>
      </c>
      <c r="AV50" s="22">
        <v>2</v>
      </c>
      <c r="AW50" s="22">
        <v>94</v>
      </c>
      <c r="AX50" s="20">
        <v>97.2</v>
      </c>
      <c r="AY50" s="20">
        <v>112.3</v>
      </c>
      <c r="AZ50" s="20">
        <v>69</v>
      </c>
      <c r="BA50" s="20">
        <v>27.9</v>
      </c>
      <c r="BB50" s="22">
        <v>7</v>
      </c>
      <c r="BC50" s="20">
        <v>1.0900000000000001</v>
      </c>
      <c r="BD50" s="20">
        <v>0.63</v>
      </c>
      <c r="BE50" s="20">
        <v>1.72</v>
      </c>
      <c r="BF50" s="20">
        <v>9.1999999999999993</v>
      </c>
      <c r="BG50" s="22">
        <v>127</v>
      </c>
      <c r="BH50" s="22">
        <v>43</v>
      </c>
      <c r="BI50" s="22">
        <v>49</v>
      </c>
      <c r="BJ50" s="22">
        <v>35</v>
      </c>
      <c r="BK50" s="22">
        <v>101</v>
      </c>
      <c r="BL50" s="22">
        <v>58</v>
      </c>
      <c r="BM50" s="22">
        <v>80</v>
      </c>
      <c r="BN50" s="22">
        <v>48</v>
      </c>
      <c r="BO50" s="22">
        <v>4</v>
      </c>
      <c r="BP50" s="20"/>
      <c r="BQ50" s="20"/>
      <c r="BR50" s="20"/>
      <c r="BS50" s="20"/>
      <c r="BT50" s="20"/>
      <c r="BU50" s="22">
        <v>0.17</v>
      </c>
      <c r="BV50" s="22">
        <v>0</v>
      </c>
      <c r="BW50" s="22">
        <v>0.1</v>
      </c>
      <c r="BX50" s="22">
        <v>0.27</v>
      </c>
      <c r="BY50" s="22">
        <v>1.46</v>
      </c>
      <c r="BZ50" s="22">
        <v>1.43</v>
      </c>
      <c r="CA50" s="22">
        <v>99</v>
      </c>
      <c r="CB50" s="22">
        <v>60</v>
      </c>
      <c r="CC50" s="22">
        <v>107</v>
      </c>
      <c r="CD50" s="22">
        <v>43</v>
      </c>
      <c r="CE50" s="22">
        <v>89</v>
      </c>
      <c r="CF50" s="22">
        <v>36</v>
      </c>
      <c r="CG50" s="22">
        <v>211</v>
      </c>
      <c r="CH50" s="22">
        <v>64</v>
      </c>
      <c r="CI50" s="22">
        <v>1.1100000000000001</v>
      </c>
      <c r="CJ50" s="22">
        <v>0.32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2495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2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8397</v>
      </c>
      <c r="AE51" s="22">
        <v>139</v>
      </c>
      <c r="AF51" s="22">
        <v>990083</v>
      </c>
      <c r="AG51" s="22">
        <v>4761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397</v>
      </c>
      <c r="BH51" s="22">
        <v>143</v>
      </c>
      <c r="BI51" s="22">
        <v>291</v>
      </c>
      <c r="BJ51" s="22">
        <v>96</v>
      </c>
      <c r="BK51" s="22">
        <v>328</v>
      </c>
      <c r="BL51" s="22">
        <v>111</v>
      </c>
      <c r="BM51" s="22">
        <v>377</v>
      </c>
      <c r="BN51" s="22">
        <v>133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596</v>
      </c>
      <c r="CB51" s="22">
        <v>159</v>
      </c>
      <c r="CC51" s="22">
        <v>484</v>
      </c>
      <c r="CD51" s="22">
        <v>182</v>
      </c>
      <c r="CE51" s="22">
        <v>528</v>
      </c>
      <c r="CF51" s="22">
        <v>198</v>
      </c>
      <c r="CG51" s="22">
        <v>116</v>
      </c>
      <c r="CH51" s="22">
        <v>46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14169</v>
      </c>
      <c r="AE52" s="22">
        <v>381</v>
      </c>
      <c r="AF52" s="22">
        <v>23277</v>
      </c>
      <c r="AG52" s="22">
        <v>923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346</v>
      </c>
      <c r="BH52" s="22">
        <v>23</v>
      </c>
      <c r="BI52" s="22">
        <v>438</v>
      </c>
      <c r="BJ52" s="22">
        <v>27</v>
      </c>
      <c r="BK52" s="22">
        <v>406</v>
      </c>
      <c r="BL52" s="22">
        <v>22</v>
      </c>
      <c r="BM52" s="22">
        <v>397</v>
      </c>
      <c r="BN52" s="22">
        <v>23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613</v>
      </c>
      <c r="CB52" s="22">
        <v>44</v>
      </c>
      <c r="CC52" s="22">
        <v>413</v>
      </c>
      <c r="CD52" s="22">
        <v>43</v>
      </c>
      <c r="CE52" s="22">
        <v>210</v>
      </c>
      <c r="CF52" s="22">
        <v>19</v>
      </c>
      <c r="CG52" s="22">
        <v>177</v>
      </c>
      <c r="CH52" s="22">
        <v>24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3001</v>
      </c>
      <c r="R53" s="20" t="s">
        <v>3002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12062</v>
      </c>
      <c r="AG53" s="22">
        <v>179</v>
      </c>
      <c r="AH53" s="20">
        <v>0</v>
      </c>
      <c r="AI53" s="20">
        <v>0.2</v>
      </c>
      <c r="AJ53" s="20" t="s">
        <v>1898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416</v>
      </c>
      <c r="BH53" s="22">
        <v>197</v>
      </c>
      <c r="BI53" s="22">
        <v>391</v>
      </c>
      <c r="BJ53" s="22">
        <v>196</v>
      </c>
      <c r="BK53" s="22">
        <v>360</v>
      </c>
      <c r="BL53" s="22">
        <v>181</v>
      </c>
      <c r="BM53" s="22">
        <v>418</v>
      </c>
      <c r="BN53" s="22">
        <v>197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436</v>
      </c>
      <c r="CB53" s="22">
        <v>243</v>
      </c>
      <c r="CC53" s="22">
        <v>602</v>
      </c>
      <c r="CD53" s="22">
        <v>234</v>
      </c>
      <c r="CE53" s="22">
        <v>352</v>
      </c>
      <c r="CF53" s="22">
        <v>155</v>
      </c>
      <c r="CG53" s="22">
        <v>442</v>
      </c>
      <c r="CH53" s="22">
        <v>145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50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1.8</v>
      </c>
      <c r="K54" s="20">
        <v>0.9</v>
      </c>
      <c r="L54" s="22">
        <v>6</v>
      </c>
      <c r="M54" s="20" t="s">
        <v>957</v>
      </c>
      <c r="N54" s="20">
        <v>1.8</v>
      </c>
      <c r="O54" s="22">
        <v>55</v>
      </c>
      <c r="P54" s="23" t="b">
        <v>0</v>
      </c>
      <c r="Q54" s="20"/>
      <c r="R54" s="20" t="s">
        <v>3440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7</v>
      </c>
      <c r="AD54" s="22">
        <v>4068</v>
      </c>
      <c r="AE54" s="22">
        <v>2712</v>
      </c>
      <c r="AF54" s="22">
        <v>8902</v>
      </c>
      <c r="AG54" s="22">
        <v>372</v>
      </c>
      <c r="AH54" s="20">
        <v>0.3</v>
      </c>
      <c r="AI54" s="20">
        <v>1.2</v>
      </c>
      <c r="AJ54" s="20" t="s">
        <v>1899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248</v>
      </c>
      <c r="BH54" s="22">
        <v>101</v>
      </c>
      <c r="BI54" s="22">
        <v>367</v>
      </c>
      <c r="BJ54" s="22">
        <v>186</v>
      </c>
      <c r="BK54" s="22">
        <v>199</v>
      </c>
      <c r="BL54" s="22">
        <v>108</v>
      </c>
      <c r="BM54" s="22">
        <v>291</v>
      </c>
      <c r="BN54" s="22">
        <v>127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71</v>
      </c>
      <c r="CB54" s="22">
        <v>43</v>
      </c>
      <c r="CC54" s="22">
        <v>183</v>
      </c>
      <c r="CD54" s="22">
        <v>82</v>
      </c>
      <c r="CE54" s="22">
        <v>99</v>
      </c>
      <c r="CF54" s="22">
        <v>42</v>
      </c>
      <c r="CG54" s="22">
        <v>414</v>
      </c>
      <c r="CH54" s="22">
        <v>133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1900</v>
      </c>
      <c r="R55" s="20" t="s">
        <v>1901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524</v>
      </c>
      <c r="AG55" s="22">
        <v>10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588</v>
      </c>
      <c r="BH55" s="22">
        <v>229</v>
      </c>
      <c r="BI55" s="22">
        <v>585</v>
      </c>
      <c r="BJ55" s="22">
        <v>230</v>
      </c>
      <c r="BK55" s="22">
        <v>571</v>
      </c>
      <c r="BL55" s="22">
        <v>225</v>
      </c>
      <c r="BM55" s="22">
        <v>592</v>
      </c>
      <c r="BN55" s="22">
        <v>232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357</v>
      </c>
      <c r="CB55" s="22">
        <v>222</v>
      </c>
      <c r="CC55" s="22">
        <v>565</v>
      </c>
      <c r="CD55" s="22">
        <v>215</v>
      </c>
      <c r="CE55" s="22">
        <v>594</v>
      </c>
      <c r="CF55" s="22">
        <v>233</v>
      </c>
      <c r="CG55" s="22">
        <v>689</v>
      </c>
      <c r="CH55" s="22">
        <v>286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1902</v>
      </c>
      <c r="R56" s="20" t="s">
        <v>1903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260</v>
      </c>
      <c r="AG56" s="22">
        <v>3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489</v>
      </c>
      <c r="BH56" s="22">
        <v>60</v>
      </c>
      <c r="BI56" s="22">
        <v>474</v>
      </c>
      <c r="BJ56" s="22">
        <v>45</v>
      </c>
      <c r="BK56" s="22">
        <v>444</v>
      </c>
      <c r="BL56" s="22">
        <v>40</v>
      </c>
      <c r="BM56" s="22">
        <v>494</v>
      </c>
      <c r="BN56" s="22">
        <v>60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656</v>
      </c>
      <c r="CB56" s="22">
        <v>62</v>
      </c>
      <c r="CC56" s="22">
        <v>449</v>
      </c>
      <c r="CD56" s="22">
        <v>60</v>
      </c>
      <c r="CE56" s="22">
        <v>494</v>
      </c>
      <c r="CF56" s="22">
        <v>60</v>
      </c>
      <c r="CG56" s="22">
        <v>692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</v>
      </c>
      <c r="K57" s="20">
        <v>1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</v>
      </c>
      <c r="V57" s="20" t="s">
        <v>515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7</v>
      </c>
      <c r="AD57" s="22">
        <v>10443</v>
      </c>
      <c r="AE57" s="22">
        <v>632</v>
      </c>
      <c r="AF57" s="22">
        <v>70387</v>
      </c>
      <c r="AG57" s="22">
        <v>1106</v>
      </c>
      <c r="AH57" s="20">
        <v>0.2</v>
      </c>
      <c r="AI57" s="20">
        <v>1.2</v>
      </c>
      <c r="AJ57" s="20" t="s">
        <v>515</v>
      </c>
      <c r="AK57" s="22">
        <v>136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27</v>
      </c>
      <c r="AX57" s="20">
        <v>16.8</v>
      </c>
      <c r="AY57" s="20">
        <v>21.2</v>
      </c>
      <c r="AZ57" s="20">
        <v>12</v>
      </c>
      <c r="BA57" s="20">
        <v>5.0999999999999996</v>
      </c>
      <c r="BB57" s="22">
        <v>0</v>
      </c>
      <c r="BC57" s="20">
        <v>0.08</v>
      </c>
      <c r="BD57" s="20">
        <v>0.14000000000000001</v>
      </c>
      <c r="BE57" s="20">
        <v>0.22</v>
      </c>
      <c r="BF57" s="20">
        <v>3.67</v>
      </c>
      <c r="BG57" s="22">
        <v>324</v>
      </c>
      <c r="BH57" s="22">
        <v>139</v>
      </c>
      <c r="BI57" s="22">
        <v>251</v>
      </c>
      <c r="BJ57" s="22">
        <v>134</v>
      </c>
      <c r="BK57" s="22">
        <v>269</v>
      </c>
      <c r="BL57" s="22">
        <v>140</v>
      </c>
      <c r="BM57" s="22">
        <v>315</v>
      </c>
      <c r="BN57" s="22">
        <v>142</v>
      </c>
      <c r="BO57" s="20"/>
      <c r="BP57" s="20"/>
      <c r="BQ57" s="20"/>
      <c r="BR57" s="20"/>
      <c r="BS57" s="20"/>
      <c r="BT57" s="20"/>
      <c r="BU57" s="22">
        <v>0.05</v>
      </c>
      <c r="BV57" s="22">
        <v>0</v>
      </c>
      <c r="BW57" s="22">
        <v>0.09</v>
      </c>
      <c r="BX57" s="22">
        <v>0.14000000000000001</v>
      </c>
      <c r="BY57" s="22">
        <v>2.4300000000000002</v>
      </c>
      <c r="BZ57" s="22">
        <v>1.99</v>
      </c>
      <c r="CA57" s="22">
        <v>85</v>
      </c>
      <c r="CB57" s="22">
        <v>53</v>
      </c>
      <c r="CC57" s="22">
        <v>254</v>
      </c>
      <c r="CD57" s="22">
        <v>116</v>
      </c>
      <c r="CE57" s="22">
        <v>397</v>
      </c>
      <c r="CF57" s="22">
        <v>191</v>
      </c>
      <c r="CG57" s="22">
        <v>219</v>
      </c>
      <c r="CH57" s="22">
        <v>67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645</v>
      </c>
      <c r="N58" s="20">
        <v>0</v>
      </c>
      <c r="O58" s="22">
        <v>59</v>
      </c>
      <c r="P58" s="23" t="b">
        <v>0</v>
      </c>
      <c r="Q58" s="20"/>
      <c r="R58" s="20" t="s">
        <v>3003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</v>
      </c>
      <c r="AD58" s="22">
        <v>437</v>
      </c>
      <c r="AE58" s="22">
        <v>90</v>
      </c>
      <c r="AF58" s="22">
        <v>2035</v>
      </c>
      <c r="AG58" s="22">
        <v>26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686</v>
      </c>
      <c r="BH58" s="22">
        <v>289</v>
      </c>
      <c r="BI58" s="22">
        <v>683</v>
      </c>
      <c r="BJ58" s="22">
        <v>288</v>
      </c>
      <c r="BK58" s="22">
        <v>678</v>
      </c>
      <c r="BL58" s="22">
        <v>285</v>
      </c>
      <c r="BM58" s="22">
        <v>686</v>
      </c>
      <c r="BN58" s="22">
        <v>289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173</v>
      </c>
      <c r="CB58" s="22">
        <v>105</v>
      </c>
      <c r="CC58" s="22">
        <v>673</v>
      </c>
      <c r="CD58" s="22">
        <v>282</v>
      </c>
      <c r="CE58" s="22">
        <v>381</v>
      </c>
      <c r="CF58" s="22">
        <v>177</v>
      </c>
      <c r="CG58" s="22">
        <v>621</v>
      </c>
      <c r="CH58" s="22">
        <v>246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1</v>
      </c>
      <c r="E59" s="22">
        <v>-1</v>
      </c>
      <c r="F59" s="22">
        <v>0</v>
      </c>
      <c r="G59" s="22">
        <v>0</v>
      </c>
      <c r="H59" s="22">
        <v>1</v>
      </c>
      <c r="I59" s="22">
        <v>4</v>
      </c>
      <c r="J59" s="20">
        <v>9.8000000000000007</v>
      </c>
      <c r="K59" s="20">
        <v>9.8000000000000007</v>
      </c>
      <c r="L59" s="22">
        <v>23</v>
      </c>
      <c r="M59" s="20" t="s">
        <v>942</v>
      </c>
      <c r="N59" s="20">
        <v>9.8000000000000007</v>
      </c>
      <c r="O59" s="22">
        <v>60</v>
      </c>
      <c r="P59" s="23" t="b">
        <v>1</v>
      </c>
      <c r="Q59" s="20"/>
      <c r="R59" s="20"/>
      <c r="S59" s="22">
        <v>80</v>
      </c>
      <c r="T59" s="20" t="s">
        <v>943</v>
      </c>
      <c r="U59" s="20">
        <v>7.7</v>
      </c>
      <c r="V59" s="20" t="s">
        <v>457</v>
      </c>
      <c r="W59" s="20">
        <v>22.1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54</v>
      </c>
      <c r="AD59" s="22">
        <v>1048198</v>
      </c>
      <c r="AE59" s="22">
        <v>388887</v>
      </c>
      <c r="AF59" s="22">
        <v>1266938</v>
      </c>
      <c r="AG59" s="22">
        <v>6399</v>
      </c>
      <c r="AH59" s="20">
        <v>1.2</v>
      </c>
      <c r="AI59" s="20">
        <v>6.8</v>
      </c>
      <c r="AJ59" s="20" t="s">
        <v>457</v>
      </c>
      <c r="AK59" s="22">
        <v>590</v>
      </c>
      <c r="AL59" s="22">
        <v>4</v>
      </c>
      <c r="AM59" s="22">
        <v>6</v>
      </c>
      <c r="AN59" s="22">
        <v>2</v>
      </c>
      <c r="AO59" s="22">
        <v>11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6</v>
      </c>
      <c r="AW59" s="22">
        <v>187</v>
      </c>
      <c r="AX59" s="20">
        <v>225.2</v>
      </c>
      <c r="AY59" s="20">
        <v>174</v>
      </c>
      <c r="AZ59" s="20">
        <v>283</v>
      </c>
      <c r="BA59" s="20">
        <v>68.2</v>
      </c>
      <c r="BB59" s="22">
        <v>7</v>
      </c>
      <c r="BC59" s="20">
        <v>2.98</v>
      </c>
      <c r="BD59" s="20">
        <v>0.53</v>
      </c>
      <c r="BE59" s="20">
        <v>3.51</v>
      </c>
      <c r="BF59" s="20">
        <v>10.86</v>
      </c>
      <c r="BG59" s="22">
        <v>12</v>
      </c>
      <c r="BH59" s="22">
        <v>2</v>
      </c>
      <c r="BI59" s="22">
        <v>25</v>
      </c>
      <c r="BJ59" s="22">
        <v>2</v>
      </c>
      <c r="BK59" s="22">
        <v>5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0.45</v>
      </c>
      <c r="BV59" s="22">
        <v>0</v>
      </c>
      <c r="BW59" s="22">
        <v>0.08</v>
      </c>
      <c r="BX59" s="22">
        <v>0.53</v>
      </c>
      <c r="BY59" s="22">
        <v>1.66</v>
      </c>
      <c r="BZ59" s="22">
        <v>1.68</v>
      </c>
      <c r="CA59" s="22">
        <v>10</v>
      </c>
      <c r="CB59" s="22">
        <v>3</v>
      </c>
      <c r="CC59" s="22">
        <v>3</v>
      </c>
      <c r="CD59" s="22">
        <v>1</v>
      </c>
      <c r="CE59" s="22">
        <v>1</v>
      </c>
      <c r="CF59" s="22">
        <v>1</v>
      </c>
      <c r="CG59" s="22">
        <v>17</v>
      </c>
      <c r="CH59" s="22">
        <v>3</v>
      </c>
      <c r="CI59" s="22">
        <v>1.07</v>
      </c>
      <c r="CJ59" s="22">
        <v>0.31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2382</v>
      </c>
      <c r="R60" s="20" t="s">
        <v>2383</v>
      </c>
      <c r="S60" s="22">
        <v>50</v>
      </c>
      <c r="T60" s="20" t="s">
        <v>1904</v>
      </c>
      <c r="U60" s="20">
        <v>0</v>
      </c>
      <c r="V60" s="20" t="s">
        <v>1905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697</v>
      </c>
      <c r="AG60" s="22">
        <v>6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692</v>
      </c>
      <c r="BH60" s="22">
        <v>83</v>
      </c>
      <c r="BI60" s="22">
        <v>690</v>
      </c>
      <c r="BJ60" s="22">
        <v>84</v>
      </c>
      <c r="BK60" s="22">
        <v>686</v>
      </c>
      <c r="BL60" s="22">
        <v>83</v>
      </c>
      <c r="BM60" s="22">
        <v>692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192</v>
      </c>
      <c r="CB60" s="22">
        <v>44</v>
      </c>
      <c r="CC60" s="22">
        <v>679</v>
      </c>
      <c r="CD60" s="22">
        <v>82</v>
      </c>
      <c r="CE60" s="22">
        <v>691</v>
      </c>
      <c r="CF60" s="22">
        <v>83</v>
      </c>
      <c r="CG60" s="22">
        <v>683</v>
      </c>
      <c r="CH60" s="22">
        <v>91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2</v>
      </c>
      <c r="J61" s="20">
        <v>3.2</v>
      </c>
      <c r="K61" s="20">
        <v>3.2</v>
      </c>
      <c r="L61" s="22">
        <v>2</v>
      </c>
      <c r="M61" s="20" t="s">
        <v>1906</v>
      </c>
      <c r="N61" s="20">
        <v>3.2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1907</v>
      </c>
      <c r="U61" s="20">
        <v>3</v>
      </c>
      <c r="V61" s="20" t="s">
        <v>1908</v>
      </c>
      <c r="W61" s="20">
        <v>2.2000000000000002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21</v>
      </c>
      <c r="AD61" s="22">
        <v>66405</v>
      </c>
      <c r="AE61" s="22">
        <v>6460</v>
      </c>
      <c r="AF61" s="22">
        <v>105210</v>
      </c>
      <c r="AG61" s="22">
        <v>4408</v>
      </c>
      <c r="AH61" s="20">
        <v>0.7</v>
      </c>
      <c r="AI61" s="20">
        <v>4.7</v>
      </c>
      <c r="AJ61" s="20" t="s">
        <v>1906</v>
      </c>
      <c r="AK61" s="22">
        <v>599</v>
      </c>
      <c r="AL61" s="22">
        <v>0</v>
      </c>
      <c r="AM61" s="22">
        <v>0</v>
      </c>
      <c r="AN61" s="22">
        <v>2</v>
      </c>
      <c r="AO61" s="22">
        <v>9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2</v>
      </c>
      <c r="AW61" s="22">
        <v>120</v>
      </c>
      <c r="AX61" s="20">
        <v>93.2</v>
      </c>
      <c r="AY61" s="20">
        <v>34.299999999999997</v>
      </c>
      <c r="AZ61" s="20">
        <v>19</v>
      </c>
      <c r="BA61" s="20">
        <v>14.7</v>
      </c>
      <c r="BB61" s="22">
        <v>6</v>
      </c>
      <c r="BC61" s="20">
        <v>0.03</v>
      </c>
      <c r="BD61" s="20">
        <v>7.0000000000000007E-2</v>
      </c>
      <c r="BE61" s="20">
        <v>0.1</v>
      </c>
      <c r="BF61" s="20">
        <v>10.47</v>
      </c>
      <c r="BG61" s="22">
        <v>133</v>
      </c>
      <c r="BH61" s="22">
        <v>53</v>
      </c>
      <c r="BI61" s="22">
        <v>196</v>
      </c>
      <c r="BJ61" s="22">
        <v>57</v>
      </c>
      <c r="BK61" s="22">
        <v>230</v>
      </c>
      <c r="BL61" s="22">
        <v>64</v>
      </c>
      <c r="BM61" s="22">
        <v>196</v>
      </c>
      <c r="BN61" s="22">
        <v>61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0.01</v>
      </c>
      <c r="BX61" s="22">
        <v>0.01</v>
      </c>
      <c r="BY61" s="22">
        <v>1.57</v>
      </c>
      <c r="BZ61" s="22">
        <v>1.35</v>
      </c>
      <c r="CA61" s="22">
        <v>406</v>
      </c>
      <c r="CB61" s="22">
        <v>89</v>
      </c>
      <c r="CC61" s="22">
        <v>75</v>
      </c>
      <c r="CD61" s="22">
        <v>20</v>
      </c>
      <c r="CE61" s="22">
        <v>129</v>
      </c>
      <c r="CF61" s="22">
        <v>42</v>
      </c>
      <c r="CG61" s="22">
        <v>114</v>
      </c>
      <c r="CH61" s="22">
        <v>44</v>
      </c>
      <c r="CI61" s="22">
        <v>0.9</v>
      </c>
      <c r="CJ61" s="22">
        <v>0.3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75</v>
      </c>
      <c r="B62" s="20"/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1</v>
      </c>
      <c r="I62" s="22">
        <v>3</v>
      </c>
      <c r="J62" s="20">
        <v>3.4</v>
      </c>
      <c r="K62" s="20">
        <v>4.5</v>
      </c>
      <c r="L62" s="22">
        <v>8</v>
      </c>
      <c r="M62" s="20" t="s">
        <v>1562</v>
      </c>
      <c r="N62" s="20">
        <v>4.5</v>
      </c>
      <c r="O62" s="22">
        <v>599</v>
      </c>
      <c r="P62" s="23" t="b">
        <v>0</v>
      </c>
      <c r="Q62" s="20" t="s">
        <v>2388</v>
      </c>
      <c r="R62" s="20" t="s">
        <v>3441</v>
      </c>
      <c r="S62" s="22">
        <v>67</v>
      </c>
      <c r="T62" s="20" t="s">
        <v>1909</v>
      </c>
      <c r="U62" s="20">
        <v>5.7</v>
      </c>
      <c r="V62" s="20" t="s">
        <v>1910</v>
      </c>
      <c r="W62" s="20">
        <v>12.6</v>
      </c>
      <c r="X62" s="23" t="b">
        <v>0</v>
      </c>
      <c r="Y62" s="20"/>
      <c r="Z62" s="20" t="s">
        <v>937</v>
      </c>
      <c r="AA62" s="22">
        <v>2</v>
      </c>
      <c r="AB62" s="22">
        <v>7</v>
      </c>
      <c r="AC62" s="22">
        <v>40</v>
      </c>
      <c r="AD62" s="22">
        <v>1033919</v>
      </c>
      <c r="AE62" s="22">
        <v>119358</v>
      </c>
      <c r="AF62" s="22">
        <v>481110</v>
      </c>
      <c r="AG62" s="22">
        <v>28364</v>
      </c>
      <c r="AH62" s="20">
        <v>0.7</v>
      </c>
      <c r="AI62" s="20">
        <v>6</v>
      </c>
      <c r="AJ62" s="20" t="s">
        <v>1910</v>
      </c>
      <c r="AK62" s="22">
        <v>559</v>
      </c>
      <c r="AL62" s="22">
        <v>2</v>
      </c>
      <c r="AM62" s="22">
        <v>4</v>
      </c>
      <c r="AN62" s="22">
        <v>2</v>
      </c>
      <c r="AO62" s="22">
        <v>10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126</v>
      </c>
      <c r="AX62" s="20">
        <v>161.4</v>
      </c>
      <c r="AY62" s="20">
        <v>142.5</v>
      </c>
      <c r="AZ62" s="20">
        <v>205</v>
      </c>
      <c r="BA62" s="20">
        <v>51</v>
      </c>
      <c r="BB62" s="22">
        <v>7</v>
      </c>
      <c r="BC62" s="20">
        <v>1.68</v>
      </c>
      <c r="BD62" s="20">
        <v>0.9</v>
      </c>
      <c r="BE62" s="20">
        <v>2.58</v>
      </c>
      <c r="BF62" s="20">
        <v>10.130000000000001</v>
      </c>
      <c r="BG62" s="22">
        <v>42</v>
      </c>
      <c r="BH62" s="22">
        <v>17</v>
      </c>
      <c r="BI62" s="22">
        <v>38</v>
      </c>
      <c r="BJ62" s="22">
        <v>27</v>
      </c>
      <c r="BK62" s="22">
        <v>19</v>
      </c>
      <c r="BL62" s="22">
        <v>12</v>
      </c>
      <c r="BM62" s="22">
        <v>22</v>
      </c>
      <c r="BN62" s="22">
        <v>17</v>
      </c>
      <c r="BO62" s="20"/>
      <c r="BP62" s="20"/>
      <c r="BQ62" s="20"/>
      <c r="BR62" s="20"/>
      <c r="BS62" s="20"/>
      <c r="BT62" s="20"/>
      <c r="BU62" s="22">
        <v>0.27</v>
      </c>
      <c r="BV62" s="22">
        <v>0</v>
      </c>
      <c r="BW62" s="22">
        <v>0.14000000000000001</v>
      </c>
      <c r="BX62" s="22">
        <v>0.41</v>
      </c>
      <c r="BY62" s="22">
        <v>1.63</v>
      </c>
      <c r="BZ62" s="22">
        <v>1.61</v>
      </c>
      <c r="CA62" s="22">
        <v>42</v>
      </c>
      <c r="CB62" s="22">
        <v>25</v>
      </c>
      <c r="CC62" s="22">
        <v>38</v>
      </c>
      <c r="CD62" s="22">
        <v>20</v>
      </c>
      <c r="CE62" s="22">
        <v>21</v>
      </c>
      <c r="CF62" s="22">
        <v>11</v>
      </c>
      <c r="CG62" s="22">
        <v>32</v>
      </c>
      <c r="CH62" s="22">
        <v>13</v>
      </c>
      <c r="CI62" s="22">
        <v>1.1299999999999999</v>
      </c>
      <c r="CJ62" s="22">
        <v>0.32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2496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2497</v>
      </c>
      <c r="U63" s="20">
        <v>0</v>
      </c>
      <c r="V63" s="20" t="s">
        <v>2498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3156</v>
      </c>
      <c r="AE63" s="22">
        <v>252</v>
      </c>
      <c r="AF63" s="22">
        <v>2996</v>
      </c>
      <c r="AG63" s="22">
        <v>163</v>
      </c>
      <c r="AH63" s="20">
        <v>0</v>
      </c>
      <c r="AI63" s="20">
        <v>0</v>
      </c>
      <c r="AJ63" s="20" t="s">
        <v>2498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647</v>
      </c>
      <c r="BH63" s="22">
        <v>261</v>
      </c>
      <c r="BI63" s="22">
        <v>644</v>
      </c>
      <c r="BJ63" s="22">
        <v>262</v>
      </c>
      <c r="BK63" s="22">
        <v>636</v>
      </c>
      <c r="BL63" s="22">
        <v>259</v>
      </c>
      <c r="BM63" s="22">
        <v>652</v>
      </c>
      <c r="BN63" s="22">
        <v>264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469</v>
      </c>
      <c r="CB63" s="22">
        <v>263</v>
      </c>
      <c r="CC63" s="22">
        <v>629</v>
      </c>
      <c r="CD63" s="22">
        <v>250</v>
      </c>
      <c r="CE63" s="22">
        <v>651</v>
      </c>
      <c r="CF63" s="22">
        <v>264</v>
      </c>
      <c r="CG63" s="22">
        <v>493</v>
      </c>
      <c r="CH63" s="22">
        <v>169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2788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2789</v>
      </c>
      <c r="U64" s="20">
        <v>0</v>
      </c>
      <c r="V64" s="20" t="s">
        <v>2790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1140</v>
      </c>
      <c r="AE64" s="22">
        <v>62</v>
      </c>
      <c r="AF64" s="22">
        <v>474</v>
      </c>
      <c r="AG64" s="22">
        <v>40</v>
      </c>
      <c r="AH64" s="20">
        <v>0</v>
      </c>
      <c r="AI64" s="20">
        <v>0</v>
      </c>
      <c r="AJ64" s="20" t="s">
        <v>2790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502</v>
      </c>
      <c r="BH64" s="22">
        <v>65</v>
      </c>
      <c r="BI64" s="22">
        <v>487</v>
      </c>
      <c r="BJ64" s="22">
        <v>50</v>
      </c>
      <c r="BK64" s="22">
        <v>458</v>
      </c>
      <c r="BL64" s="22">
        <v>45</v>
      </c>
      <c r="BM64" s="22">
        <v>507</v>
      </c>
      <c r="BN64" s="22">
        <v>65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671</v>
      </c>
      <c r="CB64" s="22">
        <v>67</v>
      </c>
      <c r="CC64" s="22">
        <v>463</v>
      </c>
      <c r="CD64" s="22">
        <v>65</v>
      </c>
      <c r="CE64" s="22">
        <v>508</v>
      </c>
      <c r="CF64" s="22">
        <v>65</v>
      </c>
      <c r="CG64" s="22">
        <v>594</v>
      </c>
      <c r="CH64" s="22">
        <v>75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1.2</v>
      </c>
      <c r="K65" s="20">
        <v>1.2</v>
      </c>
      <c r="L65" s="22">
        <v>1</v>
      </c>
      <c r="M65" s="20" t="s">
        <v>2875</v>
      </c>
      <c r="N65" s="20">
        <v>1.2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2876</v>
      </c>
      <c r="U65" s="20">
        <v>1.2</v>
      </c>
      <c r="V65" s="20" t="s">
        <v>2877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6</v>
      </c>
      <c r="AD65" s="22">
        <v>6197</v>
      </c>
      <c r="AE65" s="22">
        <v>733</v>
      </c>
      <c r="AF65" s="22">
        <v>2733</v>
      </c>
      <c r="AG65" s="22">
        <v>308</v>
      </c>
      <c r="AH65" s="20">
        <v>0.2</v>
      </c>
      <c r="AI65" s="20">
        <v>1.1000000000000001</v>
      </c>
      <c r="AJ65" s="20" t="s">
        <v>2877</v>
      </c>
      <c r="AK65" s="22">
        <v>228</v>
      </c>
      <c r="AL65" s="22">
        <v>0</v>
      </c>
      <c r="AM65" s="22">
        <v>0</v>
      </c>
      <c r="AN65" s="22">
        <v>1</v>
      </c>
      <c r="AO65" s="22">
        <v>2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-1</v>
      </c>
      <c r="AX65" s="20">
        <v>24.6</v>
      </c>
      <c r="AY65" s="20">
        <v>56</v>
      </c>
      <c r="AZ65" s="20">
        <v>91</v>
      </c>
      <c r="BA65" s="20">
        <v>17.2</v>
      </c>
      <c r="BB65" s="22">
        <v>3</v>
      </c>
      <c r="BC65" s="20">
        <v>0.49</v>
      </c>
      <c r="BD65" s="20">
        <v>0.4</v>
      </c>
      <c r="BE65" s="20">
        <v>0.89</v>
      </c>
      <c r="BF65" s="20">
        <v>3.33</v>
      </c>
      <c r="BG65" s="22">
        <v>296</v>
      </c>
      <c r="BH65" s="22">
        <v>124</v>
      </c>
      <c r="BI65" s="22">
        <v>146</v>
      </c>
      <c r="BJ65" s="22">
        <v>97</v>
      </c>
      <c r="BK65" s="22">
        <v>75</v>
      </c>
      <c r="BL65" s="22">
        <v>44</v>
      </c>
      <c r="BM65" s="22">
        <v>165</v>
      </c>
      <c r="BN65" s="22">
        <v>82</v>
      </c>
      <c r="BO65" s="20"/>
      <c r="BP65" s="20"/>
      <c r="BQ65" s="20"/>
      <c r="BR65" s="20"/>
      <c r="BS65" s="20"/>
      <c r="BT65" s="20"/>
      <c r="BU65" s="22">
        <v>0.19</v>
      </c>
      <c r="BV65" s="22">
        <v>0</v>
      </c>
      <c r="BW65" s="22">
        <v>0.16</v>
      </c>
      <c r="BX65" s="22">
        <v>0.35</v>
      </c>
      <c r="BY65" s="22">
        <v>1.31</v>
      </c>
      <c r="BZ65" s="22">
        <v>0.79</v>
      </c>
      <c r="CA65" s="22">
        <v>111</v>
      </c>
      <c r="CB65" s="22">
        <v>69</v>
      </c>
      <c r="CC65" s="22">
        <v>231</v>
      </c>
      <c r="CD65" s="22">
        <v>104</v>
      </c>
      <c r="CE65" s="22">
        <v>314</v>
      </c>
      <c r="CF65" s="22">
        <v>145</v>
      </c>
      <c r="CG65" s="22">
        <v>476</v>
      </c>
      <c r="CH65" s="22">
        <v>162</v>
      </c>
      <c r="CI65" s="22">
        <v>1.18</v>
      </c>
      <c r="CJ65" s="22">
        <v>0.39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2878</v>
      </c>
      <c r="N66" s="20">
        <v>0</v>
      </c>
      <c r="O66" s="22">
        <v>686</v>
      </c>
      <c r="P66" s="23" t="b">
        <v>0</v>
      </c>
      <c r="Q66" s="20" t="s">
        <v>3188</v>
      </c>
      <c r="R66" s="20" t="s">
        <v>3189</v>
      </c>
      <c r="S66" s="22">
        <v>40</v>
      </c>
      <c r="T66" s="20" t="s">
        <v>2879</v>
      </c>
      <c r="U66" s="20">
        <v>0</v>
      </c>
      <c r="V66" s="20" t="s">
        <v>2880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3620</v>
      </c>
      <c r="AG66" s="22">
        <v>173</v>
      </c>
      <c r="AH66" s="20">
        <v>0</v>
      </c>
      <c r="AI66" s="20">
        <v>0</v>
      </c>
      <c r="AJ66" s="20" t="s">
        <v>2880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517</v>
      </c>
      <c r="BH66" s="22">
        <v>73</v>
      </c>
      <c r="BI66" s="22">
        <v>501</v>
      </c>
      <c r="BJ66" s="22">
        <v>58</v>
      </c>
      <c r="BK66" s="22">
        <v>473</v>
      </c>
      <c r="BL66" s="22">
        <v>53</v>
      </c>
      <c r="BM66" s="22">
        <v>521</v>
      </c>
      <c r="BN66" s="22">
        <v>73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690</v>
      </c>
      <c r="CB66" s="22">
        <v>75</v>
      </c>
      <c r="CC66" s="22">
        <v>478</v>
      </c>
      <c r="CD66" s="22">
        <v>73</v>
      </c>
      <c r="CE66" s="22">
        <v>522</v>
      </c>
      <c r="CF66" s="22">
        <v>73</v>
      </c>
      <c r="CG66" s="22">
        <v>449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3004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3005</v>
      </c>
      <c r="U67" s="20">
        <v>0</v>
      </c>
      <c r="V67" s="20" t="s">
        <v>3006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2352</v>
      </c>
      <c r="AE67" s="22">
        <v>152</v>
      </c>
      <c r="AF67" s="22">
        <v>1011</v>
      </c>
      <c r="AG67" s="22">
        <v>130</v>
      </c>
      <c r="AH67" s="20">
        <v>0</v>
      </c>
      <c r="AI67" s="20">
        <v>0</v>
      </c>
      <c r="AJ67" s="20" t="s">
        <v>3006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591</v>
      </c>
      <c r="BH67" s="22">
        <v>224</v>
      </c>
      <c r="BI67" s="22">
        <v>588</v>
      </c>
      <c r="BJ67" s="22">
        <v>223</v>
      </c>
      <c r="BK67" s="22">
        <v>574</v>
      </c>
      <c r="BL67" s="22">
        <v>220</v>
      </c>
      <c r="BM67" s="22">
        <v>595</v>
      </c>
      <c r="BN67" s="22">
        <v>223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366</v>
      </c>
      <c r="CB67" s="22">
        <v>60</v>
      </c>
      <c r="CC67" s="22">
        <v>568</v>
      </c>
      <c r="CD67" s="22">
        <v>216</v>
      </c>
      <c r="CE67" s="22">
        <v>597</v>
      </c>
      <c r="CF67" s="22">
        <v>222</v>
      </c>
      <c r="CG67" s="22">
        <v>542</v>
      </c>
      <c r="CH67" s="22">
        <v>199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3007</v>
      </c>
      <c r="R68" s="20" t="s">
        <v>3008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10902</v>
      </c>
      <c r="AG68" s="22">
        <v>146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367</v>
      </c>
      <c r="BH68" s="22">
        <v>165</v>
      </c>
      <c r="BI68" s="22">
        <v>346</v>
      </c>
      <c r="BJ68" s="22">
        <v>175</v>
      </c>
      <c r="BK68" s="22">
        <v>254</v>
      </c>
      <c r="BL68" s="22">
        <v>132</v>
      </c>
      <c r="BM68" s="22">
        <v>355</v>
      </c>
      <c r="BN68" s="22">
        <v>165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278</v>
      </c>
      <c r="CB68" s="22">
        <v>182</v>
      </c>
      <c r="CC68" s="22">
        <v>664</v>
      </c>
      <c r="CD68" s="22">
        <v>276</v>
      </c>
      <c r="CE68" s="22">
        <v>380</v>
      </c>
      <c r="CF68" s="22">
        <v>176</v>
      </c>
      <c r="CG68" s="22">
        <v>472</v>
      </c>
      <c r="CH68" s="22">
        <v>160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-2</v>
      </c>
      <c r="G69" s="22">
        <v>2</v>
      </c>
      <c r="H69" s="22">
        <v>0</v>
      </c>
      <c r="I69" s="22">
        <v>3</v>
      </c>
      <c r="J69" s="20">
        <v>2.2000000000000002</v>
      </c>
      <c r="K69" s="20">
        <v>1.7</v>
      </c>
      <c r="L69" s="22">
        <v>2</v>
      </c>
      <c r="M69" s="20" t="s">
        <v>1002</v>
      </c>
      <c r="N69" s="20">
        <v>2.2000000000000002</v>
      </c>
      <c r="O69" s="22">
        <v>63</v>
      </c>
      <c r="P69" s="23" t="b">
        <v>0</v>
      </c>
      <c r="Q69" s="20"/>
      <c r="R69" s="20"/>
      <c r="S69" s="22">
        <v>53</v>
      </c>
      <c r="T69" s="20" t="s">
        <v>1003</v>
      </c>
      <c r="U69" s="20">
        <v>2.1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15</v>
      </c>
      <c r="AD69" s="22">
        <v>13451</v>
      </c>
      <c r="AE69" s="22">
        <v>1218</v>
      </c>
      <c r="AF69" s="22">
        <v>49637</v>
      </c>
      <c r="AG69" s="22">
        <v>863</v>
      </c>
      <c r="AH69" s="20">
        <v>0.4</v>
      </c>
      <c r="AI69" s="20">
        <v>2.8</v>
      </c>
      <c r="AJ69" s="20" t="s">
        <v>546</v>
      </c>
      <c r="AK69" s="22">
        <v>600</v>
      </c>
      <c r="AL69" s="22">
        <v>0</v>
      </c>
      <c r="AM69" s="22">
        <v>0</v>
      </c>
      <c r="AN69" s="22">
        <v>1</v>
      </c>
      <c r="AO69" s="22">
        <v>14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60</v>
      </c>
      <c r="AX69" s="20">
        <v>87</v>
      </c>
      <c r="AY69" s="20">
        <v>98.5</v>
      </c>
      <c r="AZ69" s="20">
        <v>96</v>
      </c>
      <c r="BA69" s="20">
        <v>28</v>
      </c>
      <c r="BB69" s="22">
        <v>7</v>
      </c>
      <c r="BC69" s="20">
        <v>1.33</v>
      </c>
      <c r="BD69" s="20">
        <v>0.24</v>
      </c>
      <c r="BE69" s="20">
        <v>1.57</v>
      </c>
      <c r="BF69" s="20">
        <v>15.53</v>
      </c>
      <c r="BG69" s="22">
        <v>150</v>
      </c>
      <c r="BH69" s="22">
        <v>55</v>
      </c>
      <c r="BI69" s="22">
        <v>63</v>
      </c>
      <c r="BJ69" s="22">
        <v>45</v>
      </c>
      <c r="BK69" s="22">
        <v>65</v>
      </c>
      <c r="BL69" s="22">
        <v>38</v>
      </c>
      <c r="BM69" s="22">
        <v>78</v>
      </c>
      <c r="BN69" s="22">
        <v>46</v>
      </c>
      <c r="BO69" s="20"/>
      <c r="BP69" s="20"/>
      <c r="BQ69" s="22">
        <v>1</v>
      </c>
      <c r="BR69" s="20"/>
      <c r="BS69" s="20"/>
      <c r="BT69" s="20"/>
      <c r="BU69" s="22">
        <v>0.2</v>
      </c>
      <c r="BV69" s="22">
        <v>0</v>
      </c>
      <c r="BW69" s="22">
        <v>0.04</v>
      </c>
      <c r="BX69" s="22">
        <v>0.24</v>
      </c>
      <c r="BY69" s="22">
        <v>2.33</v>
      </c>
      <c r="BZ69" s="22">
        <v>2.1</v>
      </c>
      <c r="CA69" s="22">
        <v>145</v>
      </c>
      <c r="CB69" s="22">
        <v>92</v>
      </c>
      <c r="CC69" s="22">
        <v>139</v>
      </c>
      <c r="CD69" s="22">
        <v>60</v>
      </c>
      <c r="CE69" s="22">
        <v>206</v>
      </c>
      <c r="CF69" s="22">
        <v>91</v>
      </c>
      <c r="CG69" s="22">
        <v>244</v>
      </c>
      <c r="CH69" s="22">
        <v>75</v>
      </c>
      <c r="CI69" s="22">
        <v>1.05</v>
      </c>
      <c r="CJ69" s="22">
        <v>0.15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2.2000000000000002</v>
      </c>
      <c r="K70" s="20">
        <v>1.7</v>
      </c>
      <c r="L70" s="22">
        <v>0</v>
      </c>
      <c r="M70" s="20" t="s">
        <v>985</v>
      </c>
      <c r="N70" s="20">
        <v>2.2000000000000002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2.2000000000000002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13</v>
      </c>
      <c r="AD70" s="22">
        <v>7120</v>
      </c>
      <c r="AE70" s="22">
        <v>205</v>
      </c>
      <c r="AF70" s="22">
        <v>8020</v>
      </c>
      <c r="AG70" s="22">
        <v>307</v>
      </c>
      <c r="AH70" s="20">
        <v>0.4</v>
      </c>
      <c r="AI70" s="20">
        <v>2.7</v>
      </c>
      <c r="AJ70" s="20" t="s">
        <v>662</v>
      </c>
      <c r="AK70" s="22">
        <v>144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41</v>
      </c>
      <c r="AX70" s="20">
        <v>50</v>
      </c>
      <c r="AY70" s="20">
        <v>64.3</v>
      </c>
      <c r="AZ70" s="20">
        <v>64</v>
      </c>
      <c r="BA70" s="20">
        <v>17.899999999999999</v>
      </c>
      <c r="BB70" s="22">
        <v>1</v>
      </c>
      <c r="BC70" s="20">
        <v>1.59</v>
      </c>
      <c r="BD70" s="20">
        <v>0.31</v>
      </c>
      <c r="BE70" s="20">
        <v>1.9</v>
      </c>
      <c r="BF70" s="20">
        <v>3.2</v>
      </c>
      <c r="BG70" s="22">
        <v>235</v>
      </c>
      <c r="BH70" s="22">
        <v>92</v>
      </c>
      <c r="BI70" s="22">
        <v>123</v>
      </c>
      <c r="BJ70" s="22">
        <v>83</v>
      </c>
      <c r="BK70" s="22">
        <v>107</v>
      </c>
      <c r="BL70" s="22">
        <v>60</v>
      </c>
      <c r="BM70" s="22">
        <v>159</v>
      </c>
      <c r="BN70" s="22">
        <v>79</v>
      </c>
      <c r="BO70" s="22">
        <v>1</v>
      </c>
      <c r="BP70" s="20"/>
      <c r="BQ70" s="20"/>
      <c r="BR70" s="20"/>
      <c r="BS70" s="20"/>
      <c r="BT70" s="20"/>
      <c r="BU70" s="22">
        <v>0.99</v>
      </c>
      <c r="BV70" s="22">
        <v>0</v>
      </c>
      <c r="BW70" s="22">
        <v>0.19</v>
      </c>
      <c r="BX70" s="22">
        <v>1.18</v>
      </c>
      <c r="BY70" s="22">
        <v>2</v>
      </c>
      <c r="BZ70" s="22">
        <v>1.25</v>
      </c>
      <c r="CA70" s="22">
        <v>237</v>
      </c>
      <c r="CB70" s="22">
        <v>157</v>
      </c>
      <c r="CC70" s="22">
        <v>133</v>
      </c>
      <c r="CD70" s="22">
        <v>55</v>
      </c>
      <c r="CE70" s="22">
        <v>195</v>
      </c>
      <c r="CF70" s="22">
        <v>82</v>
      </c>
      <c r="CG70" s="22">
        <v>408</v>
      </c>
      <c r="CH70" s="22">
        <v>131</v>
      </c>
      <c r="CI70" s="22">
        <v>0.62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3</v>
      </c>
      <c r="K71" s="20">
        <v>2.5</v>
      </c>
      <c r="L71" s="22">
        <v>2</v>
      </c>
      <c r="M71" s="20" t="s">
        <v>983</v>
      </c>
      <c r="N71" s="20">
        <v>3</v>
      </c>
      <c r="O71" s="22">
        <v>65</v>
      </c>
      <c r="P71" s="23" t="b">
        <v>0</v>
      </c>
      <c r="Q71" s="20"/>
      <c r="R71" s="20" t="s">
        <v>2384</v>
      </c>
      <c r="S71" s="22">
        <v>50</v>
      </c>
      <c r="T71" s="20" t="s">
        <v>1001</v>
      </c>
      <c r="U71" s="20">
        <v>2.4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17</v>
      </c>
      <c r="AD71" s="22">
        <v>4435</v>
      </c>
      <c r="AE71" s="22">
        <v>1022</v>
      </c>
      <c r="AF71" s="22">
        <v>2360</v>
      </c>
      <c r="AG71" s="22">
        <v>272</v>
      </c>
      <c r="AH71" s="20">
        <v>0.6</v>
      </c>
      <c r="AI71" s="20">
        <v>3.4</v>
      </c>
      <c r="AJ71" s="20" t="s">
        <v>572</v>
      </c>
      <c r="AK71" s="22">
        <v>524</v>
      </c>
      <c r="AL71" s="22">
        <v>0</v>
      </c>
      <c r="AM71" s="22">
        <v>1</v>
      </c>
      <c r="AN71" s="22">
        <v>1</v>
      </c>
      <c r="AO71" s="22">
        <v>12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70</v>
      </c>
      <c r="AX71" s="20">
        <v>79.599999999999994</v>
      </c>
      <c r="AY71" s="20">
        <v>126.1</v>
      </c>
      <c r="AZ71" s="20">
        <v>93</v>
      </c>
      <c r="BA71" s="20">
        <v>29.9</v>
      </c>
      <c r="BB71" s="22">
        <v>7</v>
      </c>
      <c r="BC71" s="20">
        <v>0.37</v>
      </c>
      <c r="BD71" s="20">
        <v>0.69</v>
      </c>
      <c r="BE71" s="20">
        <v>1.06</v>
      </c>
      <c r="BF71" s="20">
        <v>13.71</v>
      </c>
      <c r="BG71" s="22">
        <v>169</v>
      </c>
      <c r="BH71" s="22">
        <v>65</v>
      </c>
      <c r="BI71" s="22">
        <v>42</v>
      </c>
      <c r="BJ71" s="22">
        <v>28</v>
      </c>
      <c r="BK71" s="22">
        <v>70</v>
      </c>
      <c r="BL71" s="22">
        <v>41</v>
      </c>
      <c r="BM71" s="22">
        <v>68</v>
      </c>
      <c r="BN71" s="22">
        <v>42</v>
      </c>
      <c r="BO71" s="22">
        <v>4</v>
      </c>
      <c r="BP71" s="20"/>
      <c r="BQ71" s="20"/>
      <c r="BR71" s="20"/>
      <c r="BS71" s="20"/>
      <c r="BT71" s="20"/>
      <c r="BU71" s="22">
        <v>0.06</v>
      </c>
      <c r="BV71" s="22">
        <v>0</v>
      </c>
      <c r="BW71" s="22">
        <v>0.12</v>
      </c>
      <c r="BX71" s="22">
        <v>0.18</v>
      </c>
      <c r="BY71" s="22">
        <v>2.35</v>
      </c>
      <c r="BZ71" s="22">
        <v>2.06</v>
      </c>
      <c r="CA71" s="22">
        <v>179</v>
      </c>
      <c r="CB71" s="22">
        <v>109</v>
      </c>
      <c r="CC71" s="22">
        <v>94</v>
      </c>
      <c r="CD71" s="22">
        <v>40</v>
      </c>
      <c r="CE71" s="22">
        <v>182</v>
      </c>
      <c r="CF71" s="22">
        <v>74</v>
      </c>
      <c r="CG71" s="22">
        <v>499</v>
      </c>
      <c r="CH71" s="22">
        <v>173</v>
      </c>
      <c r="CI71" s="22">
        <v>1.2</v>
      </c>
      <c r="CJ71" s="22">
        <v>0.17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2.2000000000000002</v>
      </c>
      <c r="K72" s="20">
        <v>1.7</v>
      </c>
      <c r="L72" s="22">
        <v>2</v>
      </c>
      <c r="M72" s="20" t="s">
        <v>505</v>
      </c>
      <c r="N72" s="20">
        <v>2.2000000000000002</v>
      </c>
      <c r="O72" s="22">
        <v>66</v>
      </c>
      <c r="P72" s="23" t="b">
        <v>0</v>
      </c>
      <c r="Q72" s="20"/>
      <c r="R72" s="20" t="s">
        <v>2499</v>
      </c>
      <c r="S72" s="22">
        <v>50</v>
      </c>
      <c r="T72" s="20" t="s">
        <v>998</v>
      </c>
      <c r="U72" s="20">
        <v>2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10</v>
      </c>
      <c r="AD72" s="22">
        <v>422</v>
      </c>
      <c r="AE72" s="22">
        <v>43</v>
      </c>
      <c r="AF72" s="22">
        <v>1656</v>
      </c>
      <c r="AG72" s="22">
        <v>19</v>
      </c>
      <c r="AH72" s="20">
        <v>0.4</v>
      </c>
      <c r="AI72" s="20">
        <v>2</v>
      </c>
      <c r="AJ72" s="20" t="s">
        <v>1911</v>
      </c>
      <c r="AK72" s="22">
        <v>405</v>
      </c>
      <c r="AL72" s="22">
        <v>0</v>
      </c>
      <c r="AM72" s="22">
        <v>0</v>
      </c>
      <c r="AN72" s="22">
        <v>1</v>
      </c>
      <c r="AO72" s="22">
        <v>10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60</v>
      </c>
      <c r="AX72" s="20">
        <v>61.2</v>
      </c>
      <c r="AY72" s="20">
        <v>45.3</v>
      </c>
      <c r="AZ72" s="20">
        <v>18</v>
      </c>
      <c r="BA72" s="20">
        <v>12.4</v>
      </c>
      <c r="BB72" s="22">
        <v>4</v>
      </c>
      <c r="BC72" s="20">
        <v>7.0000000000000007E-2</v>
      </c>
      <c r="BD72" s="20">
        <v>0.15</v>
      </c>
      <c r="BE72" s="20">
        <v>0.22</v>
      </c>
      <c r="BF72" s="20">
        <v>11.06</v>
      </c>
      <c r="BG72" s="22">
        <v>209</v>
      </c>
      <c r="BH72" s="22">
        <v>82</v>
      </c>
      <c r="BI72" s="22">
        <v>169</v>
      </c>
      <c r="BJ72" s="22">
        <v>103</v>
      </c>
      <c r="BK72" s="22">
        <v>236</v>
      </c>
      <c r="BL72" s="22">
        <v>125</v>
      </c>
      <c r="BM72" s="22">
        <v>237</v>
      </c>
      <c r="BN72" s="22">
        <v>109</v>
      </c>
      <c r="BO72" s="22">
        <v>3</v>
      </c>
      <c r="BP72" s="20"/>
      <c r="BQ72" s="20"/>
      <c r="BR72" s="20"/>
      <c r="BS72" s="20"/>
      <c r="BT72" s="20"/>
      <c r="BU72" s="22">
        <v>0.02</v>
      </c>
      <c r="BV72" s="22">
        <v>0</v>
      </c>
      <c r="BW72" s="22">
        <v>0.03</v>
      </c>
      <c r="BX72" s="22">
        <v>0.05</v>
      </c>
      <c r="BY72" s="22">
        <v>2.46</v>
      </c>
      <c r="BZ72" s="22">
        <v>2.2200000000000002</v>
      </c>
      <c r="CA72" s="22">
        <v>178</v>
      </c>
      <c r="CB72" s="22">
        <v>108</v>
      </c>
      <c r="CC72" s="22">
        <v>135</v>
      </c>
      <c r="CD72" s="22">
        <v>57</v>
      </c>
      <c r="CE72" s="22">
        <v>228</v>
      </c>
      <c r="CF72" s="22">
        <v>103</v>
      </c>
      <c r="CG72" s="22">
        <v>598</v>
      </c>
      <c r="CH72" s="22">
        <v>231</v>
      </c>
      <c r="CI72" s="22">
        <v>0.89</v>
      </c>
      <c r="CJ72" s="22">
        <v>0.22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1912</v>
      </c>
      <c r="R73" s="20" t="s">
        <v>1913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317</v>
      </c>
      <c r="AG73" s="22">
        <v>5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604</v>
      </c>
      <c r="BH73" s="22">
        <v>234</v>
      </c>
      <c r="BI73" s="22">
        <v>602</v>
      </c>
      <c r="BJ73" s="22">
        <v>235</v>
      </c>
      <c r="BK73" s="22">
        <v>591</v>
      </c>
      <c r="BL73" s="22">
        <v>231</v>
      </c>
      <c r="BM73" s="22">
        <v>609</v>
      </c>
      <c r="BN73" s="22">
        <v>237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404</v>
      </c>
      <c r="CB73" s="22">
        <v>228</v>
      </c>
      <c r="CC73" s="22">
        <v>581</v>
      </c>
      <c r="CD73" s="22">
        <v>220</v>
      </c>
      <c r="CE73" s="22">
        <v>611</v>
      </c>
      <c r="CF73" s="22">
        <v>238</v>
      </c>
      <c r="CG73" s="22">
        <v>706</v>
      </c>
      <c r="CH73" s="22">
        <v>300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2500</v>
      </c>
      <c r="R74" s="20" t="s">
        <v>2385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372</v>
      </c>
      <c r="AE74" s="22">
        <v>6</v>
      </c>
      <c r="AF74" s="22">
        <v>1687</v>
      </c>
      <c r="AG74" s="22">
        <v>16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535</v>
      </c>
      <c r="BH74" s="22">
        <v>207</v>
      </c>
      <c r="BI74" s="22">
        <v>522</v>
      </c>
      <c r="BJ74" s="22">
        <v>204</v>
      </c>
      <c r="BK74" s="22">
        <v>499</v>
      </c>
      <c r="BL74" s="22">
        <v>195</v>
      </c>
      <c r="BM74" s="22">
        <v>539</v>
      </c>
      <c r="BN74" s="22">
        <v>206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486</v>
      </c>
      <c r="CB74" s="22">
        <v>107</v>
      </c>
      <c r="CC74" s="22">
        <v>501</v>
      </c>
      <c r="CD74" s="22">
        <v>192</v>
      </c>
      <c r="CE74" s="22">
        <v>541</v>
      </c>
      <c r="CF74" s="22">
        <v>205</v>
      </c>
      <c r="CG74" s="22">
        <v>632</v>
      </c>
      <c r="CH74" s="22">
        <v>217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3009</v>
      </c>
      <c r="R75" s="20" t="s">
        <v>3010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15871</v>
      </c>
      <c r="AG75" s="22">
        <v>317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504</v>
      </c>
      <c r="BH75" s="22">
        <v>189</v>
      </c>
      <c r="BI75" s="22">
        <v>364</v>
      </c>
      <c r="BJ75" s="22">
        <v>131</v>
      </c>
      <c r="BK75" s="22">
        <v>460</v>
      </c>
      <c r="BL75" s="22">
        <v>171</v>
      </c>
      <c r="BM75" s="22">
        <v>420</v>
      </c>
      <c r="BN75" s="22">
        <v>147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673</v>
      </c>
      <c r="CB75" s="22">
        <v>201</v>
      </c>
      <c r="CC75" s="22">
        <v>465</v>
      </c>
      <c r="CD75" s="22">
        <v>170</v>
      </c>
      <c r="CE75" s="22">
        <v>323</v>
      </c>
      <c r="CF75" s="22">
        <v>112</v>
      </c>
      <c r="CG75" s="22">
        <v>342</v>
      </c>
      <c r="CH75" s="22">
        <v>129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25</v>
      </c>
      <c r="B76" s="22">
        <v>25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0.6</v>
      </c>
      <c r="K76" s="20">
        <v>0.4</v>
      </c>
      <c r="L76" s="22">
        <v>0</v>
      </c>
      <c r="M76" s="20" t="s">
        <v>1008</v>
      </c>
      <c r="N76" s="20">
        <v>2.2000000000000002</v>
      </c>
      <c r="O76" s="22">
        <v>70</v>
      </c>
      <c r="P76" s="23" t="b">
        <v>0</v>
      </c>
      <c r="Q76" s="20" t="s">
        <v>3363</v>
      </c>
      <c r="R76" s="20" t="s">
        <v>3442</v>
      </c>
      <c r="S76" s="22">
        <v>45</v>
      </c>
      <c r="T76" s="20" t="s">
        <v>1009</v>
      </c>
      <c r="U76" s="20">
        <v>2.5</v>
      </c>
      <c r="V76" s="20" t="s">
        <v>562</v>
      </c>
      <c r="W76" s="20">
        <v>0</v>
      </c>
      <c r="X76" s="23" t="b">
        <v>0</v>
      </c>
      <c r="Y76" s="20"/>
      <c r="Z76" s="20" t="s">
        <v>937</v>
      </c>
      <c r="AA76" s="22">
        <v>3</v>
      </c>
      <c r="AB76" s="22">
        <v>91</v>
      </c>
      <c r="AC76" s="22">
        <v>10</v>
      </c>
      <c r="AD76" s="22">
        <v>2094</v>
      </c>
      <c r="AE76" s="22">
        <v>19</v>
      </c>
      <c r="AF76" s="22">
        <v>1998</v>
      </c>
      <c r="AG76" s="22">
        <v>137</v>
      </c>
      <c r="AH76" s="20">
        <v>0.5</v>
      </c>
      <c r="AI76" s="20">
        <v>2.2000000000000002</v>
      </c>
      <c r="AJ76" s="20" t="s">
        <v>562</v>
      </c>
      <c r="AK76" s="22">
        <v>276</v>
      </c>
      <c r="AL76" s="22">
        <v>0</v>
      </c>
      <c r="AM76" s="22">
        <v>0</v>
      </c>
      <c r="AN76" s="22">
        <v>1</v>
      </c>
      <c r="AO76" s="22">
        <v>5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63</v>
      </c>
      <c r="AX76" s="20">
        <v>50.4</v>
      </c>
      <c r="AY76" s="20">
        <v>33.6</v>
      </c>
      <c r="AZ76" s="20">
        <v>2</v>
      </c>
      <c r="BA76" s="20">
        <v>8.6</v>
      </c>
      <c r="BB76" s="22">
        <v>3</v>
      </c>
      <c r="BC76" s="20">
        <v>0</v>
      </c>
      <c r="BD76" s="20">
        <v>7.0000000000000007E-2</v>
      </c>
      <c r="BE76" s="20">
        <v>7.0000000000000007E-2</v>
      </c>
      <c r="BF76" s="20">
        <v>5.6</v>
      </c>
      <c r="BG76" s="22">
        <v>232</v>
      </c>
      <c r="BH76" s="22">
        <v>95</v>
      </c>
      <c r="BI76" s="22">
        <v>198</v>
      </c>
      <c r="BJ76" s="22">
        <v>58</v>
      </c>
      <c r="BK76" s="22">
        <v>359</v>
      </c>
      <c r="BL76" s="22">
        <v>126</v>
      </c>
      <c r="BM76" s="22">
        <v>283</v>
      </c>
      <c r="BN76" s="22">
        <v>99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0.02</v>
      </c>
      <c r="BX76" s="22">
        <v>0.02</v>
      </c>
      <c r="BY76" s="22">
        <v>1.83</v>
      </c>
      <c r="BZ76" s="22">
        <v>1.63</v>
      </c>
      <c r="CA76" s="22">
        <v>400</v>
      </c>
      <c r="CB76" s="22">
        <v>85</v>
      </c>
      <c r="CC76" s="22">
        <v>130</v>
      </c>
      <c r="CD76" s="22">
        <v>43</v>
      </c>
      <c r="CE76" s="22">
        <v>164</v>
      </c>
      <c r="CF76" s="22">
        <v>57</v>
      </c>
      <c r="CG76" s="22">
        <v>541</v>
      </c>
      <c r="CH76" s="22">
        <v>198</v>
      </c>
      <c r="CI76" s="22">
        <v>0.98</v>
      </c>
      <c r="CJ76" s="22">
        <v>0.33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-0.5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1914</v>
      </c>
      <c r="U77" s="20">
        <v>0</v>
      </c>
      <c r="V77" s="20" t="s">
        <v>1915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2839</v>
      </c>
      <c r="AE77" s="22">
        <v>137</v>
      </c>
      <c r="AF77" s="22">
        <v>4400</v>
      </c>
      <c r="AG77" s="22">
        <v>125</v>
      </c>
      <c r="AH77" s="20">
        <v>0</v>
      </c>
      <c r="AI77" s="20">
        <v>0</v>
      </c>
      <c r="AJ77" s="20" t="s">
        <v>1915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573</v>
      </c>
      <c r="BH77" s="22">
        <v>220</v>
      </c>
      <c r="BI77" s="22">
        <v>563</v>
      </c>
      <c r="BJ77" s="22">
        <v>221</v>
      </c>
      <c r="BK77" s="22">
        <v>546</v>
      </c>
      <c r="BL77" s="22">
        <v>214</v>
      </c>
      <c r="BM77" s="22">
        <v>577</v>
      </c>
      <c r="BN77" s="22">
        <v>223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558</v>
      </c>
      <c r="CB77" s="22">
        <v>294</v>
      </c>
      <c r="CC77" s="22">
        <v>548</v>
      </c>
      <c r="CD77" s="22">
        <v>205</v>
      </c>
      <c r="CE77" s="22">
        <v>579</v>
      </c>
      <c r="CF77" s="22">
        <v>224</v>
      </c>
      <c r="CG77" s="22">
        <v>452</v>
      </c>
      <c r="CH77" s="22">
        <v>150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1.5</v>
      </c>
      <c r="K78" s="20">
        <v>1</v>
      </c>
      <c r="L78" s="22">
        <v>1</v>
      </c>
      <c r="M78" s="20" t="s">
        <v>556</v>
      </c>
      <c r="N78" s="20">
        <v>1.5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1916</v>
      </c>
      <c r="U78" s="20">
        <v>1.3</v>
      </c>
      <c r="V78" s="20" t="s">
        <v>1917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5741</v>
      </c>
      <c r="AE78" s="22">
        <v>970</v>
      </c>
      <c r="AF78" s="22">
        <v>30036</v>
      </c>
      <c r="AG78" s="22">
        <v>601</v>
      </c>
      <c r="AH78" s="20">
        <v>0.3</v>
      </c>
      <c r="AI78" s="20">
        <v>1.9</v>
      </c>
      <c r="AJ78" s="20" t="s">
        <v>1917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292</v>
      </c>
      <c r="BH78" s="22">
        <v>122</v>
      </c>
      <c r="BI78" s="22">
        <v>151</v>
      </c>
      <c r="BJ78" s="22">
        <v>99</v>
      </c>
      <c r="BK78" s="22">
        <v>126</v>
      </c>
      <c r="BL78" s="22">
        <v>74</v>
      </c>
      <c r="BM78" s="22">
        <v>220</v>
      </c>
      <c r="BN78" s="22">
        <v>100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333</v>
      </c>
      <c r="CB78" s="22">
        <v>220</v>
      </c>
      <c r="CC78" s="22">
        <v>204</v>
      </c>
      <c r="CD78" s="22">
        <v>88</v>
      </c>
      <c r="CE78" s="22">
        <v>295</v>
      </c>
      <c r="CF78" s="22">
        <v>134</v>
      </c>
      <c r="CG78" s="22">
        <v>305</v>
      </c>
      <c r="CH78" s="22">
        <v>95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3011</v>
      </c>
      <c r="R79" s="20" t="s">
        <v>3012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1081</v>
      </c>
      <c r="AG79" s="22">
        <v>6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666</v>
      </c>
      <c r="BH79" s="22">
        <v>276</v>
      </c>
      <c r="BI79" s="22">
        <v>665</v>
      </c>
      <c r="BJ79" s="22">
        <v>276</v>
      </c>
      <c r="BK79" s="22">
        <v>658</v>
      </c>
      <c r="BL79" s="22">
        <v>272</v>
      </c>
      <c r="BM79" s="22">
        <v>669</v>
      </c>
      <c r="BN79" s="22">
        <v>277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239</v>
      </c>
      <c r="CB79" s="22">
        <v>158</v>
      </c>
      <c r="CC79" s="22">
        <v>653</v>
      </c>
      <c r="CD79" s="22">
        <v>268</v>
      </c>
      <c r="CE79" s="22">
        <v>668</v>
      </c>
      <c r="CF79" s="22">
        <v>276</v>
      </c>
      <c r="CG79" s="22">
        <v>651</v>
      </c>
      <c r="CH79" s="22">
        <v>261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2791</v>
      </c>
      <c r="R80" s="20" t="s">
        <v>2792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470</v>
      </c>
      <c r="AE80" s="22">
        <v>34</v>
      </c>
      <c r="AF80" s="22">
        <v>2572</v>
      </c>
      <c r="AG80" s="22">
        <v>32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541</v>
      </c>
      <c r="BH80" s="22">
        <v>204</v>
      </c>
      <c r="BI80" s="22">
        <v>529</v>
      </c>
      <c r="BJ80" s="22">
        <v>203</v>
      </c>
      <c r="BK80" s="22">
        <v>508</v>
      </c>
      <c r="BL80" s="22">
        <v>196</v>
      </c>
      <c r="BM80" s="22">
        <v>545</v>
      </c>
      <c r="BN80" s="22">
        <v>207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500</v>
      </c>
      <c r="CB80" s="22">
        <v>271</v>
      </c>
      <c r="CC80" s="22">
        <v>508</v>
      </c>
      <c r="CD80" s="22">
        <v>187</v>
      </c>
      <c r="CE80" s="22">
        <v>547</v>
      </c>
      <c r="CF80" s="22">
        <v>208</v>
      </c>
      <c r="CG80" s="22">
        <v>603</v>
      </c>
      <c r="CH80" s="22">
        <v>235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25</v>
      </c>
      <c r="B81" s="22">
        <v>25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0.1</v>
      </c>
      <c r="K81" s="20">
        <v>-0.1</v>
      </c>
      <c r="L81" s="22">
        <v>0</v>
      </c>
      <c r="M81" s="20" t="s">
        <v>1004</v>
      </c>
      <c r="N81" s="20">
        <v>0.2</v>
      </c>
      <c r="O81" s="22">
        <v>75</v>
      </c>
      <c r="P81" s="23" t="b">
        <v>0</v>
      </c>
      <c r="Q81" s="20" t="s">
        <v>3364</v>
      </c>
      <c r="R81" s="20" t="s">
        <v>3443</v>
      </c>
      <c r="S81" s="22">
        <v>43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937</v>
      </c>
      <c r="AA81" s="22">
        <v>3</v>
      </c>
      <c r="AB81" s="22">
        <v>91</v>
      </c>
      <c r="AC81" s="22">
        <v>1</v>
      </c>
      <c r="AD81" s="22">
        <v>959</v>
      </c>
      <c r="AE81" s="22">
        <v>10</v>
      </c>
      <c r="AF81" s="22">
        <v>4650</v>
      </c>
      <c r="AG81" s="22">
        <v>135</v>
      </c>
      <c r="AH81" s="20">
        <v>0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329</v>
      </c>
      <c r="BH81" s="22">
        <v>126</v>
      </c>
      <c r="BI81" s="22">
        <v>312</v>
      </c>
      <c r="BJ81" s="22">
        <v>108</v>
      </c>
      <c r="BK81" s="22">
        <v>487</v>
      </c>
      <c r="BL81" s="22">
        <v>189</v>
      </c>
      <c r="BM81" s="22">
        <v>368</v>
      </c>
      <c r="BN81" s="22">
        <v>131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589</v>
      </c>
      <c r="CB81" s="22">
        <v>155</v>
      </c>
      <c r="CC81" s="22">
        <v>341</v>
      </c>
      <c r="CD81" s="22">
        <v>117</v>
      </c>
      <c r="CE81" s="22">
        <v>418</v>
      </c>
      <c r="CF81" s="22">
        <v>141</v>
      </c>
      <c r="CG81" s="22">
        <v>479</v>
      </c>
      <c r="CH81" s="22">
        <v>185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4</v>
      </c>
      <c r="J82" s="20">
        <v>0</v>
      </c>
      <c r="K82" s="20">
        <v>-0.5</v>
      </c>
      <c r="L82" s="22">
        <v>0</v>
      </c>
      <c r="M82" s="20" t="s">
        <v>989</v>
      </c>
      <c r="N82" s="20">
        <v>0</v>
      </c>
      <c r="O82" s="22">
        <v>76</v>
      </c>
      <c r="P82" s="23" t="b">
        <v>0</v>
      </c>
      <c r="Q82" s="20"/>
      <c r="R82" s="20"/>
      <c r="S82" s="22">
        <v>48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3</v>
      </c>
      <c r="AD82" s="22">
        <v>6359</v>
      </c>
      <c r="AE82" s="22">
        <v>231</v>
      </c>
      <c r="AF82" s="22">
        <v>28497</v>
      </c>
      <c r="AG82" s="22">
        <v>599</v>
      </c>
      <c r="AH82" s="20">
        <v>0</v>
      </c>
      <c r="AI82" s="20">
        <v>0.6</v>
      </c>
      <c r="AJ82" s="20" t="s">
        <v>524</v>
      </c>
      <c r="AK82" s="22">
        <v>54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4</v>
      </c>
      <c r="AX82" s="20">
        <v>0.4</v>
      </c>
      <c r="AY82" s="20">
        <v>6</v>
      </c>
      <c r="AZ82" s="20">
        <v>17</v>
      </c>
      <c r="BA82" s="20">
        <v>2.1</v>
      </c>
      <c r="BB82" s="22">
        <v>0</v>
      </c>
      <c r="BC82" s="20">
        <v>0.27</v>
      </c>
      <c r="BD82" s="20">
        <v>0.06</v>
      </c>
      <c r="BE82" s="20">
        <v>0.33</v>
      </c>
      <c r="BF82" s="20">
        <v>0.66</v>
      </c>
      <c r="BG82" s="22">
        <v>418</v>
      </c>
      <c r="BH82" s="22">
        <v>50</v>
      </c>
      <c r="BI82" s="22">
        <v>341</v>
      </c>
      <c r="BJ82" s="22">
        <v>45</v>
      </c>
      <c r="BK82" s="22">
        <v>244</v>
      </c>
      <c r="BL82" s="22">
        <v>45</v>
      </c>
      <c r="BM82" s="22">
        <v>381</v>
      </c>
      <c r="BN82" s="22">
        <v>46</v>
      </c>
      <c r="BO82" s="20"/>
      <c r="BP82" s="20"/>
      <c r="BQ82" s="20"/>
      <c r="BR82" s="20"/>
      <c r="BS82" s="20"/>
      <c r="BT82" s="20"/>
      <c r="BU82" s="22">
        <v>0.45</v>
      </c>
      <c r="BV82" s="22">
        <v>0</v>
      </c>
      <c r="BW82" s="22">
        <v>0.1</v>
      </c>
      <c r="BX82" s="22">
        <v>0.55000000000000004</v>
      </c>
      <c r="BY82" s="22">
        <v>1.1000000000000001</v>
      </c>
      <c r="BZ82" s="22">
        <v>0</v>
      </c>
      <c r="CA82" s="22">
        <v>298</v>
      </c>
      <c r="CB82" s="22">
        <v>60</v>
      </c>
      <c r="CC82" s="22">
        <v>638</v>
      </c>
      <c r="CD82" s="22">
        <v>77</v>
      </c>
      <c r="CE82" s="22">
        <v>362</v>
      </c>
      <c r="CF82" s="22">
        <v>48</v>
      </c>
      <c r="CG82" s="22">
        <v>292</v>
      </c>
      <c r="CH82" s="22">
        <v>49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3.2</v>
      </c>
      <c r="K83" s="20">
        <v>2.7</v>
      </c>
      <c r="L83" s="22">
        <v>1</v>
      </c>
      <c r="M83" s="20" t="s">
        <v>1020</v>
      </c>
      <c r="N83" s="20">
        <v>3.2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3.9</v>
      </c>
      <c r="V83" s="20" t="s">
        <v>1022</v>
      </c>
      <c r="W83" s="20">
        <v>1.6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27</v>
      </c>
      <c r="AD83" s="22">
        <v>105985</v>
      </c>
      <c r="AE83" s="22">
        <v>7171</v>
      </c>
      <c r="AF83" s="22">
        <v>48673</v>
      </c>
      <c r="AG83" s="22">
        <v>2874</v>
      </c>
      <c r="AH83" s="20">
        <v>0.7</v>
      </c>
      <c r="AI83" s="20">
        <v>6</v>
      </c>
      <c r="AJ83" s="20" t="s">
        <v>274</v>
      </c>
      <c r="AK83" s="22">
        <v>630</v>
      </c>
      <c r="AL83" s="22">
        <v>0</v>
      </c>
      <c r="AM83" s="22">
        <v>0</v>
      </c>
      <c r="AN83" s="22">
        <v>1</v>
      </c>
      <c r="AO83" s="22">
        <v>15</v>
      </c>
      <c r="AP83" s="22">
        <v>0</v>
      </c>
      <c r="AQ83" s="22">
        <v>1</v>
      </c>
      <c r="AR83" s="22">
        <v>0</v>
      </c>
      <c r="AS83" s="22">
        <v>2</v>
      </c>
      <c r="AT83" s="22">
        <v>0</v>
      </c>
      <c r="AU83" s="22">
        <v>30</v>
      </c>
      <c r="AV83" s="22">
        <v>5</v>
      </c>
      <c r="AW83" s="22">
        <v>138</v>
      </c>
      <c r="AX83" s="20">
        <v>240.2</v>
      </c>
      <c r="AY83" s="20">
        <v>0</v>
      </c>
      <c r="AZ83" s="20">
        <v>0</v>
      </c>
      <c r="BA83" s="20">
        <v>24.1</v>
      </c>
      <c r="BB83" s="22">
        <v>7</v>
      </c>
      <c r="BC83" s="20">
        <v>0</v>
      </c>
      <c r="BD83" s="20">
        <v>0.01</v>
      </c>
      <c r="BE83" s="20">
        <v>0.01</v>
      </c>
      <c r="BF83" s="20">
        <v>16.55</v>
      </c>
      <c r="BG83" s="22">
        <v>8</v>
      </c>
      <c r="BH83" s="22">
        <v>4</v>
      </c>
      <c r="BI83" s="22">
        <v>580</v>
      </c>
      <c r="BJ83" s="22">
        <v>70</v>
      </c>
      <c r="BK83" s="22">
        <v>566</v>
      </c>
      <c r="BL83" s="22">
        <v>66</v>
      </c>
      <c r="BM83" s="22">
        <v>99</v>
      </c>
      <c r="BN83" s="22">
        <v>3</v>
      </c>
      <c r="BO83" s="20"/>
      <c r="BP83" s="20"/>
      <c r="BQ83" s="20"/>
      <c r="BR83" s="20"/>
      <c r="BS83" s="20"/>
      <c r="BT83" s="20"/>
      <c r="BU83" s="22">
        <v>0</v>
      </c>
      <c r="BV83" s="22">
        <v>4.29</v>
      </c>
      <c r="BW83" s="22">
        <v>0</v>
      </c>
      <c r="BX83" s="22">
        <v>0</v>
      </c>
      <c r="BY83" s="22">
        <v>2.36</v>
      </c>
      <c r="BZ83" s="22">
        <v>2.14</v>
      </c>
      <c r="CA83" s="22">
        <v>345</v>
      </c>
      <c r="CB83" s="22">
        <v>16</v>
      </c>
      <c r="CC83" s="22">
        <v>74</v>
      </c>
      <c r="CD83" s="22">
        <v>8</v>
      </c>
      <c r="CE83" s="22">
        <v>72</v>
      </c>
      <c r="CF83" s="22">
        <v>7</v>
      </c>
      <c r="CG83" s="22">
        <v>138</v>
      </c>
      <c r="CH83" s="22">
        <v>19</v>
      </c>
      <c r="CI83" s="22">
        <v>1</v>
      </c>
      <c r="CJ83" s="22">
        <v>0.14000000000000001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1.2</v>
      </c>
      <c r="K84" s="20">
        <v>0.7</v>
      </c>
      <c r="L84" s="22">
        <v>1</v>
      </c>
      <c r="M84" s="20" t="s">
        <v>1028</v>
      </c>
      <c r="N84" s="20">
        <v>1.2</v>
      </c>
      <c r="O84" s="22">
        <v>78</v>
      </c>
      <c r="P84" s="23" t="b">
        <v>0</v>
      </c>
      <c r="Q84" s="20"/>
      <c r="R84" s="20" t="s">
        <v>2501</v>
      </c>
      <c r="S84" s="22">
        <v>48</v>
      </c>
      <c r="T84" s="20" t="s">
        <v>1029</v>
      </c>
      <c r="U84" s="20">
        <v>1.7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5</v>
      </c>
      <c r="AD84" s="22">
        <v>308</v>
      </c>
      <c r="AE84" s="22">
        <v>44</v>
      </c>
      <c r="AF84" s="22">
        <v>3949</v>
      </c>
      <c r="AG84" s="22">
        <v>39</v>
      </c>
      <c r="AH84" s="20">
        <v>0.3</v>
      </c>
      <c r="AI84" s="20">
        <v>1</v>
      </c>
      <c r="AJ84" s="20" t="s">
        <v>1918</v>
      </c>
      <c r="AK84" s="22">
        <v>120</v>
      </c>
      <c r="AL84" s="22">
        <v>0</v>
      </c>
      <c r="AM84" s="22">
        <v>0</v>
      </c>
      <c r="AN84" s="22">
        <v>1</v>
      </c>
      <c r="AO84" s="22">
        <v>2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14</v>
      </c>
      <c r="AX84" s="20">
        <v>19.600000000000001</v>
      </c>
      <c r="AY84" s="20">
        <v>18.8</v>
      </c>
      <c r="AZ84" s="20">
        <v>60</v>
      </c>
      <c r="BA84" s="20">
        <v>9.9</v>
      </c>
      <c r="BB84" s="22">
        <v>1</v>
      </c>
      <c r="BC84" s="20">
        <v>0.56999999999999995</v>
      </c>
      <c r="BD84" s="20">
        <v>0.05</v>
      </c>
      <c r="BE84" s="20">
        <v>0.62</v>
      </c>
      <c r="BF84" s="20">
        <v>2.13</v>
      </c>
      <c r="BG84" s="22">
        <v>314</v>
      </c>
      <c r="BH84" s="22">
        <v>137</v>
      </c>
      <c r="BI84" s="22">
        <v>255</v>
      </c>
      <c r="BJ84" s="22">
        <v>136</v>
      </c>
      <c r="BK84" s="22">
        <v>119</v>
      </c>
      <c r="BL84" s="22">
        <v>69</v>
      </c>
      <c r="BM84" s="22">
        <v>269</v>
      </c>
      <c r="BN84" s="22">
        <v>117</v>
      </c>
      <c r="BO84" s="20"/>
      <c r="BP84" s="20"/>
      <c r="BQ84" s="20"/>
      <c r="BR84" s="20"/>
      <c r="BS84" s="20"/>
      <c r="BT84" s="20"/>
      <c r="BU84" s="22">
        <v>0.43</v>
      </c>
      <c r="BV84" s="22">
        <v>0</v>
      </c>
      <c r="BW84" s="22">
        <v>0.04</v>
      </c>
      <c r="BX84" s="22">
        <v>0.47</v>
      </c>
      <c r="BY84" s="22">
        <v>1.6</v>
      </c>
      <c r="BZ84" s="22">
        <v>1.5</v>
      </c>
      <c r="CA84" s="22">
        <v>326</v>
      </c>
      <c r="CB84" s="22">
        <v>216</v>
      </c>
      <c r="CC84" s="22">
        <v>226</v>
      </c>
      <c r="CD84" s="22">
        <v>100</v>
      </c>
      <c r="CE84" s="22">
        <v>253</v>
      </c>
      <c r="CF84" s="22">
        <v>117</v>
      </c>
      <c r="CG84" s="22">
        <v>620</v>
      </c>
      <c r="CH84" s="22">
        <v>245</v>
      </c>
      <c r="CI84" s="22">
        <v>0.75</v>
      </c>
      <c r="CJ84" s="22">
        <v>0.75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1919</v>
      </c>
      <c r="R85" s="20" t="s">
        <v>1920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93</v>
      </c>
      <c r="AG85" s="22">
        <v>0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590</v>
      </c>
      <c r="BH85" s="22">
        <v>230</v>
      </c>
      <c r="BI85" s="22">
        <v>587</v>
      </c>
      <c r="BJ85" s="22">
        <v>231</v>
      </c>
      <c r="BK85" s="22">
        <v>573</v>
      </c>
      <c r="BL85" s="22">
        <v>226</v>
      </c>
      <c r="BM85" s="22">
        <v>594</v>
      </c>
      <c r="BN85" s="22">
        <v>233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359</v>
      </c>
      <c r="CB85" s="22">
        <v>223</v>
      </c>
      <c r="CC85" s="22">
        <v>567</v>
      </c>
      <c r="CD85" s="22">
        <v>216</v>
      </c>
      <c r="CE85" s="22">
        <v>596</v>
      </c>
      <c r="CF85" s="22">
        <v>234</v>
      </c>
      <c r="CG85" s="22">
        <v>718</v>
      </c>
      <c r="CH85" s="22">
        <v>308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</v>
      </c>
      <c r="K86" s="20">
        <v>-0.5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4956</v>
      </c>
      <c r="AE86" s="22">
        <v>162</v>
      </c>
      <c r="AF86" s="22">
        <v>13090</v>
      </c>
      <c r="AG86" s="22">
        <v>367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446</v>
      </c>
      <c r="BH86" s="22">
        <v>37</v>
      </c>
      <c r="BI86" s="22">
        <v>428</v>
      </c>
      <c r="BJ86" s="22">
        <v>20</v>
      </c>
      <c r="BK86" s="22">
        <v>396</v>
      </c>
      <c r="BL86" s="22">
        <v>15</v>
      </c>
      <c r="BM86" s="22">
        <v>450</v>
      </c>
      <c r="BN86" s="22">
        <v>37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601</v>
      </c>
      <c r="CB86" s="22">
        <v>37</v>
      </c>
      <c r="CC86" s="22">
        <v>403</v>
      </c>
      <c r="CD86" s="22">
        <v>36</v>
      </c>
      <c r="CE86" s="22">
        <v>451</v>
      </c>
      <c r="CF86" s="22">
        <v>37</v>
      </c>
      <c r="CG86" s="22">
        <v>224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0.2</v>
      </c>
      <c r="K87" s="20">
        <v>-0.3</v>
      </c>
      <c r="L87" s="22">
        <v>1</v>
      </c>
      <c r="M87" s="20" t="s">
        <v>1016</v>
      </c>
      <c r="N87" s="20">
        <v>0.2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1.5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6</v>
      </c>
      <c r="AD87" s="22">
        <v>448</v>
      </c>
      <c r="AE87" s="22">
        <v>14</v>
      </c>
      <c r="AF87" s="22">
        <v>1143</v>
      </c>
      <c r="AG87" s="22">
        <v>19</v>
      </c>
      <c r="AH87" s="20">
        <v>0</v>
      </c>
      <c r="AI87" s="20">
        <v>1.2</v>
      </c>
      <c r="AJ87" s="20" t="s">
        <v>658</v>
      </c>
      <c r="AK87" s="22">
        <v>225</v>
      </c>
      <c r="AL87" s="22">
        <v>0</v>
      </c>
      <c r="AM87" s="22">
        <v>0</v>
      </c>
      <c r="AN87" s="22">
        <v>0</v>
      </c>
      <c r="AO87" s="22">
        <v>6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28</v>
      </c>
      <c r="AX87" s="20">
        <v>24.8</v>
      </c>
      <c r="AY87" s="20">
        <v>29.1</v>
      </c>
      <c r="AZ87" s="20">
        <v>3</v>
      </c>
      <c r="BA87" s="20">
        <v>5.7</v>
      </c>
      <c r="BB87" s="22">
        <v>3</v>
      </c>
      <c r="BC87" s="20">
        <v>0.03</v>
      </c>
      <c r="BD87" s="20">
        <v>0.08</v>
      </c>
      <c r="BE87" s="20">
        <v>0.11</v>
      </c>
      <c r="BF87" s="20">
        <v>6.07</v>
      </c>
      <c r="BG87" s="22">
        <v>295</v>
      </c>
      <c r="BH87" s="22">
        <v>123</v>
      </c>
      <c r="BI87" s="22">
        <v>220</v>
      </c>
      <c r="BJ87" s="22">
        <v>122</v>
      </c>
      <c r="BK87" s="22">
        <v>345</v>
      </c>
      <c r="BL87" s="22">
        <v>174</v>
      </c>
      <c r="BM87" s="22">
        <v>307</v>
      </c>
      <c r="BN87" s="22">
        <v>138</v>
      </c>
      <c r="BO87" s="22">
        <v>2</v>
      </c>
      <c r="BP87" s="20"/>
      <c r="BQ87" s="20"/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2.4300000000000002</v>
      </c>
      <c r="BZ87" s="22">
        <v>2.4</v>
      </c>
      <c r="CA87" s="22">
        <v>243</v>
      </c>
      <c r="CB87" s="22">
        <v>161</v>
      </c>
      <c r="CC87" s="22">
        <v>366</v>
      </c>
      <c r="CD87" s="22">
        <v>171</v>
      </c>
      <c r="CE87" s="22">
        <v>280</v>
      </c>
      <c r="CF87" s="22">
        <v>130</v>
      </c>
      <c r="CG87" s="22">
        <v>602</v>
      </c>
      <c r="CH87" s="22">
        <v>234</v>
      </c>
      <c r="CI87" s="22">
        <v>1.2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0.8</v>
      </c>
      <c r="K88" s="20">
        <v>0.3</v>
      </c>
      <c r="L88" s="22">
        <v>1</v>
      </c>
      <c r="M88" s="20" t="s">
        <v>1737</v>
      </c>
      <c r="N88" s="20">
        <v>0.8</v>
      </c>
      <c r="O88" s="22">
        <v>82</v>
      </c>
      <c r="P88" s="23" t="b">
        <v>0</v>
      </c>
      <c r="Q88" s="20"/>
      <c r="R88" s="20" t="s">
        <v>2386</v>
      </c>
      <c r="S88" s="22">
        <v>45</v>
      </c>
      <c r="T88" s="20" t="s">
        <v>1738</v>
      </c>
      <c r="U88" s="20">
        <v>2.5</v>
      </c>
      <c r="V88" s="20" t="s">
        <v>1739</v>
      </c>
      <c r="W88" s="20">
        <v>3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15</v>
      </c>
      <c r="AD88" s="22">
        <v>368732</v>
      </c>
      <c r="AE88" s="22">
        <v>6132</v>
      </c>
      <c r="AF88" s="22">
        <v>197045</v>
      </c>
      <c r="AG88" s="22">
        <v>9904</v>
      </c>
      <c r="AH88" s="20">
        <v>0.2</v>
      </c>
      <c r="AI88" s="20">
        <v>3.3</v>
      </c>
      <c r="AJ88" s="20" t="s">
        <v>1739</v>
      </c>
      <c r="AK88" s="22">
        <v>254</v>
      </c>
      <c r="AL88" s="22">
        <v>1</v>
      </c>
      <c r="AM88" s="22">
        <v>1</v>
      </c>
      <c r="AN88" s="22">
        <v>0</v>
      </c>
      <c r="AO88" s="22">
        <v>8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35</v>
      </c>
      <c r="AX88" s="20">
        <v>50</v>
      </c>
      <c r="AY88" s="20">
        <v>22</v>
      </c>
      <c r="AZ88" s="20">
        <v>106</v>
      </c>
      <c r="BA88" s="20">
        <v>17.7</v>
      </c>
      <c r="BB88" s="22">
        <v>3</v>
      </c>
      <c r="BC88" s="20">
        <v>0.7</v>
      </c>
      <c r="BD88" s="20">
        <v>0.13</v>
      </c>
      <c r="BE88" s="20">
        <v>0.83</v>
      </c>
      <c r="BF88" s="20">
        <v>7.7</v>
      </c>
      <c r="BG88" s="22">
        <v>234</v>
      </c>
      <c r="BH88" s="22">
        <v>26</v>
      </c>
      <c r="BI88" s="22">
        <v>247</v>
      </c>
      <c r="BJ88" s="22">
        <v>36</v>
      </c>
      <c r="BK88" s="22">
        <v>56</v>
      </c>
      <c r="BL88" s="22">
        <v>20</v>
      </c>
      <c r="BM88" s="22">
        <v>162</v>
      </c>
      <c r="BN88" s="22">
        <v>26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2.73</v>
      </c>
      <c r="BZ88" s="22">
        <v>2.83</v>
      </c>
      <c r="CA88" s="22">
        <v>415</v>
      </c>
      <c r="CB88" s="22">
        <v>72</v>
      </c>
      <c r="CC88" s="22">
        <v>269</v>
      </c>
      <c r="CD88" s="22">
        <v>36</v>
      </c>
      <c r="CE88" s="22">
        <v>165</v>
      </c>
      <c r="CF88" s="22">
        <v>25</v>
      </c>
      <c r="CG88" s="22">
        <v>103</v>
      </c>
      <c r="CH88" s="22">
        <v>21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1.2</v>
      </c>
      <c r="K89" s="20">
        <v>0.7</v>
      </c>
      <c r="L89" s="22">
        <v>0</v>
      </c>
      <c r="M89" s="20" t="s">
        <v>1023</v>
      </c>
      <c r="N89" s="20">
        <v>1.2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1.2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7</v>
      </c>
      <c r="AD89" s="22">
        <v>6296</v>
      </c>
      <c r="AE89" s="22">
        <v>253</v>
      </c>
      <c r="AF89" s="22">
        <v>10106</v>
      </c>
      <c r="AG89" s="22">
        <v>236</v>
      </c>
      <c r="AH89" s="20">
        <v>0.3</v>
      </c>
      <c r="AI89" s="20">
        <v>1.6</v>
      </c>
      <c r="AJ89" s="20" t="s">
        <v>598</v>
      </c>
      <c r="AK89" s="22">
        <v>345</v>
      </c>
      <c r="AL89" s="22">
        <v>0</v>
      </c>
      <c r="AM89" s="22">
        <v>1</v>
      </c>
      <c r="AN89" s="22">
        <v>0</v>
      </c>
      <c r="AO89" s="22">
        <v>10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59</v>
      </c>
      <c r="AX89" s="20">
        <v>107.4</v>
      </c>
      <c r="AY89" s="20">
        <v>28</v>
      </c>
      <c r="AZ89" s="20">
        <v>0</v>
      </c>
      <c r="BA89" s="20">
        <v>13.7</v>
      </c>
      <c r="BB89" s="22">
        <v>4</v>
      </c>
      <c r="BC89" s="20">
        <v>0</v>
      </c>
      <c r="BD89" s="20">
        <v>0.28999999999999998</v>
      </c>
      <c r="BE89" s="20">
        <v>0.28999999999999998</v>
      </c>
      <c r="BF89" s="20">
        <v>11.3</v>
      </c>
      <c r="BG89" s="22">
        <v>110</v>
      </c>
      <c r="BH89" s="22">
        <v>42</v>
      </c>
      <c r="BI89" s="22">
        <v>224</v>
      </c>
      <c r="BJ89" s="22">
        <v>68</v>
      </c>
      <c r="BK89" s="22">
        <v>528</v>
      </c>
      <c r="BL89" s="22">
        <v>210</v>
      </c>
      <c r="BM89" s="22">
        <v>217</v>
      </c>
      <c r="BN89" s="22">
        <v>70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0.08</v>
      </c>
      <c r="BX89" s="22">
        <v>0.08</v>
      </c>
      <c r="BY89" s="22">
        <v>2.95</v>
      </c>
      <c r="BZ89" s="22">
        <v>2.61</v>
      </c>
      <c r="CA89" s="22">
        <v>531</v>
      </c>
      <c r="CB89" s="22">
        <v>133</v>
      </c>
      <c r="CC89" s="22">
        <v>221</v>
      </c>
      <c r="CD89" s="22">
        <v>73</v>
      </c>
      <c r="CE89" s="22">
        <v>303</v>
      </c>
      <c r="CF89" s="22">
        <v>102</v>
      </c>
      <c r="CG89" s="22">
        <v>363</v>
      </c>
      <c r="CH89" s="22">
        <v>137</v>
      </c>
      <c r="CI89" s="22">
        <v>1.04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0.2</v>
      </c>
      <c r="K90" s="20">
        <v>-0.3</v>
      </c>
      <c r="L90" s="22">
        <v>1</v>
      </c>
      <c r="M90" s="20" t="s">
        <v>981</v>
      </c>
      <c r="N90" s="20">
        <v>0.2</v>
      </c>
      <c r="O90" s="22">
        <v>84</v>
      </c>
      <c r="P90" s="23" t="b">
        <v>0</v>
      </c>
      <c r="Q90" s="20"/>
      <c r="R90" s="20" t="s">
        <v>2387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</v>
      </c>
      <c r="AD90" s="22">
        <v>391</v>
      </c>
      <c r="AE90" s="22">
        <v>29</v>
      </c>
      <c r="AF90" s="22">
        <v>1759</v>
      </c>
      <c r="AG90" s="22">
        <v>26</v>
      </c>
      <c r="AH90" s="20">
        <v>0</v>
      </c>
      <c r="AI90" s="20">
        <v>0.2</v>
      </c>
      <c r="AJ90" s="20" t="s">
        <v>579</v>
      </c>
      <c r="AK90" s="22">
        <v>7</v>
      </c>
      <c r="AL90" s="22">
        <v>0</v>
      </c>
      <c r="AM90" s="22">
        <v>0</v>
      </c>
      <c r="AN90" s="22">
        <v>0</v>
      </c>
      <c r="AO90" s="22">
        <v>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2</v>
      </c>
      <c r="AX90" s="20">
        <v>0.6</v>
      </c>
      <c r="AY90" s="20">
        <v>1.2</v>
      </c>
      <c r="AZ90" s="20">
        <v>0</v>
      </c>
      <c r="BA90" s="20">
        <v>0.2</v>
      </c>
      <c r="BB90" s="22">
        <v>0</v>
      </c>
      <c r="BC90" s="20">
        <v>0</v>
      </c>
      <c r="BD90" s="20">
        <v>0.03</v>
      </c>
      <c r="BE90" s="20">
        <v>0.03</v>
      </c>
      <c r="BF90" s="20">
        <v>0.57999999999999996</v>
      </c>
      <c r="BG90" s="22">
        <v>414</v>
      </c>
      <c r="BH90" s="22">
        <v>148</v>
      </c>
      <c r="BI90" s="22">
        <v>372</v>
      </c>
      <c r="BJ90" s="22">
        <v>135</v>
      </c>
      <c r="BK90" s="22">
        <v>494</v>
      </c>
      <c r="BL90" s="22">
        <v>192</v>
      </c>
      <c r="BM90" s="22">
        <v>421</v>
      </c>
      <c r="BN90" s="22">
        <v>148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0.39</v>
      </c>
      <c r="BX90" s="22">
        <v>0.39</v>
      </c>
      <c r="BY90" s="22">
        <v>7.46</v>
      </c>
      <c r="BZ90" s="22">
        <v>12.86</v>
      </c>
      <c r="CA90" s="22">
        <v>481</v>
      </c>
      <c r="CB90" s="22">
        <v>104</v>
      </c>
      <c r="CC90" s="22">
        <v>342</v>
      </c>
      <c r="CD90" s="22">
        <v>118</v>
      </c>
      <c r="CE90" s="22">
        <v>327</v>
      </c>
      <c r="CF90" s="22">
        <v>116</v>
      </c>
      <c r="CG90" s="22">
        <v>609</v>
      </c>
      <c r="CH90" s="22">
        <v>210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50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4.2</v>
      </c>
      <c r="K91" s="20">
        <v>1.9</v>
      </c>
      <c r="L91" s="22">
        <v>2</v>
      </c>
      <c r="M91" s="20" t="s">
        <v>996</v>
      </c>
      <c r="N91" s="20">
        <v>4.2</v>
      </c>
      <c r="O91" s="22">
        <v>85</v>
      </c>
      <c r="P91" s="23" t="b">
        <v>0</v>
      </c>
      <c r="Q91" s="20"/>
      <c r="R91" s="20" t="s">
        <v>3444</v>
      </c>
      <c r="S91" s="22">
        <v>64</v>
      </c>
      <c r="T91" s="20" t="s">
        <v>997</v>
      </c>
      <c r="U91" s="20">
        <v>4.4000000000000004</v>
      </c>
      <c r="V91" s="20" t="s">
        <v>538</v>
      </c>
      <c r="W91" s="20">
        <v>2.2000000000000002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31</v>
      </c>
      <c r="AD91" s="22">
        <v>105114</v>
      </c>
      <c r="AE91" s="22">
        <v>16015</v>
      </c>
      <c r="AF91" s="22">
        <v>174051</v>
      </c>
      <c r="AG91" s="22">
        <v>7548</v>
      </c>
      <c r="AH91" s="20">
        <v>0.7</v>
      </c>
      <c r="AI91" s="20">
        <v>4.8</v>
      </c>
      <c r="AJ91" s="20" t="s">
        <v>538</v>
      </c>
      <c r="AK91" s="22">
        <v>630</v>
      </c>
      <c r="AL91" s="22">
        <v>3</v>
      </c>
      <c r="AM91" s="22">
        <v>1</v>
      </c>
      <c r="AN91" s="22">
        <v>1</v>
      </c>
      <c r="AO91" s="22">
        <v>15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2</v>
      </c>
      <c r="AW91" s="22">
        <v>83</v>
      </c>
      <c r="AX91" s="20">
        <v>142.4</v>
      </c>
      <c r="AY91" s="20">
        <v>93.2</v>
      </c>
      <c r="AZ91" s="20">
        <v>235</v>
      </c>
      <c r="BA91" s="20">
        <v>47.3</v>
      </c>
      <c r="BB91" s="22">
        <v>7</v>
      </c>
      <c r="BC91" s="20">
        <v>2.91</v>
      </c>
      <c r="BD91" s="20">
        <v>0.39</v>
      </c>
      <c r="BE91" s="20">
        <v>3.3</v>
      </c>
      <c r="BF91" s="20">
        <v>16.55</v>
      </c>
      <c r="BG91" s="22">
        <v>67</v>
      </c>
      <c r="BH91" s="22">
        <v>9</v>
      </c>
      <c r="BI91" s="22">
        <v>71</v>
      </c>
      <c r="BJ91" s="22">
        <v>6</v>
      </c>
      <c r="BK91" s="22">
        <v>12</v>
      </c>
      <c r="BL91" s="22">
        <v>4</v>
      </c>
      <c r="BM91" s="22">
        <v>26</v>
      </c>
      <c r="BN91" s="22">
        <v>5</v>
      </c>
      <c r="BO91" s="20"/>
      <c r="BP91" s="20"/>
      <c r="BQ91" s="20"/>
      <c r="BR91" s="20"/>
      <c r="BS91" s="22">
        <v>1</v>
      </c>
      <c r="BT91" s="20"/>
      <c r="BU91" s="22">
        <v>0.42</v>
      </c>
      <c r="BV91" s="22">
        <v>0</v>
      </c>
      <c r="BW91" s="22">
        <v>0.06</v>
      </c>
      <c r="BX91" s="22">
        <v>0.48</v>
      </c>
      <c r="BY91" s="22">
        <v>2.36</v>
      </c>
      <c r="BZ91" s="22">
        <v>2.14</v>
      </c>
      <c r="CA91" s="22">
        <v>53</v>
      </c>
      <c r="CB91" s="22">
        <v>19</v>
      </c>
      <c r="CC91" s="22">
        <v>43</v>
      </c>
      <c r="CD91" s="22">
        <v>8</v>
      </c>
      <c r="CE91" s="22">
        <v>41</v>
      </c>
      <c r="CF91" s="22">
        <v>9</v>
      </c>
      <c r="CG91" s="22">
        <v>113</v>
      </c>
      <c r="CH91" s="22">
        <v>22</v>
      </c>
      <c r="CI91" s="22">
        <v>1</v>
      </c>
      <c r="CJ91" s="22">
        <v>0.14000000000000001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2.5</v>
      </c>
      <c r="K92" s="20">
        <v>2</v>
      </c>
      <c r="L92" s="22">
        <v>1</v>
      </c>
      <c r="M92" s="20" t="s">
        <v>907</v>
      </c>
      <c r="N92" s="20">
        <v>2.5</v>
      </c>
      <c r="O92" s="22">
        <v>86</v>
      </c>
      <c r="P92" s="23" t="b">
        <v>0</v>
      </c>
      <c r="Q92" s="20"/>
      <c r="R92" s="20" t="s">
        <v>1921</v>
      </c>
      <c r="S92" s="22">
        <v>54</v>
      </c>
      <c r="T92" s="20" t="s">
        <v>1018</v>
      </c>
      <c r="U92" s="20">
        <v>2.5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10</v>
      </c>
      <c r="AD92" s="22">
        <v>1778</v>
      </c>
      <c r="AE92" s="22">
        <v>328</v>
      </c>
      <c r="AF92" s="22">
        <v>2154</v>
      </c>
      <c r="AG92" s="22">
        <v>131</v>
      </c>
      <c r="AH92" s="20">
        <v>0.5</v>
      </c>
      <c r="AI92" s="20">
        <v>1.9</v>
      </c>
      <c r="AJ92" s="20" t="s">
        <v>541</v>
      </c>
      <c r="AK92" s="22">
        <v>211</v>
      </c>
      <c r="AL92" s="22">
        <v>0</v>
      </c>
      <c r="AM92" s="22">
        <v>1</v>
      </c>
      <c r="AN92" s="22">
        <v>1</v>
      </c>
      <c r="AO92" s="22">
        <v>6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41</v>
      </c>
      <c r="AX92" s="20">
        <v>44.8</v>
      </c>
      <c r="AY92" s="20">
        <v>54.9</v>
      </c>
      <c r="AZ92" s="20">
        <v>30</v>
      </c>
      <c r="BA92" s="20">
        <v>13</v>
      </c>
      <c r="BB92" s="22">
        <v>3</v>
      </c>
      <c r="BC92" s="20">
        <v>0.09</v>
      </c>
      <c r="BD92" s="20">
        <v>0.56999999999999995</v>
      </c>
      <c r="BE92" s="20">
        <v>0.66</v>
      </c>
      <c r="BF92" s="20">
        <v>6.92</v>
      </c>
      <c r="BG92" s="22">
        <v>247</v>
      </c>
      <c r="BH92" s="22">
        <v>100</v>
      </c>
      <c r="BI92" s="22">
        <v>148</v>
      </c>
      <c r="BJ92" s="22">
        <v>98</v>
      </c>
      <c r="BK92" s="22">
        <v>195</v>
      </c>
      <c r="BL92" s="22">
        <v>107</v>
      </c>
      <c r="BM92" s="22">
        <v>230</v>
      </c>
      <c r="BN92" s="22">
        <v>103</v>
      </c>
      <c r="BO92" s="20"/>
      <c r="BP92" s="20"/>
      <c r="BQ92" s="20"/>
      <c r="BR92" s="20"/>
      <c r="BS92" s="20"/>
      <c r="BT92" s="20"/>
      <c r="BU92" s="22">
        <v>0.04</v>
      </c>
      <c r="BV92" s="22">
        <v>0</v>
      </c>
      <c r="BW92" s="22">
        <v>0.24</v>
      </c>
      <c r="BX92" s="22">
        <v>0.28000000000000003</v>
      </c>
      <c r="BY92" s="22">
        <v>2.95</v>
      </c>
      <c r="BZ92" s="22">
        <v>2.56</v>
      </c>
      <c r="CA92" s="22">
        <v>126</v>
      </c>
      <c r="CB92" s="22">
        <v>79</v>
      </c>
      <c r="CC92" s="22">
        <v>121</v>
      </c>
      <c r="CD92" s="22">
        <v>48</v>
      </c>
      <c r="CE92" s="22">
        <v>168</v>
      </c>
      <c r="CF92" s="22">
        <v>69</v>
      </c>
      <c r="CG92" s="22">
        <v>560</v>
      </c>
      <c r="CH92" s="22">
        <v>211</v>
      </c>
      <c r="CI92" s="22">
        <v>1.28</v>
      </c>
      <c r="CJ92" s="22">
        <v>0.43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0.2</v>
      </c>
      <c r="K93" s="20">
        <v>-0.3</v>
      </c>
      <c r="L93" s="22">
        <v>0</v>
      </c>
      <c r="M93" s="20" t="s">
        <v>1743</v>
      </c>
      <c r="N93" s="20">
        <v>0.2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364</v>
      </c>
      <c r="AE93" s="22">
        <v>17</v>
      </c>
      <c r="AF93" s="22">
        <v>1372</v>
      </c>
      <c r="AG93" s="22">
        <v>25</v>
      </c>
      <c r="AH93" s="20">
        <v>0</v>
      </c>
      <c r="AI93" s="20">
        <v>0.6</v>
      </c>
      <c r="AJ93" s="20" t="s">
        <v>1922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342</v>
      </c>
      <c r="BH93" s="22">
        <v>152</v>
      </c>
      <c r="BI93" s="22">
        <v>278</v>
      </c>
      <c r="BJ93" s="22">
        <v>148</v>
      </c>
      <c r="BK93" s="22">
        <v>190</v>
      </c>
      <c r="BL93" s="22">
        <v>102</v>
      </c>
      <c r="BM93" s="22">
        <v>306</v>
      </c>
      <c r="BN93" s="22">
        <v>137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320</v>
      </c>
      <c r="CB93" s="22">
        <v>211</v>
      </c>
      <c r="CC93" s="22">
        <v>362</v>
      </c>
      <c r="CD93" s="22">
        <v>167</v>
      </c>
      <c r="CE93" s="22">
        <v>368</v>
      </c>
      <c r="CF93" s="22">
        <v>167</v>
      </c>
      <c r="CG93" s="22">
        <v>601</v>
      </c>
      <c r="CH93" s="22">
        <v>233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1923</v>
      </c>
      <c r="R94" s="20" t="s">
        <v>1924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6407</v>
      </c>
      <c r="AG94" s="22">
        <v>140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482</v>
      </c>
      <c r="BH94" s="22">
        <v>57</v>
      </c>
      <c r="BI94" s="22">
        <v>467</v>
      </c>
      <c r="BJ94" s="22">
        <v>42</v>
      </c>
      <c r="BK94" s="22">
        <v>436</v>
      </c>
      <c r="BL94" s="22">
        <v>37</v>
      </c>
      <c r="BM94" s="22">
        <v>487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646</v>
      </c>
      <c r="CB94" s="22">
        <v>59</v>
      </c>
      <c r="CC94" s="22">
        <v>441</v>
      </c>
      <c r="CD94" s="22">
        <v>57</v>
      </c>
      <c r="CE94" s="22">
        <v>487</v>
      </c>
      <c r="CF94" s="22">
        <v>57</v>
      </c>
      <c r="CG94" s="22">
        <v>396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1.8</v>
      </c>
      <c r="K95" s="20">
        <v>1.3</v>
      </c>
      <c r="L95" s="22">
        <v>0</v>
      </c>
      <c r="M95" s="20" t="s">
        <v>1740</v>
      </c>
      <c r="N95" s="20">
        <v>1.8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1.6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11</v>
      </c>
      <c r="AD95" s="22">
        <v>6046</v>
      </c>
      <c r="AE95" s="22">
        <v>335</v>
      </c>
      <c r="AF95" s="22">
        <v>6834</v>
      </c>
      <c r="AG95" s="22">
        <v>180</v>
      </c>
      <c r="AH95" s="20">
        <v>0.4</v>
      </c>
      <c r="AI95" s="20">
        <v>2.4</v>
      </c>
      <c r="AJ95" s="20" t="s">
        <v>1742</v>
      </c>
      <c r="AK95" s="22">
        <v>630</v>
      </c>
      <c r="AL95" s="22">
        <v>0</v>
      </c>
      <c r="AM95" s="22">
        <v>0</v>
      </c>
      <c r="AN95" s="22">
        <v>1</v>
      </c>
      <c r="AO95" s="22">
        <v>15</v>
      </c>
      <c r="AP95" s="22">
        <v>0</v>
      </c>
      <c r="AQ95" s="22">
        <v>0</v>
      </c>
      <c r="AR95" s="22">
        <v>0</v>
      </c>
      <c r="AS95" s="22">
        <v>1</v>
      </c>
      <c r="AT95" s="22">
        <v>0</v>
      </c>
      <c r="AU95" s="22">
        <v>0</v>
      </c>
      <c r="AV95" s="22">
        <v>0</v>
      </c>
      <c r="AW95" s="22">
        <v>108</v>
      </c>
      <c r="AX95" s="20">
        <v>131</v>
      </c>
      <c r="AY95" s="20">
        <v>6.9</v>
      </c>
      <c r="AZ95" s="20">
        <v>8</v>
      </c>
      <c r="BA95" s="20">
        <v>14.6</v>
      </c>
      <c r="BB95" s="22">
        <v>7</v>
      </c>
      <c r="BC95" s="20">
        <v>7.0000000000000007E-2</v>
      </c>
      <c r="BD95" s="20">
        <v>0.05</v>
      </c>
      <c r="BE95" s="20">
        <v>0.12</v>
      </c>
      <c r="BF95" s="20">
        <v>16.55</v>
      </c>
      <c r="BG95" s="22">
        <v>84</v>
      </c>
      <c r="BH95" s="22">
        <v>28</v>
      </c>
      <c r="BI95" s="22">
        <v>336</v>
      </c>
      <c r="BJ95" s="22">
        <v>120</v>
      </c>
      <c r="BK95" s="22">
        <v>304</v>
      </c>
      <c r="BL95" s="22">
        <v>101</v>
      </c>
      <c r="BM95" s="22">
        <v>199</v>
      </c>
      <c r="BN95" s="22">
        <v>63</v>
      </c>
      <c r="BO95" s="20"/>
      <c r="BP95" s="20"/>
      <c r="BQ95" s="20"/>
      <c r="BR95" s="20"/>
      <c r="BS95" s="20"/>
      <c r="BT95" s="20"/>
      <c r="BU95" s="22">
        <v>0.01</v>
      </c>
      <c r="BV95" s="22">
        <v>0</v>
      </c>
      <c r="BW95" s="22">
        <v>0.01</v>
      </c>
      <c r="BX95" s="22">
        <v>0.02</v>
      </c>
      <c r="BY95" s="22">
        <v>2.36</v>
      </c>
      <c r="BZ95" s="22">
        <v>2.14</v>
      </c>
      <c r="CA95" s="22">
        <v>433</v>
      </c>
      <c r="CB95" s="22">
        <v>95</v>
      </c>
      <c r="CC95" s="22">
        <v>173</v>
      </c>
      <c r="CD95" s="22">
        <v>59</v>
      </c>
      <c r="CE95" s="22">
        <v>265</v>
      </c>
      <c r="CF95" s="22">
        <v>86</v>
      </c>
      <c r="CG95" s="22">
        <v>404</v>
      </c>
      <c r="CH95" s="22">
        <v>153</v>
      </c>
      <c r="CI95" s="22">
        <v>1</v>
      </c>
      <c r="CJ95" s="22">
        <v>0.14000000000000001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1.5</v>
      </c>
      <c r="K96" s="20">
        <v>1</v>
      </c>
      <c r="L96" s="22">
        <v>1</v>
      </c>
      <c r="M96" s="20" t="s">
        <v>1925</v>
      </c>
      <c r="N96" s="20">
        <v>1.5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1926</v>
      </c>
      <c r="U96" s="20">
        <v>1.4</v>
      </c>
      <c r="V96" s="20" t="s">
        <v>1927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10</v>
      </c>
      <c r="AD96" s="22">
        <v>6959</v>
      </c>
      <c r="AE96" s="22">
        <v>442</v>
      </c>
      <c r="AF96" s="22">
        <v>11069</v>
      </c>
      <c r="AG96" s="22">
        <v>329</v>
      </c>
      <c r="AH96" s="20">
        <v>0.3</v>
      </c>
      <c r="AI96" s="20">
        <v>2.2000000000000002</v>
      </c>
      <c r="AJ96" s="20" t="s">
        <v>1927</v>
      </c>
      <c r="AK96" s="22">
        <v>605</v>
      </c>
      <c r="AL96" s="22">
        <v>0</v>
      </c>
      <c r="AM96" s="22">
        <v>0</v>
      </c>
      <c r="AN96" s="22">
        <v>1</v>
      </c>
      <c r="AO96" s="22">
        <v>14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62</v>
      </c>
      <c r="AX96" s="20">
        <v>85</v>
      </c>
      <c r="AY96" s="20">
        <v>54.2</v>
      </c>
      <c r="AZ96" s="20">
        <v>16</v>
      </c>
      <c r="BA96" s="20">
        <v>15.5</v>
      </c>
      <c r="BB96" s="22">
        <v>7</v>
      </c>
      <c r="BC96" s="20">
        <v>7.0000000000000007E-2</v>
      </c>
      <c r="BD96" s="20">
        <v>0.32</v>
      </c>
      <c r="BE96" s="20">
        <v>0.39</v>
      </c>
      <c r="BF96" s="20">
        <v>15.47</v>
      </c>
      <c r="BG96" s="22">
        <v>155</v>
      </c>
      <c r="BH96" s="22">
        <v>62</v>
      </c>
      <c r="BI96" s="22">
        <v>150</v>
      </c>
      <c r="BJ96" s="22">
        <v>35</v>
      </c>
      <c r="BK96" s="22">
        <v>253</v>
      </c>
      <c r="BL96" s="22">
        <v>77</v>
      </c>
      <c r="BM96" s="22">
        <v>183</v>
      </c>
      <c r="BN96" s="22">
        <v>55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0.05</v>
      </c>
      <c r="BX96" s="22">
        <v>0.06</v>
      </c>
      <c r="BY96" s="22">
        <v>2.2999999999999998</v>
      </c>
      <c r="BZ96" s="22">
        <v>2.08</v>
      </c>
      <c r="CA96" s="22">
        <v>467</v>
      </c>
      <c r="CB96" s="22">
        <v>98</v>
      </c>
      <c r="CC96" s="22">
        <v>202</v>
      </c>
      <c r="CD96" s="22">
        <v>69</v>
      </c>
      <c r="CE96" s="22">
        <v>287</v>
      </c>
      <c r="CF96" s="22">
        <v>95</v>
      </c>
      <c r="CG96" s="22">
        <v>313</v>
      </c>
      <c r="CH96" s="22">
        <v>119</v>
      </c>
      <c r="CI96" s="22">
        <v>1.04</v>
      </c>
      <c r="CJ96" s="22">
        <v>0.15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</v>
      </c>
      <c r="K97" s="20">
        <v>-0.5</v>
      </c>
      <c r="L97" s="22">
        <v>0</v>
      </c>
      <c r="M97" s="20" t="s">
        <v>1928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1929</v>
      </c>
      <c r="U97" s="20">
        <v>0</v>
      </c>
      <c r="V97" s="20" t="s">
        <v>1930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746</v>
      </c>
      <c r="AE97" s="22">
        <v>43</v>
      </c>
      <c r="AF97" s="22">
        <v>3799</v>
      </c>
      <c r="AG97" s="22">
        <v>86</v>
      </c>
      <c r="AH97" s="20">
        <v>0</v>
      </c>
      <c r="AI97" s="20">
        <v>0</v>
      </c>
      <c r="AJ97" s="20" t="s">
        <v>1930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556</v>
      </c>
      <c r="BH97" s="22">
        <v>78</v>
      </c>
      <c r="BI97" s="22">
        <v>545</v>
      </c>
      <c r="BJ97" s="22">
        <v>65</v>
      </c>
      <c r="BK97" s="22">
        <v>526</v>
      </c>
      <c r="BL97" s="22">
        <v>61</v>
      </c>
      <c r="BM97" s="22">
        <v>560</v>
      </c>
      <c r="BN97" s="22">
        <v>78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528</v>
      </c>
      <c r="CB97" s="22">
        <v>29</v>
      </c>
      <c r="CC97" s="22">
        <v>528</v>
      </c>
      <c r="CD97" s="22">
        <v>78</v>
      </c>
      <c r="CE97" s="22">
        <v>562</v>
      </c>
      <c r="CF97" s="22">
        <v>78</v>
      </c>
      <c r="CG97" s="22">
        <v>421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</v>
      </c>
      <c r="K98" s="20">
        <v>-0.5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2502</v>
      </c>
      <c r="U98" s="20">
        <v>0</v>
      </c>
      <c r="V98" s="20" t="s">
        <v>2503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6174</v>
      </c>
      <c r="AE98" s="22">
        <v>306</v>
      </c>
      <c r="AF98" s="22">
        <v>6900</v>
      </c>
      <c r="AG98" s="22">
        <v>234</v>
      </c>
      <c r="AH98" s="20">
        <v>0</v>
      </c>
      <c r="AI98" s="20">
        <v>0</v>
      </c>
      <c r="AJ98" s="20" t="s">
        <v>2503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507</v>
      </c>
      <c r="BH98" s="22">
        <v>191</v>
      </c>
      <c r="BI98" s="22">
        <v>491</v>
      </c>
      <c r="BJ98" s="22">
        <v>187</v>
      </c>
      <c r="BK98" s="22">
        <v>463</v>
      </c>
      <c r="BL98" s="22">
        <v>173</v>
      </c>
      <c r="BM98" s="22">
        <v>511</v>
      </c>
      <c r="BN98" s="22">
        <v>190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677</v>
      </c>
      <c r="CB98" s="22">
        <v>204</v>
      </c>
      <c r="CC98" s="22">
        <v>468</v>
      </c>
      <c r="CD98" s="22">
        <v>172</v>
      </c>
      <c r="CE98" s="22">
        <v>512</v>
      </c>
      <c r="CF98" s="22">
        <v>188</v>
      </c>
      <c r="CG98" s="22">
        <v>348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1.8</v>
      </c>
      <c r="K99" s="20">
        <v>1.3</v>
      </c>
      <c r="L99" s="22">
        <v>0</v>
      </c>
      <c r="M99" s="20" t="s">
        <v>1691</v>
      </c>
      <c r="N99" s="20">
        <v>1.8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2504</v>
      </c>
      <c r="U99" s="20">
        <v>1.6</v>
      </c>
      <c r="V99" s="20" t="s">
        <v>2505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11</v>
      </c>
      <c r="AD99" s="22">
        <v>15732</v>
      </c>
      <c r="AE99" s="22">
        <v>1204</v>
      </c>
      <c r="AF99" s="22">
        <v>9810</v>
      </c>
      <c r="AG99" s="22">
        <v>574</v>
      </c>
      <c r="AH99" s="20">
        <v>0.4</v>
      </c>
      <c r="AI99" s="20">
        <v>2.4</v>
      </c>
      <c r="AJ99" s="20" t="s">
        <v>2505</v>
      </c>
      <c r="AK99" s="22">
        <v>614</v>
      </c>
      <c r="AL99" s="22">
        <v>0</v>
      </c>
      <c r="AM99" s="22">
        <v>0</v>
      </c>
      <c r="AN99" s="22">
        <v>1</v>
      </c>
      <c r="AO99" s="22">
        <v>15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92</v>
      </c>
      <c r="AX99" s="20">
        <v>93.8</v>
      </c>
      <c r="AY99" s="20">
        <v>70.2</v>
      </c>
      <c r="AZ99" s="20">
        <v>14</v>
      </c>
      <c r="BA99" s="20">
        <v>17.8</v>
      </c>
      <c r="BB99" s="22">
        <v>7</v>
      </c>
      <c r="BC99" s="20">
        <v>0.02</v>
      </c>
      <c r="BD99" s="20">
        <v>0.36</v>
      </c>
      <c r="BE99" s="20">
        <v>0.38</v>
      </c>
      <c r="BF99" s="20">
        <v>16.36</v>
      </c>
      <c r="BG99" s="22">
        <v>131</v>
      </c>
      <c r="BH99" s="22">
        <v>52</v>
      </c>
      <c r="BI99" s="22">
        <v>110</v>
      </c>
      <c r="BJ99" s="22">
        <v>24</v>
      </c>
      <c r="BK99" s="22">
        <v>259</v>
      </c>
      <c r="BL99" s="22">
        <v>80</v>
      </c>
      <c r="BM99" s="22">
        <v>161</v>
      </c>
      <c r="BN99" s="22">
        <v>48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2.4</v>
      </c>
      <c r="BZ99" s="22">
        <v>2.2000000000000002</v>
      </c>
      <c r="CA99" s="22">
        <v>397</v>
      </c>
      <c r="CB99" s="22">
        <v>83</v>
      </c>
      <c r="CC99" s="22">
        <v>171</v>
      </c>
      <c r="CD99" s="22">
        <v>58</v>
      </c>
      <c r="CE99" s="22">
        <v>263</v>
      </c>
      <c r="CF99" s="22">
        <v>84</v>
      </c>
      <c r="CG99" s="22">
        <v>321</v>
      </c>
      <c r="CH99" s="22">
        <v>122</v>
      </c>
      <c r="CI99" s="22">
        <v>1.03</v>
      </c>
      <c r="CJ99" s="22">
        <v>0.15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2506</v>
      </c>
      <c r="S100" s="22">
        <v>49</v>
      </c>
      <c r="T100" s="20" t="s">
        <v>2507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452</v>
      </c>
      <c r="AE100" s="22">
        <v>9</v>
      </c>
      <c r="AF100" s="22">
        <v>1123</v>
      </c>
      <c r="AG100" s="22">
        <v>12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677</v>
      </c>
      <c r="BH100" s="22">
        <v>283</v>
      </c>
      <c r="BI100" s="22">
        <v>675</v>
      </c>
      <c r="BJ100" s="22">
        <v>283</v>
      </c>
      <c r="BK100" s="22">
        <v>670</v>
      </c>
      <c r="BL100" s="22">
        <v>280</v>
      </c>
      <c r="BM100" s="22">
        <v>678</v>
      </c>
      <c r="BN100" s="22">
        <v>284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283</v>
      </c>
      <c r="CB100" s="22">
        <v>186</v>
      </c>
      <c r="CC100" s="22">
        <v>665</v>
      </c>
      <c r="CD100" s="22">
        <v>277</v>
      </c>
      <c r="CE100" s="22">
        <v>677</v>
      </c>
      <c r="CF100" s="22">
        <v>283</v>
      </c>
      <c r="CG100" s="22">
        <v>679</v>
      </c>
      <c r="CH100" s="22">
        <v>279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-0.5</v>
      </c>
      <c r="L101" s="22">
        <v>0</v>
      </c>
      <c r="M101" s="20" t="s">
        <v>2551</v>
      </c>
      <c r="N101" s="20">
        <v>0</v>
      </c>
      <c r="O101" s="22">
        <v>673</v>
      </c>
      <c r="P101" s="23" t="b">
        <v>0</v>
      </c>
      <c r="Q101" s="20"/>
      <c r="R101" s="20" t="s">
        <v>2881</v>
      </c>
      <c r="S101" s="22">
        <v>50</v>
      </c>
      <c r="T101" s="20" t="s">
        <v>2882</v>
      </c>
      <c r="U101" s="20">
        <v>0</v>
      </c>
      <c r="V101" s="20" t="s">
        <v>2883</v>
      </c>
      <c r="W101" s="20">
        <v>0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392</v>
      </c>
      <c r="AE101" s="22">
        <v>47</v>
      </c>
      <c r="AF101" s="22">
        <v>223</v>
      </c>
      <c r="AG101" s="22">
        <v>19</v>
      </c>
      <c r="AH101" s="20">
        <v>0</v>
      </c>
      <c r="AI101" s="20">
        <v>0</v>
      </c>
      <c r="AJ101" s="20" t="s">
        <v>2883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691</v>
      </c>
      <c r="BH101" s="22">
        <v>294</v>
      </c>
      <c r="BI101" s="22">
        <v>689</v>
      </c>
      <c r="BJ101" s="22">
        <v>293</v>
      </c>
      <c r="BK101" s="22">
        <v>685</v>
      </c>
      <c r="BL101" s="22">
        <v>291</v>
      </c>
      <c r="BM101" s="22">
        <v>691</v>
      </c>
      <c r="BN101" s="22">
        <v>294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189</v>
      </c>
      <c r="CB101" s="22">
        <v>119</v>
      </c>
      <c r="CC101" s="22">
        <v>678</v>
      </c>
      <c r="CD101" s="22">
        <v>287</v>
      </c>
      <c r="CE101" s="22">
        <v>690</v>
      </c>
      <c r="CF101" s="22">
        <v>293</v>
      </c>
      <c r="CG101" s="22">
        <v>699</v>
      </c>
      <c r="CH101" s="22">
        <v>294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0.7</v>
      </c>
      <c r="K102" s="20">
        <v>0.2</v>
      </c>
      <c r="L102" s="22">
        <v>1</v>
      </c>
      <c r="M102" s="20" t="s">
        <v>1336</v>
      </c>
      <c r="N102" s="20">
        <v>0.7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3190</v>
      </c>
      <c r="U102" s="20">
        <v>1</v>
      </c>
      <c r="V102" s="20" t="s">
        <v>3191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2</v>
      </c>
      <c r="AD102" s="22">
        <v>627</v>
      </c>
      <c r="AE102" s="22">
        <v>94</v>
      </c>
      <c r="AF102" s="22">
        <v>312</v>
      </c>
      <c r="AG102" s="22">
        <v>56</v>
      </c>
      <c r="AH102" s="20">
        <v>0.1</v>
      </c>
      <c r="AI102" s="20">
        <v>0.4</v>
      </c>
      <c r="AJ102" s="20" t="s">
        <v>3191</v>
      </c>
      <c r="AK102" s="22">
        <v>48</v>
      </c>
      <c r="AL102" s="22">
        <v>0</v>
      </c>
      <c r="AM102" s="22">
        <v>0</v>
      </c>
      <c r="AN102" s="22">
        <v>0</v>
      </c>
      <c r="AO102" s="22">
        <v>1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6</v>
      </c>
      <c r="AX102" s="20">
        <v>10</v>
      </c>
      <c r="AY102" s="20">
        <v>12.3</v>
      </c>
      <c r="AZ102" s="20">
        <v>8</v>
      </c>
      <c r="BA102" s="20">
        <v>3</v>
      </c>
      <c r="BB102" s="22">
        <v>0</v>
      </c>
      <c r="BC102" s="20">
        <v>0</v>
      </c>
      <c r="BD102" s="20">
        <v>0.06</v>
      </c>
      <c r="BE102" s="20">
        <v>0.06</v>
      </c>
      <c r="BF102" s="20">
        <v>1.25</v>
      </c>
      <c r="BG102" s="22">
        <v>357</v>
      </c>
      <c r="BH102" s="22">
        <v>159</v>
      </c>
      <c r="BI102" s="22">
        <v>297</v>
      </c>
      <c r="BJ102" s="22">
        <v>158</v>
      </c>
      <c r="BK102" s="22">
        <v>308</v>
      </c>
      <c r="BL102" s="22">
        <v>159</v>
      </c>
      <c r="BM102" s="22">
        <v>357</v>
      </c>
      <c r="BN102" s="22">
        <v>167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0.11</v>
      </c>
      <c r="BX102" s="22">
        <v>0.11</v>
      </c>
      <c r="BY102" s="22">
        <v>2.34</v>
      </c>
      <c r="BZ102" s="22">
        <v>1.88</v>
      </c>
      <c r="CA102" s="22">
        <v>110</v>
      </c>
      <c r="CB102" s="22">
        <v>68</v>
      </c>
      <c r="CC102" s="22">
        <v>295</v>
      </c>
      <c r="CD102" s="22">
        <v>137</v>
      </c>
      <c r="CE102" s="22">
        <v>395</v>
      </c>
      <c r="CF102" s="22">
        <v>190</v>
      </c>
      <c r="CG102" s="22">
        <v>658</v>
      </c>
      <c r="CH102" s="22">
        <v>266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0.3</v>
      </c>
      <c r="K103" s="20">
        <v>0.8</v>
      </c>
      <c r="L103" s="22">
        <v>2</v>
      </c>
      <c r="M103" s="20" t="s">
        <v>1041</v>
      </c>
      <c r="N103" s="20">
        <v>0.8</v>
      </c>
      <c r="O103" s="22">
        <v>90</v>
      </c>
      <c r="P103" s="23" t="b">
        <v>0</v>
      </c>
      <c r="Q103" s="20"/>
      <c r="R103" s="20" t="s">
        <v>3192</v>
      </c>
      <c r="S103" s="22">
        <v>45</v>
      </c>
      <c r="T103" s="20" t="s">
        <v>1042</v>
      </c>
      <c r="U103" s="20">
        <v>1.6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8</v>
      </c>
      <c r="AD103" s="22">
        <v>12241</v>
      </c>
      <c r="AE103" s="22">
        <v>287</v>
      </c>
      <c r="AF103" s="22">
        <v>17072</v>
      </c>
      <c r="AG103" s="22">
        <v>403</v>
      </c>
      <c r="AH103" s="20">
        <v>0.2</v>
      </c>
      <c r="AI103" s="20">
        <v>1.8</v>
      </c>
      <c r="AJ103" s="20" t="s">
        <v>495</v>
      </c>
      <c r="AK103" s="22">
        <v>210</v>
      </c>
      <c r="AL103" s="22">
        <v>0</v>
      </c>
      <c r="AM103" s="22">
        <v>1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45</v>
      </c>
      <c r="AX103" s="20">
        <v>47.8</v>
      </c>
      <c r="AY103" s="20">
        <v>15.6</v>
      </c>
      <c r="AZ103" s="20">
        <v>71</v>
      </c>
      <c r="BA103" s="20">
        <v>13.4</v>
      </c>
      <c r="BB103" s="22">
        <v>2</v>
      </c>
      <c r="BC103" s="20">
        <v>0.48</v>
      </c>
      <c r="BD103" s="20">
        <v>1.51</v>
      </c>
      <c r="BE103" s="20">
        <v>1.99</v>
      </c>
      <c r="BF103" s="20">
        <v>2.3199999999999998</v>
      </c>
      <c r="BG103" s="22">
        <v>240</v>
      </c>
      <c r="BH103" s="22">
        <v>96</v>
      </c>
      <c r="BI103" s="22">
        <v>274</v>
      </c>
      <c r="BJ103" s="22">
        <v>88</v>
      </c>
      <c r="BK103" s="22">
        <v>96</v>
      </c>
      <c r="BL103" s="22">
        <v>10</v>
      </c>
      <c r="BM103" s="22">
        <v>224</v>
      </c>
      <c r="BN103" s="22">
        <v>75</v>
      </c>
      <c r="BO103" s="20"/>
      <c r="BP103" s="20"/>
      <c r="BQ103" s="20"/>
      <c r="BR103" s="20"/>
      <c r="BS103" s="20"/>
      <c r="BT103" s="20"/>
      <c r="BU103" s="22">
        <v>0.21</v>
      </c>
      <c r="BV103" s="22">
        <v>0</v>
      </c>
      <c r="BW103" s="22">
        <v>0.65</v>
      </c>
      <c r="BX103" s="22">
        <v>0.86</v>
      </c>
      <c r="BY103" s="22">
        <v>0.99</v>
      </c>
      <c r="BZ103" s="22">
        <v>2.14</v>
      </c>
      <c r="CA103" s="22">
        <v>373</v>
      </c>
      <c r="CB103" s="22">
        <v>63</v>
      </c>
      <c r="CC103" s="22">
        <v>267</v>
      </c>
      <c r="CD103" s="22">
        <v>93</v>
      </c>
      <c r="CE103" s="22">
        <v>261</v>
      </c>
      <c r="CF103" s="22">
        <v>82</v>
      </c>
      <c r="CG103" s="22">
        <v>285</v>
      </c>
      <c r="CH103" s="22">
        <v>109</v>
      </c>
      <c r="CI103" s="22">
        <v>0.86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-0.5</v>
      </c>
      <c r="K104" s="20">
        <v>0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2941</v>
      </c>
      <c r="AE104" s="22">
        <v>94</v>
      </c>
      <c r="AF104" s="22">
        <v>7521</v>
      </c>
      <c r="AG104" s="22">
        <v>207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486</v>
      </c>
      <c r="BH104" s="22">
        <v>58</v>
      </c>
      <c r="BI104" s="22">
        <v>471</v>
      </c>
      <c r="BJ104" s="22">
        <v>43</v>
      </c>
      <c r="BK104" s="22">
        <v>440</v>
      </c>
      <c r="BL104" s="22">
        <v>38</v>
      </c>
      <c r="BM104" s="22">
        <v>491</v>
      </c>
      <c r="BN104" s="22">
        <v>58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650</v>
      </c>
      <c r="CB104" s="22">
        <v>60</v>
      </c>
      <c r="CC104" s="22">
        <v>445</v>
      </c>
      <c r="CD104" s="22">
        <v>58</v>
      </c>
      <c r="CE104" s="22">
        <v>491</v>
      </c>
      <c r="CF104" s="22">
        <v>58</v>
      </c>
      <c r="CG104" s="22">
        <v>314</v>
      </c>
      <c r="CH104" s="22">
        <v>47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2884</v>
      </c>
      <c r="R105" s="20" t="s">
        <v>2885</v>
      </c>
      <c r="S105" s="22">
        <v>44</v>
      </c>
      <c r="T105" s="20" t="s">
        <v>1060</v>
      </c>
      <c r="U105" s="20">
        <v>1</v>
      </c>
      <c r="V105" s="20" t="s">
        <v>615</v>
      </c>
      <c r="W105" s="20">
        <v>1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11453</v>
      </c>
      <c r="AE105" s="22">
        <v>22</v>
      </c>
      <c r="AF105" s="22">
        <v>206595</v>
      </c>
      <c r="AG105" s="22">
        <v>2578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408</v>
      </c>
      <c r="BH105" s="22">
        <v>192</v>
      </c>
      <c r="BI105" s="22">
        <v>561</v>
      </c>
      <c r="BJ105" s="22">
        <v>219</v>
      </c>
      <c r="BK105" s="22">
        <v>544</v>
      </c>
      <c r="BL105" s="22">
        <v>212</v>
      </c>
      <c r="BM105" s="22">
        <v>422</v>
      </c>
      <c r="BN105" s="22">
        <v>198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551</v>
      </c>
      <c r="CB105" s="22">
        <v>291</v>
      </c>
      <c r="CC105" s="22">
        <v>545</v>
      </c>
      <c r="CD105" s="22">
        <v>203</v>
      </c>
      <c r="CE105" s="22">
        <v>337</v>
      </c>
      <c r="CF105" s="22">
        <v>149</v>
      </c>
      <c r="CG105" s="22">
        <v>161</v>
      </c>
      <c r="CH105" s="22">
        <v>53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3013</v>
      </c>
      <c r="R106" s="20" t="s">
        <v>3014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11469</v>
      </c>
      <c r="AG106" s="22">
        <v>199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481</v>
      </c>
      <c r="BH106" s="22">
        <v>176</v>
      </c>
      <c r="BI106" s="22">
        <v>466</v>
      </c>
      <c r="BJ106" s="22">
        <v>173</v>
      </c>
      <c r="BK106" s="22">
        <v>435</v>
      </c>
      <c r="BL106" s="22">
        <v>156</v>
      </c>
      <c r="BM106" s="22">
        <v>486</v>
      </c>
      <c r="BN106" s="22">
        <v>176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645</v>
      </c>
      <c r="CB106" s="22">
        <v>183</v>
      </c>
      <c r="CC106" s="22">
        <v>440</v>
      </c>
      <c r="CD106" s="22">
        <v>155</v>
      </c>
      <c r="CE106" s="22">
        <v>486</v>
      </c>
      <c r="CF106" s="22">
        <v>173</v>
      </c>
      <c r="CG106" s="22">
        <v>389</v>
      </c>
      <c r="CH106" s="22">
        <v>149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1931</v>
      </c>
      <c r="R107" s="20" t="s">
        <v>1932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116</v>
      </c>
      <c r="AG107" s="22">
        <v>2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623</v>
      </c>
      <c r="BH107" s="22">
        <v>246</v>
      </c>
      <c r="BI107" s="22">
        <v>621</v>
      </c>
      <c r="BJ107" s="22">
        <v>247</v>
      </c>
      <c r="BK107" s="22">
        <v>611</v>
      </c>
      <c r="BL107" s="22">
        <v>243</v>
      </c>
      <c r="BM107" s="22">
        <v>628</v>
      </c>
      <c r="BN107" s="22">
        <v>249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435</v>
      </c>
      <c r="CB107" s="22">
        <v>242</v>
      </c>
      <c r="CC107" s="22">
        <v>601</v>
      </c>
      <c r="CD107" s="22">
        <v>233</v>
      </c>
      <c r="CE107" s="22">
        <v>628</v>
      </c>
      <c r="CF107" s="22">
        <v>249</v>
      </c>
      <c r="CG107" s="22">
        <v>714</v>
      </c>
      <c r="CH107" s="22">
        <v>305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2793</v>
      </c>
      <c r="R108" s="20" t="s">
        <v>2794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3500</v>
      </c>
      <c r="AG108" s="22">
        <v>10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690</v>
      </c>
      <c r="BH108" s="22">
        <v>293</v>
      </c>
      <c r="BI108" s="22">
        <v>688</v>
      </c>
      <c r="BJ108" s="22">
        <v>292</v>
      </c>
      <c r="BK108" s="22">
        <v>684</v>
      </c>
      <c r="BL108" s="22">
        <v>290</v>
      </c>
      <c r="BM108" s="22">
        <v>690</v>
      </c>
      <c r="BN108" s="22">
        <v>293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186</v>
      </c>
      <c r="CB108" s="22">
        <v>116</v>
      </c>
      <c r="CC108" s="22">
        <v>677</v>
      </c>
      <c r="CD108" s="22">
        <v>286</v>
      </c>
      <c r="CE108" s="22">
        <v>689</v>
      </c>
      <c r="CF108" s="22">
        <v>292</v>
      </c>
      <c r="CG108" s="22">
        <v>622</v>
      </c>
      <c r="CH108" s="22">
        <v>247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1.5</v>
      </c>
      <c r="K109" s="20">
        <v>2</v>
      </c>
      <c r="L109" s="22">
        <v>2</v>
      </c>
      <c r="M109" s="20" t="s">
        <v>920</v>
      </c>
      <c r="N109" s="20">
        <v>2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2.4</v>
      </c>
      <c r="V109" s="20" t="s">
        <v>507</v>
      </c>
      <c r="W109" s="20">
        <v>0.5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17</v>
      </c>
      <c r="AD109" s="22">
        <v>37601</v>
      </c>
      <c r="AE109" s="22">
        <v>363</v>
      </c>
      <c r="AF109" s="22">
        <v>22311</v>
      </c>
      <c r="AG109" s="22">
        <v>1051</v>
      </c>
      <c r="AH109" s="20">
        <v>0.4</v>
      </c>
      <c r="AI109" s="20">
        <v>3.8</v>
      </c>
      <c r="AJ109" s="20" t="s">
        <v>507</v>
      </c>
      <c r="AK109" s="22">
        <v>549</v>
      </c>
      <c r="AL109" s="22">
        <v>0</v>
      </c>
      <c r="AM109" s="22">
        <v>1</v>
      </c>
      <c r="AN109" s="22">
        <v>1</v>
      </c>
      <c r="AO109" s="22">
        <v>8</v>
      </c>
      <c r="AP109" s="22">
        <v>0</v>
      </c>
      <c r="AQ109" s="22">
        <v>0</v>
      </c>
      <c r="AR109" s="22">
        <v>0</v>
      </c>
      <c r="AS109" s="22">
        <v>1</v>
      </c>
      <c r="AT109" s="22">
        <v>0</v>
      </c>
      <c r="AU109" s="22">
        <v>0</v>
      </c>
      <c r="AV109" s="22">
        <v>0</v>
      </c>
      <c r="AW109" s="22">
        <v>114</v>
      </c>
      <c r="AX109" s="20">
        <v>119.2</v>
      </c>
      <c r="AY109" s="20">
        <v>32</v>
      </c>
      <c r="AZ109" s="20">
        <v>31</v>
      </c>
      <c r="BA109" s="20">
        <v>18.3</v>
      </c>
      <c r="BB109" s="22">
        <v>6</v>
      </c>
      <c r="BC109" s="20">
        <v>0.13</v>
      </c>
      <c r="BD109" s="20">
        <v>0.5</v>
      </c>
      <c r="BE109" s="20">
        <v>0.63</v>
      </c>
      <c r="BF109" s="20">
        <v>6.26</v>
      </c>
      <c r="BG109" s="22">
        <v>96</v>
      </c>
      <c r="BH109" s="22">
        <v>34</v>
      </c>
      <c r="BI109" s="22">
        <v>207</v>
      </c>
      <c r="BJ109" s="22">
        <v>63</v>
      </c>
      <c r="BK109" s="22">
        <v>184</v>
      </c>
      <c r="BL109" s="22">
        <v>48</v>
      </c>
      <c r="BM109" s="22">
        <v>155</v>
      </c>
      <c r="BN109" s="22">
        <v>44</v>
      </c>
      <c r="BO109" s="20"/>
      <c r="BP109" s="20"/>
      <c r="BQ109" s="20"/>
      <c r="BR109" s="20"/>
      <c r="BS109" s="20"/>
      <c r="BT109" s="20"/>
      <c r="BU109" s="22">
        <v>0.02</v>
      </c>
      <c r="BV109" s="22">
        <v>0</v>
      </c>
      <c r="BW109" s="22">
        <v>0.08</v>
      </c>
      <c r="BX109" s="22">
        <v>0.1</v>
      </c>
      <c r="BY109" s="22">
        <v>1.03</v>
      </c>
      <c r="BZ109" s="22">
        <v>1.31</v>
      </c>
      <c r="CA109" s="22">
        <v>411</v>
      </c>
      <c r="CB109" s="22">
        <v>90</v>
      </c>
      <c r="CC109" s="22">
        <v>151</v>
      </c>
      <c r="CD109" s="22">
        <v>52</v>
      </c>
      <c r="CE109" s="22">
        <v>178</v>
      </c>
      <c r="CF109" s="22">
        <v>64</v>
      </c>
      <c r="CG109" s="22">
        <v>232</v>
      </c>
      <c r="CH109" s="22">
        <v>90</v>
      </c>
      <c r="CI109" s="22">
        <v>0.98</v>
      </c>
      <c r="CJ109" s="22">
        <v>0.16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1933</v>
      </c>
      <c r="R110" s="20" t="s">
        <v>1934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388</v>
      </c>
      <c r="AG110" s="22">
        <v>3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513</v>
      </c>
      <c r="BH110" s="22">
        <v>72</v>
      </c>
      <c r="BI110" s="22">
        <v>497</v>
      </c>
      <c r="BJ110" s="22">
        <v>57</v>
      </c>
      <c r="BK110" s="22">
        <v>469</v>
      </c>
      <c r="BL110" s="22">
        <v>52</v>
      </c>
      <c r="BM110" s="22">
        <v>517</v>
      </c>
      <c r="BN110" s="22">
        <v>72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686</v>
      </c>
      <c r="CB110" s="22">
        <v>74</v>
      </c>
      <c r="CC110" s="22">
        <v>474</v>
      </c>
      <c r="CD110" s="22">
        <v>72</v>
      </c>
      <c r="CE110" s="22">
        <v>518</v>
      </c>
      <c r="CF110" s="22">
        <v>72</v>
      </c>
      <c r="CG110" s="22">
        <v>675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910</v>
      </c>
      <c r="R111" s="20" t="s">
        <v>2886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1289</v>
      </c>
      <c r="AE111" s="22">
        <v>3</v>
      </c>
      <c r="AF111" s="22">
        <v>8769</v>
      </c>
      <c r="AG111" s="22">
        <v>113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354</v>
      </c>
      <c r="BH111" s="22">
        <v>156</v>
      </c>
      <c r="BI111" s="22">
        <v>352</v>
      </c>
      <c r="BJ111" s="22">
        <v>179</v>
      </c>
      <c r="BK111" s="22">
        <v>248</v>
      </c>
      <c r="BL111" s="22">
        <v>131</v>
      </c>
      <c r="BM111" s="22">
        <v>353</v>
      </c>
      <c r="BN111" s="22">
        <v>164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276</v>
      </c>
      <c r="CB111" s="22">
        <v>181</v>
      </c>
      <c r="CC111" s="22">
        <v>663</v>
      </c>
      <c r="CD111" s="22">
        <v>275</v>
      </c>
      <c r="CE111" s="22">
        <v>378</v>
      </c>
      <c r="CF111" s="22">
        <v>175</v>
      </c>
      <c r="CG111" s="22">
        <v>505</v>
      </c>
      <c r="CH111" s="22">
        <v>176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2397</v>
      </c>
      <c r="R112" s="20" t="s">
        <v>2795</v>
      </c>
      <c r="S112" s="22">
        <v>48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754</v>
      </c>
      <c r="AE112" s="22">
        <v>3</v>
      </c>
      <c r="AF112" s="22">
        <v>9395</v>
      </c>
      <c r="AG112" s="22">
        <v>85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657</v>
      </c>
      <c r="BH112" s="22">
        <v>268</v>
      </c>
      <c r="BI112" s="22">
        <v>655</v>
      </c>
      <c r="BJ112" s="22">
        <v>268</v>
      </c>
      <c r="BK112" s="22">
        <v>367</v>
      </c>
      <c r="BL112" s="22">
        <v>187</v>
      </c>
      <c r="BM112" s="22">
        <v>427</v>
      </c>
      <c r="BN112" s="22">
        <v>201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310</v>
      </c>
      <c r="CB112" s="22">
        <v>205</v>
      </c>
      <c r="CC112" s="22">
        <v>642</v>
      </c>
      <c r="CD112" s="22">
        <v>258</v>
      </c>
      <c r="CE112" s="22">
        <v>365</v>
      </c>
      <c r="CF112" s="22">
        <v>165</v>
      </c>
      <c r="CG112" s="22">
        <v>535</v>
      </c>
      <c r="CH112" s="22">
        <v>195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1935</v>
      </c>
      <c r="R113" s="20" t="s">
        <v>1936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664</v>
      </c>
      <c r="AG113" s="22">
        <v>11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608</v>
      </c>
      <c r="BH113" s="22">
        <v>63</v>
      </c>
      <c r="BI113" s="22">
        <v>606</v>
      </c>
      <c r="BJ113" s="22">
        <v>67</v>
      </c>
      <c r="BK113" s="22">
        <v>596</v>
      </c>
      <c r="BL113" s="22">
        <v>65</v>
      </c>
      <c r="BM113" s="22">
        <v>613</v>
      </c>
      <c r="BN113" s="22">
        <v>65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413</v>
      </c>
      <c r="CB113" s="22">
        <v>71</v>
      </c>
      <c r="CC113" s="22">
        <v>585</v>
      </c>
      <c r="CD113" s="22">
        <v>62</v>
      </c>
      <c r="CE113" s="22">
        <v>615</v>
      </c>
      <c r="CF113" s="22">
        <v>67</v>
      </c>
      <c r="CG113" s="22">
        <v>668</v>
      </c>
      <c r="CH113" s="22">
        <v>90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1.3</v>
      </c>
      <c r="K114" s="20">
        <v>1.8</v>
      </c>
      <c r="L114" s="22">
        <v>2</v>
      </c>
      <c r="M114" s="20" t="s">
        <v>1006</v>
      </c>
      <c r="N114" s="20">
        <v>1.8</v>
      </c>
      <c r="O114" s="22">
        <v>101</v>
      </c>
      <c r="P114" s="23" t="b">
        <v>0</v>
      </c>
      <c r="Q114" s="20"/>
      <c r="R114" s="20"/>
      <c r="S114" s="22">
        <v>45</v>
      </c>
      <c r="T114" s="20" t="s">
        <v>1937</v>
      </c>
      <c r="U114" s="20">
        <v>2.7</v>
      </c>
      <c r="V114" s="20" t="s">
        <v>1938</v>
      </c>
      <c r="W114" s="20">
        <v>3.5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19</v>
      </c>
      <c r="AD114" s="22">
        <v>286511</v>
      </c>
      <c r="AE114" s="22">
        <v>2016</v>
      </c>
      <c r="AF114" s="22">
        <v>129843</v>
      </c>
      <c r="AG114" s="22">
        <v>10554</v>
      </c>
      <c r="AH114" s="20">
        <v>0.4</v>
      </c>
      <c r="AI114" s="20">
        <v>4.2</v>
      </c>
      <c r="AJ114" s="20" t="s">
        <v>1938</v>
      </c>
      <c r="AK114" s="22">
        <v>630</v>
      </c>
      <c r="AL114" s="22">
        <v>0</v>
      </c>
      <c r="AM114" s="22">
        <v>0</v>
      </c>
      <c r="AN114" s="22">
        <v>1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17</v>
      </c>
      <c r="AV114" s="22">
        <v>1</v>
      </c>
      <c r="AW114" s="22">
        <v>121</v>
      </c>
      <c r="AX114" s="20">
        <v>153</v>
      </c>
      <c r="AY114" s="20">
        <v>0</v>
      </c>
      <c r="AZ114" s="20">
        <v>0</v>
      </c>
      <c r="BA114" s="20">
        <v>15.3</v>
      </c>
      <c r="BB114" s="22">
        <v>7</v>
      </c>
      <c r="BC114" s="20">
        <v>0</v>
      </c>
      <c r="BD114" s="20">
        <v>0</v>
      </c>
      <c r="BE114" s="20">
        <v>0</v>
      </c>
      <c r="BF114" s="20">
        <v>8.2799999999999994</v>
      </c>
      <c r="BG114" s="22">
        <v>55</v>
      </c>
      <c r="BH114" s="22">
        <v>11</v>
      </c>
      <c r="BI114" s="22">
        <v>584</v>
      </c>
      <c r="BJ114" s="22">
        <v>74</v>
      </c>
      <c r="BK114" s="22">
        <v>570</v>
      </c>
      <c r="BL114" s="22">
        <v>70</v>
      </c>
      <c r="BM114" s="22">
        <v>189</v>
      </c>
      <c r="BN114" s="22">
        <v>11</v>
      </c>
      <c r="BO114" s="20"/>
      <c r="BP114" s="20"/>
      <c r="BQ114" s="20"/>
      <c r="BR114" s="20"/>
      <c r="BS114" s="20"/>
      <c r="BT114" s="20"/>
      <c r="BU114" s="22">
        <v>0</v>
      </c>
      <c r="BV114" s="22">
        <v>2.4300000000000002</v>
      </c>
      <c r="BW114" s="22">
        <v>0</v>
      </c>
      <c r="BX114" s="22">
        <v>0</v>
      </c>
      <c r="BY114" s="22">
        <v>1.18</v>
      </c>
      <c r="BZ114" s="22">
        <v>1.43</v>
      </c>
      <c r="CA114" s="22">
        <v>356</v>
      </c>
      <c r="CB114" s="22">
        <v>20</v>
      </c>
      <c r="CC114" s="22">
        <v>169</v>
      </c>
      <c r="CD114" s="22">
        <v>17</v>
      </c>
      <c r="CE114" s="22">
        <v>149</v>
      </c>
      <c r="CF114" s="22">
        <v>15</v>
      </c>
      <c r="CG114" s="22">
        <v>93</v>
      </c>
      <c r="CH114" s="22">
        <v>13</v>
      </c>
      <c r="CI114" s="22">
        <v>1</v>
      </c>
      <c r="CJ114" s="22">
        <v>0.14000000000000001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0">
        <v>-0.5</v>
      </c>
      <c r="K115" s="20">
        <v>0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40</v>
      </c>
      <c r="T115" s="20" t="s">
        <v>1063</v>
      </c>
      <c r="U115" s="20">
        <v>0</v>
      </c>
      <c r="V115" s="20" t="s">
        <v>726</v>
      </c>
      <c r="W115" s="20">
        <v>0.1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2854</v>
      </c>
      <c r="AE115" s="22">
        <v>112</v>
      </c>
      <c r="AF115" s="22">
        <v>6104</v>
      </c>
      <c r="AG115" s="22">
        <v>174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476</v>
      </c>
      <c r="BH115" s="22">
        <v>174</v>
      </c>
      <c r="BI115" s="22">
        <v>460</v>
      </c>
      <c r="BJ115" s="22">
        <v>171</v>
      </c>
      <c r="BK115" s="22">
        <v>429</v>
      </c>
      <c r="BL115" s="22">
        <v>154</v>
      </c>
      <c r="BM115" s="22">
        <v>481</v>
      </c>
      <c r="BN115" s="22">
        <v>174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639</v>
      </c>
      <c r="CB115" s="22">
        <v>181</v>
      </c>
      <c r="CC115" s="22">
        <v>435</v>
      </c>
      <c r="CD115" s="22">
        <v>153</v>
      </c>
      <c r="CE115" s="22">
        <v>481</v>
      </c>
      <c r="CF115" s="22">
        <v>171</v>
      </c>
      <c r="CG115" s="22">
        <v>367</v>
      </c>
      <c r="CH115" s="22">
        <v>140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0.5</v>
      </c>
      <c r="O116" s="22">
        <v>103</v>
      </c>
      <c r="P116" s="23" t="b">
        <v>0</v>
      </c>
      <c r="Q116" s="20" t="s">
        <v>3334</v>
      </c>
      <c r="R116" s="20" t="s">
        <v>3193</v>
      </c>
      <c r="S116" s="22">
        <v>45</v>
      </c>
      <c r="T116" s="20" t="s">
        <v>1044</v>
      </c>
      <c r="U116" s="20">
        <v>2.6</v>
      </c>
      <c r="V116" s="20" t="s">
        <v>486</v>
      </c>
      <c r="W116" s="20">
        <v>2.2999999999999998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559225</v>
      </c>
      <c r="AE116" s="22">
        <v>38</v>
      </c>
      <c r="AF116" s="22">
        <v>589327</v>
      </c>
      <c r="AG116" s="22">
        <v>18446</v>
      </c>
      <c r="AH116" s="20">
        <v>0.1</v>
      </c>
      <c r="AI116" s="20">
        <v>2.9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183</v>
      </c>
      <c r="BH116" s="22">
        <v>76</v>
      </c>
      <c r="BI116" s="22">
        <v>115</v>
      </c>
      <c r="BJ116" s="22">
        <v>26</v>
      </c>
      <c r="BK116" s="22">
        <v>241</v>
      </c>
      <c r="BL116" s="22">
        <v>70</v>
      </c>
      <c r="BM116" s="22">
        <v>179</v>
      </c>
      <c r="BN116" s="22">
        <v>54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374</v>
      </c>
      <c r="CB116" s="22">
        <v>64</v>
      </c>
      <c r="CC116" s="22">
        <v>308</v>
      </c>
      <c r="CD116" s="22">
        <v>104</v>
      </c>
      <c r="CE116" s="22">
        <v>159</v>
      </c>
      <c r="CF116" s="22">
        <v>54</v>
      </c>
      <c r="CG116" s="22">
        <v>111</v>
      </c>
      <c r="CH116" s="22">
        <v>42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0.5</v>
      </c>
      <c r="K117" s="20">
        <v>1</v>
      </c>
      <c r="L117" s="22">
        <v>1</v>
      </c>
      <c r="M117" s="20" t="s">
        <v>883</v>
      </c>
      <c r="N117" s="20">
        <v>1</v>
      </c>
      <c r="O117" s="22">
        <v>104</v>
      </c>
      <c r="P117" s="23" t="b">
        <v>0</v>
      </c>
      <c r="Q117" s="20"/>
      <c r="R117" s="20"/>
      <c r="S117" s="22">
        <v>45</v>
      </c>
      <c r="T117" s="20" t="s">
        <v>1067</v>
      </c>
      <c r="U117" s="20">
        <v>1.6</v>
      </c>
      <c r="V117" s="20" t="s">
        <v>625</v>
      </c>
      <c r="W117" s="20">
        <v>0.4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11</v>
      </c>
      <c r="AD117" s="22">
        <v>19645</v>
      </c>
      <c r="AE117" s="22">
        <v>330</v>
      </c>
      <c r="AF117" s="22">
        <v>15699</v>
      </c>
      <c r="AG117" s="22">
        <v>813</v>
      </c>
      <c r="AH117" s="20">
        <v>0.2</v>
      </c>
      <c r="AI117" s="20">
        <v>2.4</v>
      </c>
      <c r="AJ117" s="20" t="s">
        <v>625</v>
      </c>
      <c r="AK117" s="22">
        <v>540</v>
      </c>
      <c r="AL117" s="22">
        <v>0</v>
      </c>
      <c r="AM117" s="22">
        <v>0</v>
      </c>
      <c r="AN117" s="22">
        <v>1</v>
      </c>
      <c r="AO117" s="22">
        <v>10</v>
      </c>
      <c r="AP117" s="22">
        <v>0</v>
      </c>
      <c r="AQ117" s="22">
        <v>0</v>
      </c>
      <c r="AR117" s="22">
        <v>0</v>
      </c>
      <c r="AS117" s="22">
        <v>4</v>
      </c>
      <c r="AT117" s="22">
        <v>0</v>
      </c>
      <c r="AU117" s="22">
        <v>0</v>
      </c>
      <c r="AV117" s="22">
        <v>0</v>
      </c>
      <c r="AW117" s="22">
        <v>66</v>
      </c>
      <c r="AX117" s="20">
        <v>51</v>
      </c>
      <c r="AY117" s="20">
        <v>25.6</v>
      </c>
      <c r="AZ117" s="20">
        <v>33</v>
      </c>
      <c r="BA117" s="20">
        <v>10.9</v>
      </c>
      <c r="BB117" s="22">
        <v>7</v>
      </c>
      <c r="BC117" s="20">
        <v>0.16</v>
      </c>
      <c r="BD117" s="20">
        <v>0.13</v>
      </c>
      <c r="BE117" s="20">
        <v>0.28999999999999998</v>
      </c>
      <c r="BF117" s="20">
        <v>7.66</v>
      </c>
      <c r="BG117" s="22">
        <v>228</v>
      </c>
      <c r="BH117" s="22">
        <v>93</v>
      </c>
      <c r="BI117" s="22">
        <v>236</v>
      </c>
      <c r="BJ117" s="22">
        <v>75</v>
      </c>
      <c r="BK117" s="22">
        <v>175</v>
      </c>
      <c r="BL117" s="22">
        <v>42</v>
      </c>
      <c r="BM117" s="22">
        <v>257</v>
      </c>
      <c r="BN117" s="22">
        <v>91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1.28</v>
      </c>
      <c r="BZ117" s="22">
        <v>1.67</v>
      </c>
      <c r="CA117" s="22">
        <v>432</v>
      </c>
      <c r="CB117" s="22">
        <v>94</v>
      </c>
      <c r="CC117" s="22">
        <v>244</v>
      </c>
      <c r="CD117" s="22">
        <v>84</v>
      </c>
      <c r="CE117" s="22">
        <v>264</v>
      </c>
      <c r="CF117" s="22">
        <v>85</v>
      </c>
      <c r="CG117" s="22">
        <v>251</v>
      </c>
      <c r="CH117" s="22">
        <v>98</v>
      </c>
      <c r="CI117" s="22">
        <v>1.17</v>
      </c>
      <c r="CJ117" s="22">
        <v>0.17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2.2999999999999998</v>
      </c>
      <c r="K118" s="20">
        <v>2.8</v>
      </c>
      <c r="L118" s="22">
        <v>2</v>
      </c>
      <c r="M118" s="20" t="s">
        <v>1045</v>
      </c>
      <c r="N118" s="20">
        <v>2.8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2.6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18</v>
      </c>
      <c r="AD118" s="22">
        <v>2394</v>
      </c>
      <c r="AE118" s="22">
        <v>70</v>
      </c>
      <c r="AF118" s="22">
        <v>4968</v>
      </c>
      <c r="AG118" s="22">
        <v>93</v>
      </c>
      <c r="AH118" s="20">
        <v>0.5</v>
      </c>
      <c r="AI118" s="20">
        <v>3.3</v>
      </c>
      <c r="AJ118" s="20" t="s">
        <v>509</v>
      </c>
      <c r="AK118" s="22">
        <v>560</v>
      </c>
      <c r="AL118" s="22">
        <v>0</v>
      </c>
      <c r="AM118" s="22">
        <v>1</v>
      </c>
      <c r="AN118" s="22">
        <v>1</v>
      </c>
      <c r="AO118" s="22">
        <v>7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80</v>
      </c>
      <c r="AX118" s="20">
        <v>72.599999999999994</v>
      </c>
      <c r="AY118" s="20">
        <v>81.7</v>
      </c>
      <c r="AZ118" s="20">
        <v>62</v>
      </c>
      <c r="BA118" s="20">
        <v>21.6</v>
      </c>
      <c r="BB118" s="22">
        <v>7</v>
      </c>
      <c r="BC118" s="20">
        <v>0.34</v>
      </c>
      <c r="BD118" s="20">
        <v>0.4</v>
      </c>
      <c r="BE118" s="20">
        <v>0.74</v>
      </c>
      <c r="BF118" s="20">
        <v>6.08</v>
      </c>
      <c r="BG118" s="22">
        <v>186</v>
      </c>
      <c r="BH118" s="22">
        <v>71</v>
      </c>
      <c r="BI118" s="22">
        <v>90</v>
      </c>
      <c r="BJ118" s="22">
        <v>64</v>
      </c>
      <c r="BK118" s="22">
        <v>115</v>
      </c>
      <c r="BL118" s="22">
        <v>65</v>
      </c>
      <c r="BM118" s="22">
        <v>121</v>
      </c>
      <c r="BN118" s="22">
        <v>63</v>
      </c>
      <c r="BO118" s="20"/>
      <c r="BP118" s="20"/>
      <c r="BQ118" s="20"/>
      <c r="BR118" s="20"/>
      <c r="BS118" s="20"/>
      <c r="BT118" s="20"/>
      <c r="BU118" s="22">
        <v>0.05</v>
      </c>
      <c r="BV118" s="22">
        <v>0</v>
      </c>
      <c r="BW118" s="22">
        <v>0.06</v>
      </c>
      <c r="BX118" s="22">
        <v>0.11</v>
      </c>
      <c r="BY118" s="22">
        <v>0.98</v>
      </c>
      <c r="BZ118" s="22">
        <v>1.1200000000000001</v>
      </c>
      <c r="CA118" s="22">
        <v>129</v>
      </c>
      <c r="CB118" s="22">
        <v>82</v>
      </c>
      <c r="CC118" s="22">
        <v>106</v>
      </c>
      <c r="CD118" s="22">
        <v>42</v>
      </c>
      <c r="CE118" s="22">
        <v>161</v>
      </c>
      <c r="CF118" s="22">
        <v>67</v>
      </c>
      <c r="CG118" s="22">
        <v>456</v>
      </c>
      <c r="CH118" s="22">
        <v>153</v>
      </c>
      <c r="CI118" s="22">
        <v>1.1200000000000001</v>
      </c>
      <c r="CJ118" s="22">
        <v>0.16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6</v>
      </c>
      <c r="K119" s="20">
        <v>6.5</v>
      </c>
      <c r="L119" s="22">
        <v>6</v>
      </c>
      <c r="M119" s="20" t="s">
        <v>1047</v>
      </c>
      <c r="N119" s="20">
        <v>6.5</v>
      </c>
      <c r="O119" s="22">
        <v>106</v>
      </c>
      <c r="P119" s="23" t="b">
        <v>0</v>
      </c>
      <c r="Q119" s="20"/>
      <c r="R119" s="20" t="s">
        <v>2508</v>
      </c>
      <c r="S119" s="22">
        <v>54</v>
      </c>
      <c r="T119" s="20" t="s">
        <v>1048</v>
      </c>
      <c r="U119" s="20">
        <v>5.0999999999999996</v>
      </c>
      <c r="V119" s="20" t="s">
        <v>478</v>
      </c>
      <c r="W119" s="20">
        <v>1.3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36</v>
      </c>
      <c r="AD119" s="22">
        <v>94727</v>
      </c>
      <c r="AE119" s="22">
        <v>8063</v>
      </c>
      <c r="AF119" s="22">
        <v>56648</v>
      </c>
      <c r="AG119" s="22">
        <v>3160</v>
      </c>
      <c r="AH119" s="20">
        <v>1.2</v>
      </c>
      <c r="AI119" s="20">
        <v>6.7</v>
      </c>
      <c r="AJ119" s="20" t="s">
        <v>478</v>
      </c>
      <c r="AK119" s="22">
        <v>537</v>
      </c>
      <c r="AL119" s="22">
        <v>2</v>
      </c>
      <c r="AM119" s="22">
        <v>2</v>
      </c>
      <c r="AN119" s="22">
        <v>2</v>
      </c>
      <c r="AO119" s="22">
        <v>9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6</v>
      </c>
      <c r="AW119" s="22">
        <v>140</v>
      </c>
      <c r="AX119" s="20">
        <v>167.2</v>
      </c>
      <c r="AY119" s="20">
        <v>201.6</v>
      </c>
      <c r="AZ119" s="20">
        <v>53</v>
      </c>
      <c r="BA119" s="20">
        <v>42.1</v>
      </c>
      <c r="BB119" s="22">
        <v>7</v>
      </c>
      <c r="BC119" s="20">
        <v>0.22</v>
      </c>
      <c r="BD119" s="20">
        <v>1.62</v>
      </c>
      <c r="BE119" s="20">
        <v>1.84</v>
      </c>
      <c r="BF119" s="20">
        <v>7.3</v>
      </c>
      <c r="BG119" s="22">
        <v>39</v>
      </c>
      <c r="BH119" s="22">
        <v>15</v>
      </c>
      <c r="BI119" s="22">
        <v>17</v>
      </c>
      <c r="BJ119" s="22">
        <v>13</v>
      </c>
      <c r="BK119" s="22">
        <v>132</v>
      </c>
      <c r="BL119" s="22">
        <v>78</v>
      </c>
      <c r="BM119" s="22">
        <v>33</v>
      </c>
      <c r="BN119" s="22">
        <v>22</v>
      </c>
      <c r="BO119" s="22">
        <v>2</v>
      </c>
      <c r="BP119" s="20"/>
      <c r="BQ119" s="22">
        <v>2</v>
      </c>
      <c r="BR119" s="20"/>
      <c r="BS119" s="20"/>
      <c r="BT119" s="20"/>
      <c r="BU119" s="22">
        <v>0.04</v>
      </c>
      <c r="BV119" s="22">
        <v>0</v>
      </c>
      <c r="BW119" s="22">
        <v>0.27</v>
      </c>
      <c r="BX119" s="22">
        <v>0.31</v>
      </c>
      <c r="BY119" s="22">
        <v>1.22</v>
      </c>
      <c r="BZ119" s="22">
        <v>1.51</v>
      </c>
      <c r="CA119" s="22">
        <v>130</v>
      </c>
      <c r="CB119" s="22">
        <v>83</v>
      </c>
      <c r="CC119" s="22">
        <v>12</v>
      </c>
      <c r="CD119" s="22">
        <v>6</v>
      </c>
      <c r="CE119" s="22">
        <v>27</v>
      </c>
      <c r="CF119" s="22">
        <v>16</v>
      </c>
      <c r="CG119" s="22">
        <v>144</v>
      </c>
      <c r="CH119" s="22">
        <v>47</v>
      </c>
      <c r="CI119" s="22">
        <v>1.17</v>
      </c>
      <c r="CJ119" s="22">
        <v>0.34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0"/>
      <c r="B120" s="20"/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1</v>
      </c>
      <c r="K120" s="20">
        <v>1.5</v>
      </c>
      <c r="L120" s="22">
        <v>2</v>
      </c>
      <c r="M120" s="20" t="s">
        <v>693</v>
      </c>
      <c r="N120" s="20">
        <v>1.5</v>
      </c>
      <c r="O120" s="22">
        <v>107</v>
      </c>
      <c r="P120" s="23" t="b">
        <v>0</v>
      </c>
      <c r="Q120" s="20"/>
      <c r="R120" s="20"/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8</v>
      </c>
      <c r="AD120" s="22">
        <v>638</v>
      </c>
      <c r="AE120" s="22">
        <v>85</v>
      </c>
      <c r="AF120" s="22">
        <v>2094</v>
      </c>
      <c r="AG120" s="22">
        <v>45</v>
      </c>
      <c r="AH120" s="20">
        <v>0.3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330</v>
      </c>
      <c r="BH120" s="22">
        <v>142</v>
      </c>
      <c r="BI120" s="22">
        <v>249</v>
      </c>
      <c r="BJ120" s="22">
        <v>132</v>
      </c>
      <c r="BK120" s="22">
        <v>124</v>
      </c>
      <c r="BL120" s="22">
        <v>72</v>
      </c>
      <c r="BM120" s="22">
        <v>274</v>
      </c>
      <c r="BN120" s="22">
        <v>122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319</v>
      </c>
      <c r="CB120" s="22">
        <v>210</v>
      </c>
      <c r="CC120" s="22">
        <v>205</v>
      </c>
      <c r="CD120" s="22">
        <v>89</v>
      </c>
      <c r="CE120" s="22">
        <v>298</v>
      </c>
      <c r="CF120" s="22">
        <v>137</v>
      </c>
      <c r="CG120" s="22">
        <v>559</v>
      </c>
      <c r="CH120" s="22">
        <v>210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-1</v>
      </c>
      <c r="E121" s="22">
        <v>1</v>
      </c>
      <c r="F121" s="22">
        <v>3</v>
      </c>
      <c r="G121" s="22">
        <v>-3</v>
      </c>
      <c r="H121" s="22">
        <v>1</v>
      </c>
      <c r="I121" s="22">
        <v>3</v>
      </c>
      <c r="J121" s="20">
        <v>2.7</v>
      </c>
      <c r="K121" s="20">
        <v>3.2</v>
      </c>
      <c r="L121" s="22">
        <v>2</v>
      </c>
      <c r="M121" s="20" t="s">
        <v>133</v>
      </c>
      <c r="N121" s="20">
        <v>3.2</v>
      </c>
      <c r="O121" s="22">
        <v>108</v>
      </c>
      <c r="P121" s="23" t="b">
        <v>0</v>
      </c>
      <c r="Q121" s="20"/>
      <c r="R121" s="20" t="s">
        <v>2389</v>
      </c>
      <c r="S121" s="22">
        <v>68</v>
      </c>
      <c r="T121" s="20" t="s">
        <v>1061</v>
      </c>
      <c r="U121" s="20">
        <v>5.4</v>
      </c>
      <c r="V121" s="20" t="s">
        <v>508</v>
      </c>
      <c r="W121" s="20">
        <v>26.6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38</v>
      </c>
      <c r="AD121" s="22">
        <v>2610667</v>
      </c>
      <c r="AE121" s="22">
        <v>9084</v>
      </c>
      <c r="AF121" s="22">
        <v>962480</v>
      </c>
      <c r="AG121" s="22">
        <v>167332</v>
      </c>
      <c r="AH121" s="20">
        <v>0.5</v>
      </c>
      <c r="AI121" s="20">
        <v>5.6</v>
      </c>
      <c r="AJ121" s="20" t="s">
        <v>508</v>
      </c>
      <c r="AK121" s="22">
        <v>630</v>
      </c>
      <c r="AL121" s="22">
        <v>4</v>
      </c>
      <c r="AM121" s="22">
        <v>0</v>
      </c>
      <c r="AN121" s="22">
        <v>1</v>
      </c>
      <c r="AO121" s="22">
        <v>10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4</v>
      </c>
      <c r="AW121" s="22">
        <v>113</v>
      </c>
      <c r="AX121" s="20">
        <v>191.2</v>
      </c>
      <c r="AY121" s="20">
        <v>196</v>
      </c>
      <c r="AZ121" s="20">
        <v>213</v>
      </c>
      <c r="BA121" s="20">
        <v>60</v>
      </c>
      <c r="BB121" s="22">
        <v>7</v>
      </c>
      <c r="BC121" s="20">
        <v>4.47</v>
      </c>
      <c r="BD121" s="20">
        <v>1.34</v>
      </c>
      <c r="BE121" s="20">
        <v>5.81</v>
      </c>
      <c r="BF121" s="20">
        <v>8.2799999999999994</v>
      </c>
      <c r="BG121" s="22">
        <v>26</v>
      </c>
      <c r="BH121" s="22">
        <v>10</v>
      </c>
      <c r="BI121" s="22">
        <v>19</v>
      </c>
      <c r="BJ121" s="22">
        <v>15</v>
      </c>
      <c r="BK121" s="22">
        <v>18</v>
      </c>
      <c r="BL121" s="22">
        <v>11</v>
      </c>
      <c r="BM121" s="22">
        <v>14</v>
      </c>
      <c r="BN121" s="22">
        <v>11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0.64</v>
      </c>
      <c r="BV121" s="22">
        <v>0</v>
      </c>
      <c r="BW121" s="22">
        <v>0.19</v>
      </c>
      <c r="BX121" s="22">
        <v>0.83</v>
      </c>
      <c r="BY121" s="22">
        <v>1.18</v>
      </c>
      <c r="BZ121" s="22">
        <v>1.43</v>
      </c>
      <c r="CA121" s="22">
        <v>38</v>
      </c>
      <c r="CB121" s="22">
        <v>22</v>
      </c>
      <c r="CC121" s="22">
        <v>81</v>
      </c>
      <c r="CD121" s="22">
        <v>37</v>
      </c>
      <c r="CE121" s="22">
        <v>23</v>
      </c>
      <c r="CF121" s="22">
        <v>13</v>
      </c>
      <c r="CG121" s="22">
        <v>12</v>
      </c>
      <c r="CH121" s="22">
        <v>6</v>
      </c>
      <c r="CI121" s="22">
        <v>1</v>
      </c>
      <c r="CJ121" s="22">
        <v>0.14000000000000001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0</v>
      </c>
      <c r="B122" s="22">
        <v>0</v>
      </c>
      <c r="C122" s="22">
        <v>51927</v>
      </c>
      <c r="D122" s="22">
        <v>-1</v>
      </c>
      <c r="E122" s="22">
        <v>1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999</v>
      </c>
      <c r="N122" s="20">
        <v>0.8</v>
      </c>
      <c r="O122" s="22">
        <v>109</v>
      </c>
      <c r="P122" s="23" t="b">
        <v>0</v>
      </c>
      <c r="Q122" s="20" t="s">
        <v>2491</v>
      </c>
      <c r="R122" s="20" t="s">
        <v>3194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1.9</v>
      </c>
      <c r="X122" s="23" t="b">
        <v>0</v>
      </c>
      <c r="Y122" s="20"/>
      <c r="Z122" s="20" t="s">
        <v>899</v>
      </c>
      <c r="AA122" s="22">
        <v>4</v>
      </c>
      <c r="AB122" s="22">
        <v>94</v>
      </c>
      <c r="AC122" s="22">
        <v>3</v>
      </c>
      <c r="AD122" s="22">
        <v>23356</v>
      </c>
      <c r="AE122" s="22">
        <v>30</v>
      </c>
      <c r="AF122" s="22">
        <v>419740</v>
      </c>
      <c r="AG122" s="22">
        <v>12033</v>
      </c>
      <c r="AH122" s="20">
        <v>0.2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291</v>
      </c>
      <c r="BH122" s="22">
        <v>115</v>
      </c>
      <c r="BI122" s="22">
        <v>315</v>
      </c>
      <c r="BJ122" s="22">
        <v>110</v>
      </c>
      <c r="BK122" s="22">
        <v>337</v>
      </c>
      <c r="BL122" s="22">
        <v>117</v>
      </c>
      <c r="BM122" s="22">
        <v>332</v>
      </c>
      <c r="BN122" s="22">
        <v>117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293</v>
      </c>
      <c r="CB122" s="22">
        <v>32</v>
      </c>
      <c r="CC122" s="22">
        <v>271</v>
      </c>
      <c r="CD122" s="22">
        <v>95</v>
      </c>
      <c r="CE122" s="22">
        <v>278</v>
      </c>
      <c r="CF122" s="22">
        <v>90</v>
      </c>
      <c r="CG122" s="22">
        <v>119</v>
      </c>
      <c r="CH122" s="22">
        <v>48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1</v>
      </c>
      <c r="I123" s="22">
        <v>3</v>
      </c>
      <c r="J123" s="20">
        <v>3</v>
      </c>
      <c r="K123" s="20">
        <v>3.5</v>
      </c>
      <c r="L123" s="22">
        <v>9</v>
      </c>
      <c r="M123" s="20" t="s">
        <v>1025</v>
      </c>
      <c r="N123" s="20">
        <v>3.5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3.4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24</v>
      </c>
      <c r="AD123" s="22">
        <v>6087</v>
      </c>
      <c r="AE123" s="22">
        <v>697</v>
      </c>
      <c r="AF123" s="22">
        <v>8610</v>
      </c>
      <c r="AG123" s="22">
        <v>294</v>
      </c>
      <c r="AH123" s="20">
        <v>0.6</v>
      </c>
      <c r="AI123" s="20">
        <v>4.4000000000000004</v>
      </c>
      <c r="AJ123" s="20" t="s">
        <v>449</v>
      </c>
      <c r="AK123" s="22">
        <v>580</v>
      </c>
      <c r="AL123" s="22">
        <v>1</v>
      </c>
      <c r="AM123" s="22">
        <v>1</v>
      </c>
      <c r="AN123" s="22">
        <v>1</v>
      </c>
      <c r="AO123" s="22">
        <v>10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2</v>
      </c>
      <c r="AW123" s="22">
        <v>114</v>
      </c>
      <c r="AX123" s="20">
        <v>143.6</v>
      </c>
      <c r="AY123" s="20">
        <v>103.5</v>
      </c>
      <c r="AZ123" s="20">
        <v>89</v>
      </c>
      <c r="BA123" s="20">
        <v>33.700000000000003</v>
      </c>
      <c r="BB123" s="22">
        <v>7</v>
      </c>
      <c r="BC123" s="20">
        <v>0.94</v>
      </c>
      <c r="BD123" s="20">
        <v>0.57999999999999996</v>
      </c>
      <c r="BE123" s="20">
        <v>1.52</v>
      </c>
      <c r="BF123" s="20">
        <v>7.94</v>
      </c>
      <c r="BG123" s="22">
        <v>65</v>
      </c>
      <c r="BH123" s="22">
        <v>27</v>
      </c>
      <c r="BI123" s="22">
        <v>55</v>
      </c>
      <c r="BJ123" s="22">
        <v>39</v>
      </c>
      <c r="BK123" s="22">
        <v>76</v>
      </c>
      <c r="BL123" s="22">
        <v>45</v>
      </c>
      <c r="BM123" s="22">
        <v>58</v>
      </c>
      <c r="BN123" s="22">
        <v>38</v>
      </c>
      <c r="BO123" s="20"/>
      <c r="BP123" s="20"/>
      <c r="BQ123" s="20"/>
      <c r="BR123" s="20"/>
      <c r="BS123" s="20"/>
      <c r="BT123" s="20"/>
      <c r="BU123" s="22">
        <v>0.15</v>
      </c>
      <c r="BV123" s="22">
        <v>0</v>
      </c>
      <c r="BW123" s="22">
        <v>0.09</v>
      </c>
      <c r="BX123" s="22">
        <v>0.24</v>
      </c>
      <c r="BY123" s="22">
        <v>1.23</v>
      </c>
      <c r="BZ123" s="22">
        <v>1.55</v>
      </c>
      <c r="CA123" s="22">
        <v>100</v>
      </c>
      <c r="CB123" s="22">
        <v>61</v>
      </c>
      <c r="CC123" s="22">
        <v>69</v>
      </c>
      <c r="CD123" s="22">
        <v>30</v>
      </c>
      <c r="CE123" s="22">
        <v>105</v>
      </c>
      <c r="CF123" s="22">
        <v>46</v>
      </c>
      <c r="CG123" s="22">
        <v>355</v>
      </c>
      <c r="CH123" s="22">
        <v>112</v>
      </c>
      <c r="CI123" s="22">
        <v>1.0900000000000001</v>
      </c>
      <c r="CJ123" s="22">
        <v>0.16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0.3</v>
      </c>
      <c r="K124" s="20">
        <v>0.8</v>
      </c>
      <c r="L124" s="22">
        <v>0</v>
      </c>
      <c r="M124" s="20" t="s">
        <v>1057</v>
      </c>
      <c r="N124" s="20">
        <v>0.8</v>
      </c>
      <c r="O124" s="22">
        <v>111</v>
      </c>
      <c r="P124" s="23" t="b">
        <v>0</v>
      </c>
      <c r="Q124" s="20"/>
      <c r="R124" s="20" t="s">
        <v>2390</v>
      </c>
      <c r="S124" s="22">
        <v>49</v>
      </c>
      <c r="T124" s="20" t="s">
        <v>1058</v>
      </c>
      <c r="U124" s="20">
        <v>0.8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4</v>
      </c>
      <c r="AD124" s="22">
        <v>588</v>
      </c>
      <c r="AE124" s="22">
        <v>28</v>
      </c>
      <c r="AF124" s="22">
        <v>797</v>
      </c>
      <c r="AG124" s="22">
        <v>14</v>
      </c>
      <c r="AH124" s="20">
        <v>0.2</v>
      </c>
      <c r="AI124" s="20">
        <v>0.8</v>
      </c>
      <c r="AJ124" s="20" t="s">
        <v>612</v>
      </c>
      <c r="AK124" s="22">
        <v>104</v>
      </c>
      <c r="AL124" s="22">
        <v>0</v>
      </c>
      <c r="AM124" s="22">
        <v>0</v>
      </c>
      <c r="AN124" s="22">
        <v>0</v>
      </c>
      <c r="AO124" s="22">
        <v>4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0</v>
      </c>
      <c r="AW124" s="22">
        <v>22</v>
      </c>
      <c r="AX124" s="20">
        <v>31.8</v>
      </c>
      <c r="AY124" s="20">
        <v>73.2</v>
      </c>
      <c r="AZ124" s="20">
        <v>30</v>
      </c>
      <c r="BA124" s="20">
        <v>13.4</v>
      </c>
      <c r="BB124" s="22">
        <v>0</v>
      </c>
      <c r="BC124" s="20">
        <v>0.31</v>
      </c>
      <c r="BD124" s="20">
        <v>1</v>
      </c>
      <c r="BE124" s="20">
        <v>1.31</v>
      </c>
      <c r="BF124" s="20">
        <v>2.38</v>
      </c>
      <c r="BG124" s="22">
        <v>275</v>
      </c>
      <c r="BH124" s="22">
        <v>115</v>
      </c>
      <c r="BI124" s="22">
        <v>103</v>
      </c>
      <c r="BJ124" s="22">
        <v>74</v>
      </c>
      <c r="BK124" s="22">
        <v>193</v>
      </c>
      <c r="BL124" s="22">
        <v>105</v>
      </c>
      <c r="BM124" s="22">
        <v>225</v>
      </c>
      <c r="BN124" s="22">
        <v>101</v>
      </c>
      <c r="BO124" s="20"/>
      <c r="BP124" s="20"/>
      <c r="BQ124" s="20"/>
      <c r="BR124" s="20"/>
      <c r="BS124" s="20"/>
      <c r="BT124" s="20"/>
      <c r="BU124" s="22">
        <v>0.27</v>
      </c>
      <c r="BV124" s="22">
        <v>0</v>
      </c>
      <c r="BW124" s="22">
        <v>0.87</v>
      </c>
      <c r="BX124" s="22">
        <v>1.1399999999999999</v>
      </c>
      <c r="BY124" s="22">
        <v>2.06</v>
      </c>
      <c r="BZ124" s="22">
        <v>3.46</v>
      </c>
      <c r="CA124" s="22">
        <v>272</v>
      </c>
      <c r="CB124" s="22">
        <v>178</v>
      </c>
      <c r="CC124" s="22">
        <v>280</v>
      </c>
      <c r="CD124" s="22">
        <v>127</v>
      </c>
      <c r="CE124" s="22">
        <v>407</v>
      </c>
      <c r="CF124" s="22">
        <v>197</v>
      </c>
      <c r="CG124" s="22">
        <v>639</v>
      </c>
      <c r="CH124" s="22">
        <v>257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1</v>
      </c>
      <c r="K125" s="20">
        <v>1.5</v>
      </c>
      <c r="L125" s="22">
        <v>2</v>
      </c>
      <c r="M125" s="20" t="s">
        <v>918</v>
      </c>
      <c r="N125" s="20">
        <v>1.5</v>
      </c>
      <c r="O125" s="22">
        <v>112</v>
      </c>
      <c r="P125" s="23" t="b">
        <v>0</v>
      </c>
      <c r="Q125" s="20"/>
      <c r="R125" s="20"/>
      <c r="S125" s="22">
        <v>45</v>
      </c>
      <c r="T125" s="20" t="s">
        <v>1056</v>
      </c>
      <c r="U125" s="20">
        <v>2.2999999999999998</v>
      </c>
      <c r="V125" s="20" t="s">
        <v>432</v>
      </c>
      <c r="W125" s="20">
        <v>1.9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16</v>
      </c>
      <c r="AD125" s="22">
        <v>87937</v>
      </c>
      <c r="AE125" s="22">
        <v>587</v>
      </c>
      <c r="AF125" s="22">
        <v>95147</v>
      </c>
      <c r="AG125" s="22">
        <v>5444</v>
      </c>
      <c r="AH125" s="20">
        <v>0.3</v>
      </c>
      <c r="AI125" s="20">
        <v>3.6</v>
      </c>
      <c r="AJ125" s="20" t="s">
        <v>432</v>
      </c>
      <c r="AK125" s="22">
        <v>630</v>
      </c>
      <c r="AL125" s="22">
        <v>0</v>
      </c>
      <c r="AM125" s="22">
        <v>0</v>
      </c>
      <c r="AN125" s="22">
        <v>1</v>
      </c>
      <c r="AO125" s="22">
        <v>10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111</v>
      </c>
      <c r="AX125" s="20">
        <v>158</v>
      </c>
      <c r="AY125" s="20">
        <v>37.200000000000003</v>
      </c>
      <c r="AZ125" s="20">
        <v>63</v>
      </c>
      <c r="BA125" s="20">
        <v>25.9</v>
      </c>
      <c r="BB125" s="22">
        <v>7</v>
      </c>
      <c r="BC125" s="20">
        <v>0.75</v>
      </c>
      <c r="BD125" s="20">
        <v>0.26</v>
      </c>
      <c r="BE125" s="20">
        <v>1.01</v>
      </c>
      <c r="BF125" s="20">
        <v>8.2799999999999994</v>
      </c>
      <c r="BG125" s="22">
        <v>46</v>
      </c>
      <c r="BH125" s="22">
        <v>14</v>
      </c>
      <c r="BI125" s="22">
        <v>189</v>
      </c>
      <c r="BJ125" s="22">
        <v>52</v>
      </c>
      <c r="BK125" s="22">
        <v>110</v>
      </c>
      <c r="BL125" s="22">
        <v>19</v>
      </c>
      <c r="BM125" s="22">
        <v>90</v>
      </c>
      <c r="BN125" s="22">
        <v>18</v>
      </c>
      <c r="BO125" s="20"/>
      <c r="BP125" s="20"/>
      <c r="BQ125" s="20"/>
      <c r="BR125" s="20"/>
      <c r="BS125" s="20"/>
      <c r="BT125" s="20"/>
      <c r="BU125" s="22">
        <v>0.11</v>
      </c>
      <c r="BV125" s="22">
        <v>0</v>
      </c>
      <c r="BW125" s="22">
        <v>0.04</v>
      </c>
      <c r="BX125" s="22">
        <v>0.15</v>
      </c>
      <c r="BY125" s="22">
        <v>1.18</v>
      </c>
      <c r="BZ125" s="22">
        <v>1.43</v>
      </c>
      <c r="CA125" s="22">
        <v>392</v>
      </c>
      <c r="CB125" s="22">
        <v>79</v>
      </c>
      <c r="CC125" s="22">
        <v>201</v>
      </c>
      <c r="CD125" s="22">
        <v>68</v>
      </c>
      <c r="CE125" s="22">
        <v>186</v>
      </c>
      <c r="CF125" s="22">
        <v>67</v>
      </c>
      <c r="CG125" s="22">
        <v>120</v>
      </c>
      <c r="CH125" s="22">
        <v>49</v>
      </c>
      <c r="CI125" s="22">
        <v>1</v>
      </c>
      <c r="CJ125" s="22">
        <v>0.14000000000000001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0.5</v>
      </c>
      <c r="K126" s="20">
        <v>1</v>
      </c>
      <c r="L126" s="22">
        <v>1</v>
      </c>
      <c r="M126" s="20" t="s">
        <v>1051</v>
      </c>
      <c r="N126" s="20">
        <v>1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1.2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6</v>
      </c>
      <c r="AD126" s="22">
        <v>1492</v>
      </c>
      <c r="AE126" s="22">
        <v>49</v>
      </c>
      <c r="AF126" s="22">
        <v>2889</v>
      </c>
      <c r="AG126" s="22">
        <v>80</v>
      </c>
      <c r="AH126" s="20">
        <v>0.2</v>
      </c>
      <c r="AI126" s="20">
        <v>1.4</v>
      </c>
      <c r="AJ126" s="20" t="s">
        <v>469</v>
      </c>
      <c r="AK126" s="22">
        <v>139</v>
      </c>
      <c r="AL126" s="22">
        <v>0</v>
      </c>
      <c r="AM126" s="22">
        <v>0</v>
      </c>
      <c r="AN126" s="22">
        <v>0</v>
      </c>
      <c r="AO126" s="22">
        <v>2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31</v>
      </c>
      <c r="AX126" s="20">
        <v>40.4</v>
      </c>
      <c r="AY126" s="20">
        <v>59.2</v>
      </c>
      <c r="AZ126" s="20">
        <v>2</v>
      </c>
      <c r="BA126" s="20">
        <v>10.199999999999999</v>
      </c>
      <c r="BB126" s="22">
        <v>1</v>
      </c>
      <c r="BC126" s="20">
        <v>0.03</v>
      </c>
      <c r="BD126" s="20">
        <v>0.21</v>
      </c>
      <c r="BE126" s="20">
        <v>0.24</v>
      </c>
      <c r="BF126" s="20">
        <v>2.36</v>
      </c>
      <c r="BG126" s="22">
        <v>261</v>
      </c>
      <c r="BH126" s="22">
        <v>104</v>
      </c>
      <c r="BI126" s="22">
        <v>132</v>
      </c>
      <c r="BJ126" s="22">
        <v>30</v>
      </c>
      <c r="BK126" s="22">
        <v>355</v>
      </c>
      <c r="BL126" s="22">
        <v>125</v>
      </c>
      <c r="BM126" s="22">
        <v>266</v>
      </c>
      <c r="BN126" s="22">
        <v>95</v>
      </c>
      <c r="BO126" s="20"/>
      <c r="BP126" s="20"/>
      <c r="BQ126" s="20"/>
      <c r="BR126" s="20"/>
      <c r="BS126" s="20"/>
      <c r="BT126" s="20"/>
      <c r="BU126" s="22">
        <v>0.02</v>
      </c>
      <c r="BV126" s="22">
        <v>0</v>
      </c>
      <c r="BW126" s="22">
        <v>0.14000000000000001</v>
      </c>
      <c r="BX126" s="22">
        <v>0.16</v>
      </c>
      <c r="BY126" s="22">
        <v>1.53</v>
      </c>
      <c r="BZ126" s="22">
        <v>1.29</v>
      </c>
      <c r="CA126" s="22">
        <v>536</v>
      </c>
      <c r="CB126" s="22">
        <v>136</v>
      </c>
      <c r="CC126" s="22">
        <v>239</v>
      </c>
      <c r="CD126" s="22">
        <v>82</v>
      </c>
      <c r="CE126" s="22">
        <v>304</v>
      </c>
      <c r="CF126" s="22">
        <v>103</v>
      </c>
      <c r="CG126" s="22">
        <v>475</v>
      </c>
      <c r="CH126" s="22">
        <v>182</v>
      </c>
      <c r="CI126" s="22">
        <v>0.65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1.5</v>
      </c>
      <c r="O127" s="22">
        <v>115</v>
      </c>
      <c r="P127" s="23" t="b">
        <v>0</v>
      </c>
      <c r="Q127" s="20" t="s">
        <v>2491</v>
      </c>
      <c r="R127" s="20" t="s">
        <v>3335</v>
      </c>
      <c r="S127" s="22">
        <v>54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18401</v>
      </c>
      <c r="AE127" s="22">
        <v>4</v>
      </c>
      <c r="AF127" s="22">
        <v>19260</v>
      </c>
      <c r="AG127" s="22">
        <v>1070</v>
      </c>
      <c r="AH127" s="20">
        <v>0.3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238</v>
      </c>
      <c r="BH127" s="22">
        <v>95</v>
      </c>
      <c r="BI127" s="22">
        <v>177</v>
      </c>
      <c r="BJ127" s="22">
        <v>104</v>
      </c>
      <c r="BK127" s="22">
        <v>116</v>
      </c>
      <c r="BL127" s="22">
        <v>66</v>
      </c>
      <c r="BM127" s="22">
        <v>192</v>
      </c>
      <c r="BN127" s="22">
        <v>92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137</v>
      </c>
      <c r="CB127" s="22">
        <v>88</v>
      </c>
      <c r="CC127" s="22">
        <v>213</v>
      </c>
      <c r="CD127" s="22">
        <v>93</v>
      </c>
      <c r="CE127" s="22">
        <v>78</v>
      </c>
      <c r="CF127" s="22">
        <v>33</v>
      </c>
      <c r="CG127" s="22">
        <v>390</v>
      </c>
      <c r="CH127" s="22">
        <v>124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-0.5</v>
      </c>
      <c r="K128" s="20">
        <v>0</v>
      </c>
      <c r="L128" s="22">
        <v>0</v>
      </c>
      <c r="M128" s="20" t="s">
        <v>558</v>
      </c>
      <c r="N128" s="20">
        <v>0</v>
      </c>
      <c r="O128" s="22">
        <v>116</v>
      </c>
      <c r="P128" s="23" t="b">
        <v>0</v>
      </c>
      <c r="Q128" s="20"/>
      <c r="R128" s="20" t="s">
        <v>2887</v>
      </c>
      <c r="S128" s="22">
        <v>39</v>
      </c>
      <c r="T128" s="20" t="s">
        <v>1069</v>
      </c>
      <c r="U128" s="20">
        <v>0</v>
      </c>
      <c r="V128" s="20" t="s">
        <v>725</v>
      </c>
      <c r="W128" s="20">
        <v>0.6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0</v>
      </c>
      <c r="AD128" s="22">
        <v>26582</v>
      </c>
      <c r="AE128" s="22">
        <v>7794</v>
      </c>
      <c r="AF128" s="22">
        <v>15455</v>
      </c>
      <c r="AG128" s="22">
        <v>1215</v>
      </c>
      <c r="AH128" s="20">
        <v>0</v>
      </c>
      <c r="AI128" s="20">
        <v>0</v>
      </c>
      <c r="AJ128" s="20" t="s">
        <v>725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432</v>
      </c>
      <c r="BH128" s="22">
        <v>28</v>
      </c>
      <c r="BI128" s="22">
        <v>414</v>
      </c>
      <c r="BJ128" s="22">
        <v>11</v>
      </c>
      <c r="BK128" s="22">
        <v>380</v>
      </c>
      <c r="BL128" s="22">
        <v>6</v>
      </c>
      <c r="BM128" s="22">
        <v>436</v>
      </c>
      <c r="BN128" s="22">
        <v>28</v>
      </c>
      <c r="BO128" s="20"/>
      <c r="BP128" s="20"/>
      <c r="BQ128" s="20"/>
      <c r="BR128" s="20"/>
      <c r="BS128" s="20"/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707</v>
      </c>
      <c r="CB128" s="22">
        <v>80</v>
      </c>
      <c r="CC128" s="22">
        <v>389</v>
      </c>
      <c r="CD128" s="22">
        <v>27</v>
      </c>
      <c r="CE128" s="22">
        <v>437</v>
      </c>
      <c r="CF128" s="22">
        <v>28</v>
      </c>
      <c r="CG128" s="22">
        <v>212</v>
      </c>
      <c r="CH128" s="22">
        <v>29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1805</v>
      </c>
      <c r="R129" s="20" t="s">
        <v>1939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1806</v>
      </c>
      <c r="AA129" s="22">
        <v>4</v>
      </c>
      <c r="AB129" s="22">
        <v>94</v>
      </c>
      <c r="AC129" s="22">
        <v>0</v>
      </c>
      <c r="AD129" s="22">
        <v>2748</v>
      </c>
      <c r="AE129" s="22">
        <v>126</v>
      </c>
      <c r="AF129" s="22">
        <v>9537</v>
      </c>
      <c r="AG129" s="22">
        <v>155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720</v>
      </c>
      <c r="BH129" s="22">
        <v>93</v>
      </c>
      <c r="BI129" s="22">
        <v>720</v>
      </c>
      <c r="BJ129" s="22">
        <v>93</v>
      </c>
      <c r="BK129" s="22">
        <v>720</v>
      </c>
      <c r="BL129" s="22">
        <v>93</v>
      </c>
      <c r="BM129" s="22">
        <v>720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12</v>
      </c>
      <c r="CB129" s="22">
        <v>5</v>
      </c>
      <c r="CC129" s="22">
        <v>716</v>
      </c>
      <c r="CD129" s="22">
        <v>93</v>
      </c>
      <c r="CE129" s="22">
        <v>720</v>
      </c>
      <c r="CF129" s="22">
        <v>93</v>
      </c>
      <c r="CG129" s="22">
        <v>459</v>
      </c>
      <c r="CH129" s="22">
        <v>67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2509</v>
      </c>
      <c r="R130" s="20" t="s">
        <v>2510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1636</v>
      </c>
      <c r="AG130" s="22">
        <v>22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649</v>
      </c>
      <c r="BH130" s="22">
        <v>263</v>
      </c>
      <c r="BI130" s="22">
        <v>646</v>
      </c>
      <c r="BJ130" s="22">
        <v>264</v>
      </c>
      <c r="BK130" s="22">
        <v>638</v>
      </c>
      <c r="BL130" s="22">
        <v>261</v>
      </c>
      <c r="BM130" s="22">
        <v>654</v>
      </c>
      <c r="BN130" s="22">
        <v>266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472</v>
      </c>
      <c r="CB130" s="22">
        <v>265</v>
      </c>
      <c r="CC130" s="22">
        <v>631</v>
      </c>
      <c r="CD130" s="22">
        <v>252</v>
      </c>
      <c r="CE130" s="22">
        <v>653</v>
      </c>
      <c r="CF130" s="22">
        <v>266</v>
      </c>
      <c r="CG130" s="22">
        <v>624</v>
      </c>
      <c r="CH130" s="22">
        <v>249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0</v>
      </c>
      <c r="G131" s="22">
        <v>0</v>
      </c>
      <c r="H131" s="22">
        <v>2</v>
      </c>
      <c r="I131" s="22">
        <v>4</v>
      </c>
      <c r="J131" s="20">
        <v>1.3</v>
      </c>
      <c r="K131" s="20">
        <v>1.8</v>
      </c>
      <c r="L131" s="22">
        <v>2</v>
      </c>
      <c r="M131" s="20" t="s">
        <v>1049</v>
      </c>
      <c r="N131" s="20">
        <v>1.8</v>
      </c>
      <c r="O131" s="22">
        <v>119</v>
      </c>
      <c r="P131" s="23" t="b">
        <v>0</v>
      </c>
      <c r="Q131" s="20"/>
      <c r="R131" s="20"/>
      <c r="S131" s="22">
        <v>60</v>
      </c>
      <c r="T131" s="20" t="s">
        <v>1050</v>
      </c>
      <c r="U131" s="20">
        <v>4.0999999999999996</v>
      </c>
      <c r="V131" s="20" t="s">
        <v>438</v>
      </c>
      <c r="W131" s="20">
        <v>10.9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29</v>
      </c>
      <c r="AD131" s="22">
        <v>1480813</v>
      </c>
      <c r="AE131" s="22">
        <v>6222</v>
      </c>
      <c r="AF131" s="22">
        <v>1045537</v>
      </c>
      <c r="AG131" s="22">
        <v>58717</v>
      </c>
      <c r="AH131" s="20">
        <v>0.3</v>
      </c>
      <c r="AI131" s="20">
        <v>4.8</v>
      </c>
      <c r="AJ131" s="20" t="s">
        <v>438</v>
      </c>
      <c r="AK131" s="22">
        <v>599</v>
      </c>
      <c r="AL131" s="22">
        <v>2</v>
      </c>
      <c r="AM131" s="22">
        <v>1</v>
      </c>
      <c r="AN131" s="22">
        <v>1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5</v>
      </c>
      <c r="AW131" s="22">
        <v>84</v>
      </c>
      <c r="AX131" s="20">
        <v>104.2</v>
      </c>
      <c r="AY131" s="20">
        <v>65.2</v>
      </c>
      <c r="AZ131" s="20">
        <v>217</v>
      </c>
      <c r="BA131" s="20">
        <v>37.9</v>
      </c>
      <c r="BB131" s="22">
        <v>7</v>
      </c>
      <c r="BC131" s="20">
        <v>3.18</v>
      </c>
      <c r="BD131" s="20">
        <v>0.17</v>
      </c>
      <c r="BE131" s="20">
        <v>3.35</v>
      </c>
      <c r="BF131" s="20">
        <v>7.94</v>
      </c>
      <c r="BG131" s="22">
        <v>116</v>
      </c>
      <c r="BH131" s="22">
        <v>15</v>
      </c>
      <c r="BI131" s="22">
        <v>121</v>
      </c>
      <c r="BJ131" s="22">
        <v>12</v>
      </c>
      <c r="BK131" s="22">
        <v>17</v>
      </c>
      <c r="BL131" s="22">
        <v>7</v>
      </c>
      <c r="BM131" s="22">
        <v>42</v>
      </c>
      <c r="BN131" s="22">
        <v>10</v>
      </c>
      <c r="BO131" s="20"/>
      <c r="BP131" s="20"/>
      <c r="BQ131" s="20"/>
      <c r="BR131" s="20"/>
      <c r="BS131" s="20"/>
      <c r="BT131" s="20"/>
      <c r="BU131" s="22">
        <v>0.48</v>
      </c>
      <c r="BV131" s="22">
        <v>0</v>
      </c>
      <c r="BW131" s="22">
        <v>0.03</v>
      </c>
      <c r="BX131" s="22">
        <v>0.51</v>
      </c>
      <c r="BY131" s="22">
        <v>1.19</v>
      </c>
      <c r="BZ131" s="22">
        <v>1.5</v>
      </c>
      <c r="CA131" s="22">
        <v>65</v>
      </c>
      <c r="CB131" s="22">
        <v>21</v>
      </c>
      <c r="CC131" s="22">
        <v>184</v>
      </c>
      <c r="CD131" s="22">
        <v>25</v>
      </c>
      <c r="CE131" s="22">
        <v>56</v>
      </c>
      <c r="CF131" s="22">
        <v>11</v>
      </c>
      <c r="CG131" s="22">
        <v>37</v>
      </c>
      <c r="CH131" s="22">
        <v>6</v>
      </c>
      <c r="CI131" s="22">
        <v>1.05</v>
      </c>
      <c r="CJ131" s="22">
        <v>0.15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-0.5</v>
      </c>
      <c r="K132" s="20">
        <v>0</v>
      </c>
      <c r="L132" s="22">
        <v>0</v>
      </c>
      <c r="M132" s="20" t="s">
        <v>1081</v>
      </c>
      <c r="N132" s="20">
        <v>0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1940</v>
      </c>
      <c r="U132" s="20">
        <v>0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0</v>
      </c>
      <c r="AD132" s="22">
        <v>31117</v>
      </c>
      <c r="AE132" s="22">
        <v>1564</v>
      </c>
      <c r="AF132" s="22">
        <v>45584</v>
      </c>
      <c r="AG132" s="22">
        <v>1586</v>
      </c>
      <c r="AH132" s="20">
        <v>0</v>
      </c>
      <c r="AI132" s="20">
        <v>0</v>
      </c>
      <c r="AJ132" s="20" t="s">
        <v>1082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580</v>
      </c>
      <c r="BH132" s="22">
        <v>225</v>
      </c>
      <c r="BI132" s="22">
        <v>572</v>
      </c>
      <c r="BJ132" s="22">
        <v>226</v>
      </c>
      <c r="BK132" s="22">
        <v>557</v>
      </c>
      <c r="BL132" s="22">
        <v>221</v>
      </c>
      <c r="BM132" s="22">
        <v>584</v>
      </c>
      <c r="BN132" s="22">
        <v>228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574</v>
      </c>
      <c r="CB132" s="22">
        <v>306</v>
      </c>
      <c r="CC132" s="22">
        <v>556</v>
      </c>
      <c r="CD132" s="22">
        <v>211</v>
      </c>
      <c r="CE132" s="22">
        <v>586</v>
      </c>
      <c r="CF132" s="22">
        <v>229</v>
      </c>
      <c r="CG132" s="22">
        <v>193</v>
      </c>
      <c r="CH132" s="22">
        <v>58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-0.5</v>
      </c>
      <c r="K133" s="20">
        <v>0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867</v>
      </c>
      <c r="AE133" s="22">
        <v>27</v>
      </c>
      <c r="AF133" s="22">
        <v>3791</v>
      </c>
      <c r="AG133" s="22">
        <v>66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358</v>
      </c>
      <c r="BH133" s="22">
        <v>134</v>
      </c>
      <c r="BI133" s="22">
        <v>265</v>
      </c>
      <c r="BJ133" s="22">
        <v>84</v>
      </c>
      <c r="BK133" s="22">
        <v>492</v>
      </c>
      <c r="BL133" s="22">
        <v>191</v>
      </c>
      <c r="BM133" s="22">
        <v>365</v>
      </c>
      <c r="BN133" s="22">
        <v>130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479</v>
      </c>
      <c r="CB133" s="22">
        <v>103</v>
      </c>
      <c r="CC133" s="22">
        <v>496</v>
      </c>
      <c r="CD133" s="22">
        <v>189</v>
      </c>
      <c r="CE133" s="22">
        <v>326</v>
      </c>
      <c r="CF133" s="22">
        <v>115</v>
      </c>
      <c r="CG133" s="22">
        <v>453</v>
      </c>
      <c r="CH133" s="22">
        <v>173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0.2</v>
      </c>
      <c r="K134" s="20">
        <v>0.7</v>
      </c>
      <c r="L134" s="22">
        <v>1</v>
      </c>
      <c r="M134" s="20" t="s">
        <v>1243</v>
      </c>
      <c r="N134" s="20">
        <v>0.7</v>
      </c>
      <c r="O134" s="22">
        <v>258</v>
      </c>
      <c r="P134" s="23" t="b">
        <v>0</v>
      </c>
      <c r="Q134" s="20"/>
      <c r="R134" s="20" t="s">
        <v>3336</v>
      </c>
      <c r="S134" s="22">
        <v>49</v>
      </c>
      <c r="T134" s="20" t="s">
        <v>1244</v>
      </c>
      <c r="U134" s="20">
        <v>1.2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</v>
      </c>
      <c r="AD134" s="22">
        <v>36258</v>
      </c>
      <c r="AE134" s="22">
        <v>729</v>
      </c>
      <c r="AF134" s="22">
        <v>87486</v>
      </c>
      <c r="AG134" s="22">
        <v>1465</v>
      </c>
      <c r="AH134" s="20">
        <v>0.1</v>
      </c>
      <c r="AI134" s="20">
        <v>1</v>
      </c>
      <c r="AJ134" s="20" t="s">
        <v>640</v>
      </c>
      <c r="AK134" s="22">
        <v>143</v>
      </c>
      <c r="AL134" s="22">
        <v>0</v>
      </c>
      <c r="AM134" s="22">
        <v>0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0</v>
      </c>
      <c r="AX134" s="20">
        <v>17.8</v>
      </c>
      <c r="AY134" s="20">
        <v>15.9</v>
      </c>
      <c r="AZ134" s="20">
        <v>132</v>
      </c>
      <c r="BA134" s="20">
        <v>16.7</v>
      </c>
      <c r="BB134" s="22">
        <v>1</v>
      </c>
      <c r="BC134" s="20">
        <v>1.77</v>
      </c>
      <c r="BD134" s="20">
        <v>0.04</v>
      </c>
      <c r="BE134" s="20">
        <v>1.81</v>
      </c>
      <c r="BF134" s="20">
        <v>1.56</v>
      </c>
      <c r="BG134" s="22">
        <v>320</v>
      </c>
      <c r="BH134" s="22">
        <v>39</v>
      </c>
      <c r="BI134" s="22">
        <v>270</v>
      </c>
      <c r="BJ134" s="22">
        <v>39</v>
      </c>
      <c r="BK134" s="22">
        <v>41</v>
      </c>
      <c r="BL134" s="22">
        <v>15</v>
      </c>
      <c r="BM134" s="22">
        <v>172</v>
      </c>
      <c r="BN134" s="22">
        <v>28</v>
      </c>
      <c r="BO134" s="20"/>
      <c r="BP134" s="20"/>
      <c r="BQ134" s="20"/>
      <c r="BR134" s="20"/>
      <c r="BS134" s="20"/>
      <c r="BT134" s="20"/>
      <c r="BU134" s="22">
        <v>1.1100000000000001</v>
      </c>
      <c r="BV134" s="22">
        <v>0</v>
      </c>
      <c r="BW134" s="22">
        <v>0.03</v>
      </c>
      <c r="BX134" s="22">
        <v>1.1399999999999999</v>
      </c>
      <c r="BY134" s="22">
        <v>0.98</v>
      </c>
      <c r="BZ134" s="22">
        <v>1.26</v>
      </c>
      <c r="CA134" s="22">
        <v>238</v>
      </c>
      <c r="CB134" s="22">
        <v>49</v>
      </c>
      <c r="CC134" s="22">
        <v>320</v>
      </c>
      <c r="CD134" s="22">
        <v>42</v>
      </c>
      <c r="CE134" s="22">
        <v>311</v>
      </c>
      <c r="CF134" s="22">
        <v>40</v>
      </c>
      <c r="CG134" s="22">
        <v>190</v>
      </c>
      <c r="CH134" s="22">
        <v>33</v>
      </c>
      <c r="CI134" s="22">
        <v>0.63</v>
      </c>
      <c r="CJ134" s="22">
        <v>0.63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0.3</v>
      </c>
      <c r="K135" s="20">
        <v>0.8</v>
      </c>
      <c r="L135" s="22">
        <v>1</v>
      </c>
      <c r="M135" s="20" t="s">
        <v>1027</v>
      </c>
      <c r="N135" s="20">
        <v>0.8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2511</v>
      </c>
      <c r="U135" s="20">
        <v>1</v>
      </c>
      <c r="V135" s="20" t="s">
        <v>2512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3</v>
      </c>
      <c r="AD135" s="22">
        <v>1498</v>
      </c>
      <c r="AE135" s="22">
        <v>113</v>
      </c>
      <c r="AF135" s="22">
        <v>1186</v>
      </c>
      <c r="AG135" s="22">
        <v>59</v>
      </c>
      <c r="AH135" s="20">
        <v>0.2</v>
      </c>
      <c r="AI135" s="20">
        <v>0.7</v>
      </c>
      <c r="AJ135" s="20" t="s">
        <v>2512</v>
      </c>
      <c r="AK135" s="22">
        <v>10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4</v>
      </c>
      <c r="AX135" s="20">
        <v>0.6</v>
      </c>
      <c r="AY135" s="20">
        <v>1.9</v>
      </c>
      <c r="AZ135" s="20">
        <v>18</v>
      </c>
      <c r="BA135" s="20">
        <v>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415</v>
      </c>
      <c r="BH135" s="22">
        <v>196</v>
      </c>
      <c r="BI135" s="22">
        <v>363</v>
      </c>
      <c r="BJ135" s="22">
        <v>184</v>
      </c>
      <c r="BK135" s="22">
        <v>235</v>
      </c>
      <c r="BL135" s="22">
        <v>124</v>
      </c>
      <c r="BM135" s="22">
        <v>385</v>
      </c>
      <c r="BN135" s="22">
        <v>182</v>
      </c>
      <c r="BO135" s="20"/>
      <c r="BP135" s="20"/>
      <c r="BQ135" s="20"/>
      <c r="BR135" s="20"/>
      <c r="BS135" s="20"/>
      <c r="BT135" s="20"/>
      <c r="BU135" s="22">
        <v>1.08</v>
      </c>
      <c r="BV135" s="22">
        <v>0</v>
      </c>
      <c r="BW135" s="22">
        <v>0.09</v>
      </c>
      <c r="BX135" s="22">
        <v>1.17</v>
      </c>
      <c r="BY135" s="22">
        <v>2.34</v>
      </c>
      <c r="BZ135" s="22">
        <v>0</v>
      </c>
      <c r="CA135" s="22">
        <v>449</v>
      </c>
      <c r="CB135" s="22">
        <v>250</v>
      </c>
      <c r="CC135" s="22">
        <v>270</v>
      </c>
      <c r="CD135" s="22">
        <v>119</v>
      </c>
      <c r="CE135" s="22">
        <v>354</v>
      </c>
      <c r="CF135" s="22">
        <v>156</v>
      </c>
      <c r="CG135" s="22">
        <v>576</v>
      </c>
      <c r="CH135" s="22">
        <v>218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-0.5</v>
      </c>
      <c r="K136" s="20">
        <v>0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2888</v>
      </c>
      <c r="U136" s="20">
        <v>0</v>
      </c>
      <c r="V136" s="20" t="s">
        <v>2889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681</v>
      </c>
      <c r="AE136" s="22">
        <v>44</v>
      </c>
      <c r="AF136" s="22">
        <v>313</v>
      </c>
      <c r="AG136" s="22">
        <v>28</v>
      </c>
      <c r="AH136" s="20">
        <v>0</v>
      </c>
      <c r="AI136" s="20">
        <v>0</v>
      </c>
      <c r="AJ136" s="20" t="s">
        <v>2889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633</v>
      </c>
      <c r="BH136" s="22">
        <v>252</v>
      </c>
      <c r="BI136" s="22">
        <v>630</v>
      </c>
      <c r="BJ136" s="22">
        <v>253</v>
      </c>
      <c r="BK136" s="22">
        <v>621</v>
      </c>
      <c r="BL136" s="22">
        <v>249</v>
      </c>
      <c r="BM136" s="22">
        <v>638</v>
      </c>
      <c r="BN136" s="22">
        <v>255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448</v>
      </c>
      <c r="CB136" s="22">
        <v>249</v>
      </c>
      <c r="CC136" s="22">
        <v>613</v>
      </c>
      <c r="CD136" s="22">
        <v>240</v>
      </c>
      <c r="CE136" s="22">
        <v>637</v>
      </c>
      <c r="CF136" s="22">
        <v>255</v>
      </c>
      <c r="CG136" s="22">
        <v>669</v>
      </c>
      <c r="CH136" s="22">
        <v>273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-0.3</v>
      </c>
      <c r="K137" s="20">
        <v>0.2</v>
      </c>
      <c r="L137" s="22">
        <v>1</v>
      </c>
      <c r="M137" s="20" t="s">
        <v>3015</v>
      </c>
      <c r="N137" s="20">
        <v>0.2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3016</v>
      </c>
      <c r="U137" s="20">
        <v>0.5</v>
      </c>
      <c r="V137" s="20" t="s">
        <v>3017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1</v>
      </c>
      <c r="AD137" s="22">
        <v>329</v>
      </c>
      <c r="AE137" s="22">
        <v>30</v>
      </c>
      <c r="AF137" s="22">
        <v>130</v>
      </c>
      <c r="AG137" s="22">
        <v>19</v>
      </c>
      <c r="AH137" s="20">
        <v>0</v>
      </c>
      <c r="AI137" s="20">
        <v>0.2</v>
      </c>
      <c r="AJ137" s="20" t="s">
        <v>3017</v>
      </c>
      <c r="AK137" s="22">
        <v>38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0</v>
      </c>
      <c r="AW137" s="22">
        <v>7</v>
      </c>
      <c r="AX137" s="20">
        <v>10.199999999999999</v>
      </c>
      <c r="AY137" s="20">
        <v>30.9</v>
      </c>
      <c r="AZ137" s="20">
        <v>0</v>
      </c>
      <c r="BA137" s="20">
        <v>4.0999999999999996</v>
      </c>
      <c r="BB137" s="22">
        <v>0</v>
      </c>
      <c r="BC137" s="20">
        <v>0</v>
      </c>
      <c r="BD137" s="20">
        <v>0.22</v>
      </c>
      <c r="BE137" s="20">
        <v>0.22</v>
      </c>
      <c r="BF137" s="20">
        <v>0.28999999999999998</v>
      </c>
      <c r="BG137" s="22">
        <v>355</v>
      </c>
      <c r="BH137" s="22">
        <v>157</v>
      </c>
      <c r="BI137" s="22">
        <v>213</v>
      </c>
      <c r="BJ137" s="22">
        <v>115</v>
      </c>
      <c r="BK137" s="22">
        <v>580</v>
      </c>
      <c r="BL137" s="22">
        <v>229</v>
      </c>
      <c r="BM137" s="22">
        <v>331</v>
      </c>
      <c r="BN137" s="22">
        <v>151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0.52</v>
      </c>
      <c r="BX137" s="22">
        <v>0.52</v>
      </c>
      <c r="BY137" s="22">
        <v>0.69</v>
      </c>
      <c r="BZ137" s="22">
        <v>0</v>
      </c>
      <c r="CA137" s="22">
        <v>378</v>
      </c>
      <c r="CB137" s="22">
        <v>226</v>
      </c>
      <c r="CC137" s="22">
        <v>353</v>
      </c>
      <c r="CD137" s="22">
        <v>161</v>
      </c>
      <c r="CE137" s="22">
        <v>420</v>
      </c>
      <c r="CF137" s="22">
        <v>201</v>
      </c>
      <c r="CG137" s="22">
        <v>701</v>
      </c>
      <c r="CH137" s="22">
        <v>296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535818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1.7</v>
      </c>
      <c r="K138" s="20">
        <v>2.2000000000000002</v>
      </c>
      <c r="L138" s="22">
        <v>1</v>
      </c>
      <c r="M138" s="20" t="s">
        <v>1941</v>
      </c>
      <c r="N138" s="20">
        <v>2.2000000000000002</v>
      </c>
      <c r="O138" s="22">
        <v>122</v>
      </c>
      <c r="P138" s="23" t="b">
        <v>0</v>
      </c>
      <c r="Q138" s="20"/>
      <c r="R138" s="20"/>
      <c r="S138" s="22">
        <v>50</v>
      </c>
      <c r="T138" s="20" t="s">
        <v>1942</v>
      </c>
      <c r="U138" s="20">
        <v>2.7</v>
      </c>
      <c r="V138" s="20" t="s">
        <v>1943</v>
      </c>
      <c r="W138" s="20">
        <v>0.3</v>
      </c>
      <c r="X138" s="23" t="b">
        <v>0</v>
      </c>
      <c r="Y138" s="20"/>
      <c r="Z138" s="20" t="s">
        <v>858</v>
      </c>
      <c r="AA138" s="22">
        <v>5</v>
      </c>
      <c r="AB138" s="22">
        <v>36</v>
      </c>
      <c r="AC138" s="22">
        <v>16</v>
      </c>
      <c r="AD138" s="22">
        <v>34492</v>
      </c>
      <c r="AE138" s="22">
        <v>450</v>
      </c>
      <c r="AF138" s="22">
        <v>36452</v>
      </c>
      <c r="AG138" s="22">
        <v>1034</v>
      </c>
      <c r="AH138" s="20">
        <v>0.4</v>
      </c>
      <c r="AI138" s="20">
        <v>3.2</v>
      </c>
      <c r="AJ138" s="20" t="s">
        <v>1943</v>
      </c>
      <c r="AK138" s="22">
        <v>234</v>
      </c>
      <c r="AL138" s="22">
        <v>1</v>
      </c>
      <c r="AM138" s="22">
        <v>1</v>
      </c>
      <c r="AN138" s="22">
        <v>0</v>
      </c>
      <c r="AO138" s="22">
        <v>7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55</v>
      </c>
      <c r="AX138" s="20">
        <v>79.400000000000006</v>
      </c>
      <c r="AY138" s="20">
        <v>66.599999999999994</v>
      </c>
      <c r="AZ138" s="20">
        <v>63</v>
      </c>
      <c r="BA138" s="20">
        <v>20.9</v>
      </c>
      <c r="BB138" s="22">
        <v>2</v>
      </c>
      <c r="BC138" s="20">
        <v>0.38</v>
      </c>
      <c r="BD138" s="20">
        <v>0.3</v>
      </c>
      <c r="BE138" s="20">
        <v>0.68</v>
      </c>
      <c r="BF138" s="20">
        <v>4.68</v>
      </c>
      <c r="BG138" s="22">
        <v>170</v>
      </c>
      <c r="BH138" s="22">
        <v>66</v>
      </c>
      <c r="BI138" s="22">
        <v>119</v>
      </c>
      <c r="BJ138" s="22">
        <v>80</v>
      </c>
      <c r="BK138" s="22">
        <v>112</v>
      </c>
      <c r="BL138" s="22">
        <v>62</v>
      </c>
      <c r="BM138" s="22">
        <v>126</v>
      </c>
      <c r="BN138" s="22">
        <v>66</v>
      </c>
      <c r="BO138" s="22">
        <v>4</v>
      </c>
      <c r="BP138" s="20"/>
      <c r="BQ138" s="20"/>
      <c r="BR138" s="20"/>
      <c r="BS138" s="20"/>
      <c r="BT138" s="20"/>
      <c r="BU138" s="22">
        <v>0.15</v>
      </c>
      <c r="BV138" s="22">
        <v>0</v>
      </c>
      <c r="BW138" s="22">
        <v>0.12</v>
      </c>
      <c r="BX138" s="22">
        <v>0.27</v>
      </c>
      <c r="BY138" s="22">
        <v>1.8</v>
      </c>
      <c r="BZ138" s="22">
        <v>2.69</v>
      </c>
      <c r="CA138" s="22">
        <v>213</v>
      </c>
      <c r="CB138" s="22">
        <v>136</v>
      </c>
      <c r="CC138" s="22">
        <v>137</v>
      </c>
      <c r="CD138" s="22">
        <v>59</v>
      </c>
      <c r="CE138" s="22">
        <v>155</v>
      </c>
      <c r="CF138" s="22">
        <v>64</v>
      </c>
      <c r="CG138" s="22">
        <v>270</v>
      </c>
      <c r="CH138" s="22">
        <v>83</v>
      </c>
      <c r="CI138" s="22">
        <v>0.77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235382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3</v>
      </c>
      <c r="J139" s="20">
        <v>0</v>
      </c>
      <c r="K139" s="20">
        <v>0</v>
      </c>
      <c r="L139" s="22">
        <v>0</v>
      </c>
      <c r="M139" s="20" t="s">
        <v>1103</v>
      </c>
      <c r="N139" s="20">
        <v>0</v>
      </c>
      <c r="O139" s="22">
        <v>123</v>
      </c>
      <c r="P139" s="23" t="b">
        <v>0</v>
      </c>
      <c r="Q139" s="20" t="s">
        <v>3195</v>
      </c>
      <c r="R139" s="20" t="s">
        <v>3196</v>
      </c>
      <c r="S139" s="22">
        <v>44</v>
      </c>
      <c r="T139" s="20" t="s">
        <v>1104</v>
      </c>
      <c r="U139" s="20">
        <v>0</v>
      </c>
      <c r="V139" s="20" t="s">
        <v>654</v>
      </c>
      <c r="W139" s="20">
        <v>0.1</v>
      </c>
      <c r="X139" s="23" t="b">
        <v>0</v>
      </c>
      <c r="Y139" s="20"/>
      <c r="Z139" s="20" t="s">
        <v>872</v>
      </c>
      <c r="AA139" s="22">
        <v>5</v>
      </c>
      <c r="AB139" s="22">
        <v>36</v>
      </c>
      <c r="AC139" s="22">
        <v>0</v>
      </c>
      <c r="AD139" s="22">
        <v>2752</v>
      </c>
      <c r="AE139" s="22">
        <v>0</v>
      </c>
      <c r="AF139" s="22">
        <v>10702</v>
      </c>
      <c r="AG139" s="22">
        <v>169</v>
      </c>
      <c r="AH139" s="20">
        <v>0</v>
      </c>
      <c r="AI139" s="20">
        <v>0</v>
      </c>
      <c r="AJ139" s="20" t="s">
        <v>654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564</v>
      </c>
      <c r="BH139" s="22">
        <v>212</v>
      </c>
      <c r="BI139" s="22">
        <v>553</v>
      </c>
      <c r="BJ139" s="22">
        <v>212</v>
      </c>
      <c r="BK139" s="22">
        <v>536</v>
      </c>
      <c r="BL139" s="22">
        <v>205</v>
      </c>
      <c r="BM139" s="22">
        <v>568</v>
      </c>
      <c r="BN139" s="22">
        <v>215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541</v>
      </c>
      <c r="CB139" s="22">
        <v>284</v>
      </c>
      <c r="CC139" s="22">
        <v>537</v>
      </c>
      <c r="CD139" s="22">
        <v>196</v>
      </c>
      <c r="CE139" s="22">
        <v>570</v>
      </c>
      <c r="CF139" s="22">
        <v>216</v>
      </c>
      <c r="CG139" s="22">
        <v>450</v>
      </c>
      <c r="CH139" s="22">
        <v>149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509416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1746</v>
      </c>
      <c r="N140" s="20">
        <v>0</v>
      </c>
      <c r="O140" s="22">
        <v>124</v>
      </c>
      <c r="P140" s="23" t="b">
        <v>0</v>
      </c>
      <c r="Q140" s="20" t="s">
        <v>2890</v>
      </c>
      <c r="R140" s="20" t="s">
        <v>2891</v>
      </c>
      <c r="S140" s="22">
        <v>45</v>
      </c>
      <c r="T140" s="20" t="s">
        <v>1747</v>
      </c>
      <c r="U140" s="20">
        <v>0</v>
      </c>
      <c r="V140" s="20" t="s">
        <v>1748</v>
      </c>
      <c r="W140" s="20">
        <v>0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483</v>
      </c>
      <c r="AE140" s="22">
        <v>0</v>
      </c>
      <c r="AF140" s="22">
        <v>4359</v>
      </c>
      <c r="AG140" s="22">
        <v>32</v>
      </c>
      <c r="AH140" s="20">
        <v>0</v>
      </c>
      <c r="AI140" s="20">
        <v>0</v>
      </c>
      <c r="AJ140" s="20" t="s">
        <v>1748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635</v>
      </c>
      <c r="BH140" s="22">
        <v>254</v>
      </c>
      <c r="BI140" s="22">
        <v>632</v>
      </c>
      <c r="BJ140" s="22">
        <v>255</v>
      </c>
      <c r="BK140" s="22">
        <v>623</v>
      </c>
      <c r="BL140" s="22">
        <v>251</v>
      </c>
      <c r="BM140" s="22">
        <v>640</v>
      </c>
      <c r="BN140" s="22">
        <v>257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451</v>
      </c>
      <c r="CB140" s="22">
        <v>252</v>
      </c>
      <c r="CC140" s="22">
        <v>615</v>
      </c>
      <c r="CD140" s="22">
        <v>242</v>
      </c>
      <c r="CE140" s="22">
        <v>639</v>
      </c>
      <c r="CF140" s="22">
        <v>257</v>
      </c>
      <c r="CG140" s="22">
        <v>578</v>
      </c>
      <c r="CH140" s="22">
        <v>219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536916</v>
      </c>
      <c r="D141" s="22">
        <v>0</v>
      </c>
      <c r="E141" s="22">
        <v>0</v>
      </c>
      <c r="F141" s="22">
        <v>-2</v>
      </c>
      <c r="G141" s="22">
        <v>2</v>
      </c>
      <c r="H141" s="22">
        <v>0</v>
      </c>
      <c r="I141" s="22">
        <v>3</v>
      </c>
      <c r="J141" s="20">
        <v>-0.3</v>
      </c>
      <c r="K141" s="20">
        <v>0.2</v>
      </c>
      <c r="L141" s="22">
        <v>0</v>
      </c>
      <c r="M141" s="20" t="s">
        <v>1138</v>
      </c>
      <c r="N141" s="20">
        <v>0.2</v>
      </c>
      <c r="O141" s="22">
        <v>125</v>
      </c>
      <c r="P141" s="23" t="b">
        <v>0</v>
      </c>
      <c r="Q141" s="20"/>
      <c r="R141" s="20"/>
      <c r="S141" s="22">
        <v>48</v>
      </c>
      <c r="T141" s="20" t="s">
        <v>1139</v>
      </c>
      <c r="U141" s="20">
        <v>1</v>
      </c>
      <c r="V141" s="20" t="s">
        <v>1140</v>
      </c>
      <c r="W141" s="20">
        <v>0</v>
      </c>
      <c r="X141" s="23" t="b">
        <v>0</v>
      </c>
      <c r="Y141" s="20"/>
      <c r="Z141" s="20" t="s">
        <v>858</v>
      </c>
      <c r="AA141" s="22">
        <v>5</v>
      </c>
      <c r="AB141" s="22">
        <v>36</v>
      </c>
      <c r="AC141" s="22">
        <v>1</v>
      </c>
      <c r="AD141" s="22">
        <v>1000</v>
      </c>
      <c r="AE141" s="22">
        <v>41</v>
      </c>
      <c r="AF141" s="22">
        <v>3854</v>
      </c>
      <c r="AG141" s="22">
        <v>70</v>
      </c>
      <c r="AH141" s="20">
        <v>0</v>
      </c>
      <c r="AI141" s="20">
        <v>0.2</v>
      </c>
      <c r="AJ141" s="20" t="s">
        <v>1140</v>
      </c>
      <c r="AK141" s="22">
        <v>45</v>
      </c>
      <c r="AL141" s="22">
        <v>0</v>
      </c>
      <c r="AM141" s="22">
        <v>0</v>
      </c>
      <c r="AN141" s="22">
        <v>0</v>
      </c>
      <c r="AO141" s="22">
        <v>1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-1</v>
      </c>
      <c r="AX141" s="20">
        <v>6.2</v>
      </c>
      <c r="AY141" s="20">
        <v>1.8</v>
      </c>
      <c r="AZ141" s="20">
        <v>7</v>
      </c>
      <c r="BA141" s="20">
        <v>1.5</v>
      </c>
      <c r="BB141" s="22">
        <v>1</v>
      </c>
      <c r="BC141" s="20">
        <v>0.04</v>
      </c>
      <c r="BD141" s="20">
        <v>0.02</v>
      </c>
      <c r="BE141" s="20">
        <v>0.06</v>
      </c>
      <c r="BF141" s="20">
        <v>0.45</v>
      </c>
      <c r="BG141" s="22">
        <v>382</v>
      </c>
      <c r="BH141" s="22">
        <v>175</v>
      </c>
      <c r="BI141" s="22">
        <v>365</v>
      </c>
      <c r="BJ141" s="22">
        <v>185</v>
      </c>
      <c r="BK141" s="22">
        <v>310</v>
      </c>
      <c r="BL141" s="22">
        <v>160</v>
      </c>
      <c r="BM141" s="22">
        <v>395</v>
      </c>
      <c r="BN141" s="22">
        <v>189</v>
      </c>
      <c r="BO141" s="20"/>
      <c r="BP141" s="20"/>
      <c r="BQ141" s="20"/>
      <c r="BR141" s="20"/>
      <c r="BS141" s="20"/>
      <c r="BT141" s="20"/>
      <c r="BU141" s="22">
        <v>0.08</v>
      </c>
      <c r="BV141" s="22">
        <v>0</v>
      </c>
      <c r="BW141" s="22">
        <v>0.04</v>
      </c>
      <c r="BX141" s="22">
        <v>0.12</v>
      </c>
      <c r="BY141" s="22">
        <v>0.9</v>
      </c>
      <c r="BZ141" s="22">
        <v>2</v>
      </c>
      <c r="CA141" s="22">
        <v>328</v>
      </c>
      <c r="CB141" s="22">
        <v>218</v>
      </c>
      <c r="CC141" s="22">
        <v>364</v>
      </c>
      <c r="CD141" s="22">
        <v>169</v>
      </c>
      <c r="CE141" s="22">
        <v>369</v>
      </c>
      <c r="CF141" s="22">
        <v>168</v>
      </c>
      <c r="CG141" s="22">
        <v>539</v>
      </c>
      <c r="CH141" s="22">
        <v>197</v>
      </c>
      <c r="CI141" s="22">
        <v>2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233425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4</v>
      </c>
      <c r="J142" s="20">
        <v>0</v>
      </c>
      <c r="K142" s="20">
        <v>0</v>
      </c>
      <c r="L142" s="22">
        <v>0</v>
      </c>
      <c r="M142" s="20" t="s">
        <v>883</v>
      </c>
      <c r="N142" s="20">
        <v>0</v>
      </c>
      <c r="O142" s="22">
        <v>127</v>
      </c>
      <c r="P142" s="23" t="b">
        <v>0</v>
      </c>
      <c r="Q142" s="20" t="s">
        <v>2391</v>
      </c>
      <c r="R142" s="20" t="s">
        <v>2392</v>
      </c>
      <c r="S142" s="22">
        <v>45</v>
      </c>
      <c r="T142" s="20" t="s">
        <v>1944</v>
      </c>
      <c r="U142" s="20">
        <v>0</v>
      </c>
      <c r="V142" s="20" t="s">
        <v>1945</v>
      </c>
      <c r="W142" s="20">
        <v>0</v>
      </c>
      <c r="X142" s="23" t="b">
        <v>0</v>
      </c>
      <c r="Y142" s="20"/>
      <c r="Z142" s="20" t="s">
        <v>872</v>
      </c>
      <c r="AA142" s="22">
        <v>5</v>
      </c>
      <c r="AB142" s="22">
        <v>36</v>
      </c>
      <c r="AC142" s="22">
        <v>0</v>
      </c>
      <c r="AD142" s="22">
        <v>0</v>
      </c>
      <c r="AE142" s="22">
        <v>0</v>
      </c>
      <c r="AF142" s="22">
        <v>3292</v>
      </c>
      <c r="AG142" s="22">
        <v>44</v>
      </c>
      <c r="AH142" s="20">
        <v>0</v>
      </c>
      <c r="AI142" s="20">
        <v>0</v>
      </c>
      <c r="AJ142" s="20" t="s">
        <v>1945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602</v>
      </c>
      <c r="BH142" s="22">
        <v>60</v>
      </c>
      <c r="BI142" s="22">
        <v>599</v>
      </c>
      <c r="BJ142" s="22">
        <v>64</v>
      </c>
      <c r="BK142" s="22">
        <v>588</v>
      </c>
      <c r="BL142" s="22">
        <v>62</v>
      </c>
      <c r="BM142" s="22">
        <v>606</v>
      </c>
      <c r="BN142" s="22">
        <v>62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398</v>
      </c>
      <c r="CB142" s="22">
        <v>67</v>
      </c>
      <c r="CC142" s="22">
        <v>579</v>
      </c>
      <c r="CD142" s="22">
        <v>59</v>
      </c>
      <c r="CE142" s="22">
        <v>609</v>
      </c>
      <c r="CF142" s="22">
        <v>64</v>
      </c>
      <c r="CG142" s="22">
        <v>577</v>
      </c>
      <c r="CH142" s="22">
        <v>80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168090</v>
      </c>
      <c r="D143" s="22">
        <v>0</v>
      </c>
      <c r="E143" s="22">
        <v>0</v>
      </c>
      <c r="F143" s="22">
        <v>-2</v>
      </c>
      <c r="G143" s="22">
        <v>2</v>
      </c>
      <c r="H143" s="22">
        <v>0</v>
      </c>
      <c r="I143" s="22">
        <v>3</v>
      </c>
      <c r="J143" s="20">
        <v>1.3</v>
      </c>
      <c r="K143" s="20">
        <v>1.8</v>
      </c>
      <c r="L143" s="22">
        <v>0</v>
      </c>
      <c r="M143" s="20" t="s">
        <v>1946</v>
      </c>
      <c r="N143" s="20">
        <v>1.8</v>
      </c>
      <c r="O143" s="22">
        <v>128</v>
      </c>
      <c r="P143" s="23" t="b">
        <v>0</v>
      </c>
      <c r="Q143" s="20"/>
      <c r="R143" s="20"/>
      <c r="S143" s="22">
        <v>48</v>
      </c>
      <c r="T143" s="20" t="s">
        <v>1947</v>
      </c>
      <c r="U143" s="20">
        <v>2.2000000000000002</v>
      </c>
      <c r="V143" s="20" t="s">
        <v>1948</v>
      </c>
      <c r="W143" s="20">
        <v>0.1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11</v>
      </c>
      <c r="AD143" s="22">
        <v>6468</v>
      </c>
      <c r="AE143" s="22">
        <v>140</v>
      </c>
      <c r="AF143" s="22">
        <v>12410</v>
      </c>
      <c r="AG143" s="22">
        <v>337</v>
      </c>
      <c r="AH143" s="20">
        <v>0.4</v>
      </c>
      <c r="AI143" s="20">
        <v>2.2999999999999998</v>
      </c>
      <c r="AJ143" s="20" t="s">
        <v>1948</v>
      </c>
      <c r="AK143" s="22">
        <v>244</v>
      </c>
      <c r="AL143" s="22">
        <v>0</v>
      </c>
      <c r="AM143" s="22">
        <v>1</v>
      </c>
      <c r="AN143" s="22">
        <v>1</v>
      </c>
      <c r="AO143" s="22">
        <v>3</v>
      </c>
      <c r="AP143" s="22">
        <v>0</v>
      </c>
      <c r="AQ143" s="22">
        <v>0</v>
      </c>
      <c r="AR143" s="22">
        <v>0</v>
      </c>
      <c r="AS143" s="22">
        <v>1</v>
      </c>
      <c r="AT143" s="22">
        <v>0</v>
      </c>
      <c r="AU143" s="22">
        <v>0</v>
      </c>
      <c r="AV143" s="22">
        <v>0</v>
      </c>
      <c r="AW143" s="22">
        <v>48</v>
      </c>
      <c r="AX143" s="20">
        <v>50.8</v>
      </c>
      <c r="AY143" s="20">
        <v>63.8</v>
      </c>
      <c r="AZ143" s="20">
        <v>9</v>
      </c>
      <c r="BA143" s="20">
        <v>12.2</v>
      </c>
      <c r="BB143" s="22">
        <v>3</v>
      </c>
      <c r="BC143" s="20">
        <v>0.11</v>
      </c>
      <c r="BD143" s="20">
        <v>0.3</v>
      </c>
      <c r="BE143" s="20">
        <v>0.41</v>
      </c>
      <c r="BF143" s="20">
        <v>2.6</v>
      </c>
      <c r="BG143" s="22">
        <v>231</v>
      </c>
      <c r="BH143" s="22">
        <v>90</v>
      </c>
      <c r="BI143" s="22">
        <v>124</v>
      </c>
      <c r="BJ143" s="22">
        <v>84</v>
      </c>
      <c r="BK143" s="22">
        <v>295</v>
      </c>
      <c r="BL143" s="22">
        <v>154</v>
      </c>
      <c r="BM143" s="22">
        <v>241</v>
      </c>
      <c r="BN143" s="22">
        <v>111</v>
      </c>
      <c r="BO143" s="20"/>
      <c r="BP143" s="20"/>
      <c r="BQ143" s="20"/>
      <c r="BR143" s="20"/>
      <c r="BS143" s="20"/>
      <c r="BT143" s="20"/>
      <c r="BU143" s="22">
        <v>0.04</v>
      </c>
      <c r="BV143" s="22">
        <v>0</v>
      </c>
      <c r="BW143" s="22">
        <v>0.11</v>
      </c>
      <c r="BX143" s="22">
        <v>0.15</v>
      </c>
      <c r="BY143" s="22">
        <v>0.96</v>
      </c>
      <c r="BZ143" s="22">
        <v>1.1100000000000001</v>
      </c>
      <c r="CA143" s="22">
        <v>305</v>
      </c>
      <c r="CB143" s="22">
        <v>202</v>
      </c>
      <c r="CC143" s="22">
        <v>174</v>
      </c>
      <c r="CD143" s="22">
        <v>74</v>
      </c>
      <c r="CE143" s="22">
        <v>191</v>
      </c>
      <c r="CF143" s="22">
        <v>79</v>
      </c>
      <c r="CG143" s="22">
        <v>399</v>
      </c>
      <c r="CH143" s="22">
        <v>129</v>
      </c>
      <c r="CI143" s="22">
        <v>1.1100000000000001</v>
      </c>
      <c r="CJ143" s="22">
        <v>0.37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100</v>
      </c>
      <c r="B144" s="22">
        <v>100</v>
      </c>
      <c r="C144" s="22">
        <v>83299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2</v>
      </c>
      <c r="J144" s="20">
        <v>0.3</v>
      </c>
      <c r="K144" s="20">
        <v>0.8</v>
      </c>
      <c r="L144" s="22">
        <v>-2</v>
      </c>
      <c r="M144" s="20" t="s">
        <v>505</v>
      </c>
      <c r="N144" s="20">
        <v>0.8</v>
      </c>
      <c r="O144" s="22">
        <v>129</v>
      </c>
      <c r="P144" s="23" t="b">
        <v>0</v>
      </c>
      <c r="Q144" s="20"/>
      <c r="R144" s="20" t="s">
        <v>3337</v>
      </c>
      <c r="S144" s="22">
        <v>50</v>
      </c>
      <c r="T144" s="20" t="s">
        <v>1093</v>
      </c>
      <c r="U144" s="20">
        <v>1.1000000000000001</v>
      </c>
      <c r="V144" s="20" t="s">
        <v>487</v>
      </c>
      <c r="W144" s="20">
        <v>3.5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8</v>
      </c>
      <c r="AD144" s="22">
        <v>123916</v>
      </c>
      <c r="AE144" s="22">
        <v>2134</v>
      </c>
      <c r="AF144" s="22">
        <v>218573</v>
      </c>
      <c r="AG144" s="22">
        <v>7852</v>
      </c>
      <c r="AH144" s="20">
        <v>0.2</v>
      </c>
      <c r="AI144" s="20">
        <v>1.6</v>
      </c>
      <c r="AJ144" s="20" t="s">
        <v>487</v>
      </c>
      <c r="AK144" s="22">
        <v>630</v>
      </c>
      <c r="AL144" s="22">
        <v>0</v>
      </c>
      <c r="AM144" s="22">
        <v>0</v>
      </c>
      <c r="AN144" s="22">
        <v>0</v>
      </c>
      <c r="AO144" s="22">
        <v>14</v>
      </c>
      <c r="AP144" s="22">
        <v>0</v>
      </c>
      <c r="AQ144" s="22">
        <v>0</v>
      </c>
      <c r="AR144" s="22">
        <v>0</v>
      </c>
      <c r="AS144" s="22">
        <v>2</v>
      </c>
      <c r="AT144" s="22">
        <v>0</v>
      </c>
      <c r="AU144" s="22">
        <v>0</v>
      </c>
      <c r="AV144" s="22">
        <v>0</v>
      </c>
      <c r="AW144" s="22">
        <v>95</v>
      </c>
      <c r="AX144" s="20">
        <v>121.6</v>
      </c>
      <c r="AY144" s="20">
        <v>39.1</v>
      </c>
      <c r="AZ144" s="20">
        <v>76</v>
      </c>
      <c r="BA144" s="20">
        <v>23.6</v>
      </c>
      <c r="BB144" s="22">
        <v>7</v>
      </c>
      <c r="BC144" s="20">
        <v>0.57999999999999996</v>
      </c>
      <c r="BD144" s="20">
        <v>0.86</v>
      </c>
      <c r="BE144" s="20">
        <v>1.44</v>
      </c>
      <c r="BF144" s="20">
        <v>12.05</v>
      </c>
      <c r="BG144" s="22">
        <v>94</v>
      </c>
      <c r="BH144" s="22">
        <v>32</v>
      </c>
      <c r="BI144" s="22">
        <v>185</v>
      </c>
      <c r="BJ144" s="22">
        <v>48</v>
      </c>
      <c r="BK144" s="22">
        <v>91</v>
      </c>
      <c r="BL144" s="22">
        <v>8</v>
      </c>
      <c r="BM144" s="22">
        <v>108</v>
      </c>
      <c r="BN144" s="22">
        <v>26</v>
      </c>
      <c r="BO144" s="20"/>
      <c r="BP144" s="20"/>
      <c r="BQ144" s="22">
        <v>3</v>
      </c>
      <c r="BR144" s="20"/>
      <c r="BS144" s="20"/>
      <c r="BT144" s="20"/>
      <c r="BU144" s="22">
        <v>0.08</v>
      </c>
      <c r="BV144" s="22">
        <v>0</v>
      </c>
      <c r="BW144" s="22">
        <v>0.12</v>
      </c>
      <c r="BX144" s="22">
        <v>0.2</v>
      </c>
      <c r="BY144" s="22">
        <v>1.72</v>
      </c>
      <c r="BZ144" s="22">
        <v>2</v>
      </c>
      <c r="CA144" s="22">
        <v>168</v>
      </c>
      <c r="CB144" s="22">
        <v>19</v>
      </c>
      <c r="CC144" s="22">
        <v>281</v>
      </c>
      <c r="CD144" s="22">
        <v>96</v>
      </c>
      <c r="CE144" s="22">
        <v>318</v>
      </c>
      <c r="CF144" s="22">
        <v>107</v>
      </c>
      <c r="CG144" s="22">
        <v>94</v>
      </c>
      <c r="CH144" s="22">
        <v>35</v>
      </c>
      <c r="CI144" s="22">
        <v>1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474120</v>
      </c>
      <c r="D145" s="22">
        <v>-1</v>
      </c>
      <c r="E145" s="22">
        <v>1</v>
      </c>
      <c r="F145" s="22">
        <v>-4</v>
      </c>
      <c r="G145" s="22">
        <v>4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1120</v>
      </c>
      <c r="N145" s="20">
        <v>0</v>
      </c>
      <c r="O145" s="22">
        <v>130</v>
      </c>
      <c r="P145" s="23" t="b">
        <v>0</v>
      </c>
      <c r="Q145" s="20" t="s">
        <v>910</v>
      </c>
      <c r="R145" s="20" t="s">
        <v>2892</v>
      </c>
      <c r="S145" s="22">
        <v>51</v>
      </c>
      <c r="T145" s="20" t="s">
        <v>1121</v>
      </c>
      <c r="U145" s="20">
        <v>4</v>
      </c>
      <c r="V145" s="20" t="s">
        <v>650</v>
      </c>
      <c r="W145" s="20">
        <v>0.7</v>
      </c>
      <c r="X145" s="23" t="b">
        <v>0</v>
      </c>
      <c r="Y145" s="20"/>
      <c r="Z145" s="20" t="s">
        <v>899</v>
      </c>
      <c r="AA145" s="22">
        <v>5</v>
      </c>
      <c r="AB145" s="22">
        <v>36</v>
      </c>
      <c r="AC145" s="22">
        <v>8</v>
      </c>
      <c r="AD145" s="22">
        <v>45973</v>
      </c>
      <c r="AE145" s="22">
        <v>46</v>
      </c>
      <c r="AF145" s="22">
        <v>363671</v>
      </c>
      <c r="AG145" s="22">
        <v>1840</v>
      </c>
      <c r="AH145" s="20">
        <v>0</v>
      </c>
      <c r="AI145" s="20">
        <v>1.6</v>
      </c>
      <c r="AJ145" s="20" t="s">
        <v>650</v>
      </c>
      <c r="AK145" s="22">
        <v>68</v>
      </c>
      <c r="AL145" s="22">
        <v>0</v>
      </c>
      <c r="AM145" s="22">
        <v>2</v>
      </c>
      <c r="AN145" s="22">
        <v>0</v>
      </c>
      <c r="AO145" s="22">
        <v>1</v>
      </c>
      <c r="AP145" s="22">
        <v>0</v>
      </c>
      <c r="AQ145" s="22">
        <v>0</v>
      </c>
      <c r="AR145" s="22">
        <v>0</v>
      </c>
      <c r="AS145" s="22">
        <v>1</v>
      </c>
      <c r="AT145" s="22">
        <v>0</v>
      </c>
      <c r="AU145" s="22">
        <v>0</v>
      </c>
      <c r="AV145" s="22">
        <v>0</v>
      </c>
      <c r="AW145" s="22">
        <v>30</v>
      </c>
      <c r="AX145" s="20">
        <v>39</v>
      </c>
      <c r="AY145" s="20">
        <v>25</v>
      </c>
      <c r="AZ145" s="20">
        <v>30</v>
      </c>
      <c r="BA145" s="20">
        <v>9.4</v>
      </c>
      <c r="BB145" s="22">
        <v>1</v>
      </c>
      <c r="BC145" s="20">
        <v>0.2</v>
      </c>
      <c r="BD145" s="20">
        <v>0.57999999999999996</v>
      </c>
      <c r="BE145" s="20">
        <v>0.78</v>
      </c>
      <c r="BF145" s="20">
        <v>2.02</v>
      </c>
      <c r="BG145" s="22">
        <v>262</v>
      </c>
      <c r="BH145" s="22">
        <v>106</v>
      </c>
      <c r="BI145" s="22">
        <v>241</v>
      </c>
      <c r="BJ145" s="22">
        <v>130</v>
      </c>
      <c r="BK145" s="22">
        <v>194</v>
      </c>
      <c r="BL145" s="22">
        <v>106</v>
      </c>
      <c r="BM145" s="22">
        <v>273</v>
      </c>
      <c r="BN145" s="22">
        <v>121</v>
      </c>
      <c r="BO145" s="20"/>
      <c r="BP145" s="20"/>
      <c r="BQ145" s="20"/>
      <c r="BR145" s="20"/>
      <c r="BS145" s="20"/>
      <c r="BT145" s="20"/>
      <c r="BU145" s="22">
        <v>0.26</v>
      </c>
      <c r="BV145" s="22">
        <v>0</v>
      </c>
      <c r="BW145" s="22">
        <v>0.77</v>
      </c>
      <c r="BX145" s="22">
        <v>1.03</v>
      </c>
      <c r="BY145" s="22">
        <v>2.67</v>
      </c>
      <c r="BZ145" s="22">
        <v>1.32</v>
      </c>
      <c r="CA145" s="22">
        <v>165</v>
      </c>
      <c r="CB145" s="22">
        <v>102</v>
      </c>
      <c r="CC145" s="22">
        <v>686</v>
      </c>
      <c r="CD145" s="22">
        <v>293</v>
      </c>
      <c r="CE145" s="22">
        <v>65</v>
      </c>
      <c r="CF145" s="22">
        <v>28</v>
      </c>
      <c r="CG145" s="22">
        <v>195</v>
      </c>
      <c r="CH145" s="22">
        <v>60</v>
      </c>
      <c r="CI145" s="22">
        <v>1.32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204214</v>
      </c>
      <c r="D146" s="22">
        <v>0</v>
      </c>
      <c r="E146" s="22">
        <v>0</v>
      </c>
      <c r="F146" s="22">
        <v>3</v>
      </c>
      <c r="G146" s="22">
        <v>-3</v>
      </c>
      <c r="H146" s="22">
        <v>1</v>
      </c>
      <c r="I146" s="22">
        <v>2</v>
      </c>
      <c r="J146" s="20">
        <v>1</v>
      </c>
      <c r="K146" s="20">
        <v>1.5</v>
      </c>
      <c r="L146" s="22">
        <v>-2</v>
      </c>
      <c r="M146" s="20" t="s">
        <v>1133</v>
      </c>
      <c r="N146" s="20">
        <v>1.5</v>
      </c>
      <c r="O146" s="22">
        <v>131</v>
      </c>
      <c r="P146" s="23" t="b">
        <v>0</v>
      </c>
      <c r="Q146" s="20"/>
      <c r="R146" s="20"/>
      <c r="S146" s="22">
        <v>53</v>
      </c>
      <c r="T146" s="20" t="s">
        <v>1134</v>
      </c>
      <c r="U146" s="20">
        <v>4.2</v>
      </c>
      <c r="V146" s="20" t="s">
        <v>446</v>
      </c>
      <c r="W146" s="20">
        <v>59.6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25</v>
      </c>
      <c r="AD146" s="22">
        <v>1812497</v>
      </c>
      <c r="AE146" s="22">
        <v>10803</v>
      </c>
      <c r="AF146" s="22">
        <v>984225</v>
      </c>
      <c r="AG146" s="22">
        <v>219601</v>
      </c>
      <c r="AH146" s="20">
        <v>0.3</v>
      </c>
      <c r="AI146" s="20">
        <v>4.7</v>
      </c>
      <c r="AJ146" s="20" t="s">
        <v>1949</v>
      </c>
      <c r="AK146" s="22">
        <v>495</v>
      </c>
      <c r="AL146" s="22">
        <v>1</v>
      </c>
      <c r="AM146" s="22">
        <v>3</v>
      </c>
      <c r="AN146" s="22">
        <v>0</v>
      </c>
      <c r="AO146" s="22">
        <v>10</v>
      </c>
      <c r="AP146" s="22">
        <v>1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5</v>
      </c>
      <c r="AW146" s="22">
        <v>112</v>
      </c>
      <c r="AX146" s="20">
        <v>162.80000000000001</v>
      </c>
      <c r="AY146" s="20">
        <v>177.9</v>
      </c>
      <c r="AZ146" s="20">
        <v>110</v>
      </c>
      <c r="BA146" s="20">
        <v>45</v>
      </c>
      <c r="BB146" s="22">
        <v>6</v>
      </c>
      <c r="BC146" s="20">
        <v>0.9</v>
      </c>
      <c r="BD146" s="20">
        <v>1.47</v>
      </c>
      <c r="BE146" s="20">
        <v>2.37</v>
      </c>
      <c r="BF146" s="20">
        <v>10.66</v>
      </c>
      <c r="BG146" s="22">
        <v>41</v>
      </c>
      <c r="BH146" s="22">
        <v>12</v>
      </c>
      <c r="BI146" s="22">
        <v>22</v>
      </c>
      <c r="BJ146" s="22">
        <v>4</v>
      </c>
      <c r="BK146" s="22">
        <v>53</v>
      </c>
      <c r="BL146" s="22">
        <v>3</v>
      </c>
      <c r="BM146" s="22">
        <v>28</v>
      </c>
      <c r="BN146" s="22">
        <v>4</v>
      </c>
      <c r="BO146" s="20"/>
      <c r="BP146" s="20"/>
      <c r="BQ146" s="20"/>
      <c r="BR146" s="20"/>
      <c r="BS146" s="20"/>
      <c r="BT146" s="20"/>
      <c r="BU146" s="22">
        <v>0.16</v>
      </c>
      <c r="BV146" s="22">
        <v>0</v>
      </c>
      <c r="BW146" s="22">
        <v>0.27</v>
      </c>
      <c r="BX146" s="22">
        <v>0.43</v>
      </c>
      <c r="BY146" s="22">
        <v>1.94</v>
      </c>
      <c r="BZ146" s="22">
        <v>1.82</v>
      </c>
      <c r="CA146" s="22">
        <v>150</v>
      </c>
      <c r="CB146" s="22">
        <v>11</v>
      </c>
      <c r="CC146" s="22">
        <v>208</v>
      </c>
      <c r="CD146" s="22">
        <v>70</v>
      </c>
      <c r="CE146" s="22">
        <v>50</v>
      </c>
      <c r="CF146" s="22">
        <v>12</v>
      </c>
      <c r="CG146" s="22">
        <v>2</v>
      </c>
      <c r="CH146" s="22">
        <v>1</v>
      </c>
      <c r="CI146" s="22">
        <v>1.0900000000000001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100</v>
      </c>
      <c r="B147" s="22">
        <v>100</v>
      </c>
      <c r="C147" s="22">
        <v>487117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4</v>
      </c>
      <c r="J147" s="20">
        <v>4.5</v>
      </c>
      <c r="K147" s="20">
        <v>5</v>
      </c>
      <c r="L147" s="22">
        <v>1</v>
      </c>
      <c r="M147" s="20" t="s">
        <v>1135</v>
      </c>
      <c r="N147" s="20">
        <v>5</v>
      </c>
      <c r="O147" s="22">
        <v>132</v>
      </c>
      <c r="P147" s="23" t="b">
        <v>0</v>
      </c>
      <c r="Q147" s="20"/>
      <c r="R147" s="20" t="s">
        <v>3445</v>
      </c>
      <c r="S147" s="22">
        <v>60</v>
      </c>
      <c r="T147" s="20" t="s">
        <v>1136</v>
      </c>
      <c r="U147" s="20">
        <v>4</v>
      </c>
      <c r="V147" s="20" t="s">
        <v>690</v>
      </c>
      <c r="W147" s="20">
        <v>7.6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28</v>
      </c>
      <c r="AD147" s="22">
        <v>626717</v>
      </c>
      <c r="AE147" s="22">
        <v>13140</v>
      </c>
      <c r="AF147" s="22">
        <v>543204</v>
      </c>
      <c r="AG147" s="22">
        <v>36456</v>
      </c>
      <c r="AH147" s="20">
        <v>0.8</v>
      </c>
      <c r="AI147" s="20">
        <v>4.7</v>
      </c>
      <c r="AJ147" s="20" t="s">
        <v>690</v>
      </c>
      <c r="AK147" s="22">
        <v>300</v>
      </c>
      <c r="AL147" s="22">
        <v>4</v>
      </c>
      <c r="AM147" s="22">
        <v>0</v>
      </c>
      <c r="AN147" s="22">
        <v>1</v>
      </c>
      <c r="AO147" s="22">
        <v>8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3</v>
      </c>
      <c r="AW147" s="22">
        <v>104</v>
      </c>
      <c r="AX147" s="20">
        <v>157.19999999999999</v>
      </c>
      <c r="AY147" s="20">
        <v>33.4</v>
      </c>
      <c r="AZ147" s="20">
        <v>189</v>
      </c>
      <c r="BA147" s="20">
        <v>37.9</v>
      </c>
      <c r="BB147" s="22">
        <v>4</v>
      </c>
      <c r="BC147" s="20">
        <v>2.68</v>
      </c>
      <c r="BD147" s="20">
        <v>0.44</v>
      </c>
      <c r="BE147" s="20">
        <v>3.12</v>
      </c>
      <c r="BF147" s="20">
        <v>7.1</v>
      </c>
      <c r="BG147" s="22">
        <v>48</v>
      </c>
      <c r="BH147" s="22">
        <v>5</v>
      </c>
      <c r="BI147" s="22">
        <v>200</v>
      </c>
      <c r="BJ147" s="22">
        <v>32</v>
      </c>
      <c r="BK147" s="22">
        <v>24</v>
      </c>
      <c r="BL147" s="22">
        <v>10</v>
      </c>
      <c r="BM147" s="22">
        <v>43</v>
      </c>
      <c r="BN147" s="22">
        <v>11</v>
      </c>
      <c r="BO147" s="20"/>
      <c r="BP147" s="20"/>
      <c r="BQ147" s="20"/>
      <c r="BR147" s="20"/>
      <c r="BS147" s="20"/>
      <c r="BT147" s="20"/>
      <c r="BU147" s="22">
        <v>0.8</v>
      </c>
      <c r="BV147" s="22">
        <v>0</v>
      </c>
      <c r="BW147" s="22">
        <v>0.13</v>
      </c>
      <c r="BX147" s="22">
        <v>0.93</v>
      </c>
      <c r="BY147" s="22">
        <v>2.13</v>
      </c>
      <c r="BZ147" s="22">
        <v>2.4</v>
      </c>
      <c r="CA147" s="22">
        <v>68</v>
      </c>
      <c r="CB147" s="22">
        <v>23</v>
      </c>
      <c r="CC147" s="22">
        <v>29</v>
      </c>
      <c r="CD147" s="22">
        <v>5</v>
      </c>
      <c r="CE147" s="22">
        <v>69</v>
      </c>
      <c r="CF147" s="22">
        <v>15</v>
      </c>
      <c r="CG147" s="22">
        <v>49</v>
      </c>
      <c r="CH147" s="22">
        <v>9</v>
      </c>
      <c r="CI147" s="22">
        <v>1.2</v>
      </c>
      <c r="CJ147" s="22">
        <v>0.3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243568</v>
      </c>
      <c r="D148" s="22">
        <v>0</v>
      </c>
      <c r="E148" s="22">
        <v>0</v>
      </c>
      <c r="F148" s="22">
        <v>-1</v>
      </c>
      <c r="G148" s="22">
        <v>1</v>
      </c>
      <c r="H148" s="22">
        <v>1</v>
      </c>
      <c r="I148" s="22">
        <v>3</v>
      </c>
      <c r="J148" s="20">
        <v>4.5</v>
      </c>
      <c r="K148" s="20">
        <v>5</v>
      </c>
      <c r="L148" s="22">
        <v>2</v>
      </c>
      <c r="M148" s="20" t="s">
        <v>1124</v>
      </c>
      <c r="N148" s="20">
        <v>5</v>
      </c>
      <c r="O148" s="22">
        <v>133</v>
      </c>
      <c r="P148" s="23" t="b">
        <v>0</v>
      </c>
      <c r="Q148" s="20"/>
      <c r="R148" s="20"/>
      <c r="S148" s="22">
        <v>49</v>
      </c>
      <c r="T148" s="20" t="s">
        <v>1125</v>
      </c>
      <c r="U148" s="20">
        <v>3.4</v>
      </c>
      <c r="V148" s="20" t="s">
        <v>648</v>
      </c>
      <c r="W148" s="20">
        <v>0.6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24</v>
      </c>
      <c r="AD148" s="22">
        <v>59990</v>
      </c>
      <c r="AE148" s="22">
        <v>5125</v>
      </c>
      <c r="AF148" s="22">
        <v>17818</v>
      </c>
      <c r="AG148" s="22">
        <v>2334</v>
      </c>
      <c r="AH148" s="20">
        <v>1</v>
      </c>
      <c r="AI148" s="20">
        <v>4.9000000000000004</v>
      </c>
      <c r="AJ148" s="20" t="s">
        <v>648</v>
      </c>
      <c r="AK148" s="22">
        <v>434</v>
      </c>
      <c r="AL148" s="22">
        <v>0</v>
      </c>
      <c r="AM148" s="22">
        <v>3</v>
      </c>
      <c r="AN148" s="22">
        <v>1</v>
      </c>
      <c r="AO148" s="22">
        <v>11</v>
      </c>
      <c r="AP148" s="22">
        <v>0</v>
      </c>
      <c r="AQ148" s="22">
        <v>0</v>
      </c>
      <c r="AR148" s="22">
        <v>0</v>
      </c>
      <c r="AS148" s="22">
        <v>1</v>
      </c>
      <c r="AT148" s="22">
        <v>0</v>
      </c>
      <c r="AU148" s="22">
        <v>0</v>
      </c>
      <c r="AV148" s="22">
        <v>4</v>
      </c>
      <c r="AW148" s="22">
        <v>112</v>
      </c>
      <c r="AX148" s="20">
        <v>89</v>
      </c>
      <c r="AY148" s="20">
        <v>171.1</v>
      </c>
      <c r="AZ148" s="20">
        <v>23</v>
      </c>
      <c r="BA148" s="20">
        <v>28.3</v>
      </c>
      <c r="BB148" s="22">
        <v>5</v>
      </c>
      <c r="BC148" s="20">
        <v>0.26</v>
      </c>
      <c r="BD148" s="20">
        <v>1.0900000000000001</v>
      </c>
      <c r="BE148" s="20">
        <v>1.35</v>
      </c>
      <c r="BF148" s="20">
        <v>9.07</v>
      </c>
      <c r="BG148" s="22">
        <v>148</v>
      </c>
      <c r="BH148" s="22">
        <v>54</v>
      </c>
      <c r="BI148" s="22">
        <v>27</v>
      </c>
      <c r="BJ148" s="22">
        <v>20</v>
      </c>
      <c r="BK148" s="22">
        <v>214</v>
      </c>
      <c r="BL148" s="22">
        <v>114</v>
      </c>
      <c r="BM148" s="22">
        <v>75</v>
      </c>
      <c r="BN148" s="22">
        <v>45</v>
      </c>
      <c r="BO148" s="22">
        <v>3</v>
      </c>
      <c r="BP148" s="20"/>
      <c r="BQ148" s="20"/>
      <c r="BR148" s="20"/>
      <c r="BS148" s="20"/>
      <c r="BT148" s="20"/>
      <c r="BU148" s="22">
        <v>0.05</v>
      </c>
      <c r="BV148" s="22">
        <v>0</v>
      </c>
      <c r="BW148" s="22">
        <v>0.23</v>
      </c>
      <c r="BX148" s="22">
        <v>0.28000000000000003</v>
      </c>
      <c r="BY148" s="22">
        <v>1.88</v>
      </c>
      <c r="BZ148" s="22">
        <v>2.2799999999999998</v>
      </c>
      <c r="CA148" s="22">
        <v>270</v>
      </c>
      <c r="CB148" s="22">
        <v>176</v>
      </c>
      <c r="CC148" s="22">
        <v>25</v>
      </c>
      <c r="CD148" s="22">
        <v>14</v>
      </c>
      <c r="CE148" s="22">
        <v>102</v>
      </c>
      <c r="CF148" s="22">
        <v>44</v>
      </c>
      <c r="CG148" s="22">
        <v>206</v>
      </c>
      <c r="CH148" s="22">
        <v>62</v>
      </c>
      <c r="CI148" s="22">
        <v>1.04</v>
      </c>
      <c r="CJ148" s="22">
        <v>0.21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60307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1091</v>
      </c>
      <c r="N149" s="20">
        <v>3.2</v>
      </c>
      <c r="O149" s="22">
        <v>134</v>
      </c>
      <c r="P149" s="23" t="b">
        <v>0</v>
      </c>
      <c r="Q149" s="20" t="s">
        <v>3446</v>
      </c>
      <c r="R149" s="20" t="s">
        <v>3338</v>
      </c>
      <c r="S149" s="22">
        <v>63</v>
      </c>
      <c r="T149" s="20" t="s">
        <v>1092</v>
      </c>
      <c r="U149" s="20">
        <v>5.2</v>
      </c>
      <c r="V149" s="20" t="s">
        <v>419</v>
      </c>
      <c r="W149" s="20">
        <v>1.7</v>
      </c>
      <c r="X149" s="23" t="b">
        <v>0</v>
      </c>
      <c r="Y149" s="20"/>
      <c r="Z149" s="20" t="s">
        <v>899</v>
      </c>
      <c r="AA149" s="22">
        <v>5</v>
      </c>
      <c r="AB149" s="22">
        <v>36</v>
      </c>
      <c r="AC149" s="22">
        <v>26</v>
      </c>
      <c r="AD149" s="22">
        <v>121778</v>
      </c>
      <c r="AE149" s="22">
        <v>98</v>
      </c>
      <c r="AF149" s="22">
        <v>356737</v>
      </c>
      <c r="AG149" s="22">
        <v>13540</v>
      </c>
      <c r="AH149" s="20">
        <v>0.5</v>
      </c>
      <c r="AI149" s="20">
        <v>4.0999999999999996</v>
      </c>
      <c r="AJ149" s="20" t="s">
        <v>1950</v>
      </c>
      <c r="AK149" s="22">
        <v>438</v>
      </c>
      <c r="AL149" s="22">
        <v>2</v>
      </c>
      <c r="AM149" s="22">
        <v>0</v>
      </c>
      <c r="AN149" s="22">
        <v>1</v>
      </c>
      <c r="AO149" s="22">
        <v>6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6</v>
      </c>
      <c r="AW149" s="22">
        <v>112</v>
      </c>
      <c r="AX149" s="20">
        <v>173.8</v>
      </c>
      <c r="AY149" s="20">
        <v>222.9</v>
      </c>
      <c r="AZ149" s="20">
        <v>104</v>
      </c>
      <c r="BA149" s="20">
        <v>50</v>
      </c>
      <c r="BB149" s="22">
        <v>5</v>
      </c>
      <c r="BC149" s="20">
        <v>0.99</v>
      </c>
      <c r="BD149" s="20">
        <v>1.01</v>
      </c>
      <c r="BE149" s="20">
        <v>2</v>
      </c>
      <c r="BF149" s="20">
        <v>8.48</v>
      </c>
      <c r="BG149" s="22">
        <v>35</v>
      </c>
      <c r="BH149" s="22">
        <v>14</v>
      </c>
      <c r="BI149" s="22">
        <v>11</v>
      </c>
      <c r="BJ149" s="22">
        <v>8</v>
      </c>
      <c r="BK149" s="22">
        <v>58</v>
      </c>
      <c r="BL149" s="22">
        <v>35</v>
      </c>
      <c r="BM149" s="22">
        <v>23</v>
      </c>
      <c r="BN149" s="22">
        <v>18</v>
      </c>
      <c r="BO149" s="22">
        <v>1</v>
      </c>
      <c r="BP149" s="20"/>
      <c r="BQ149" s="20"/>
      <c r="BR149" s="20"/>
      <c r="BS149" s="22">
        <v>2</v>
      </c>
      <c r="BT149" s="20"/>
      <c r="BU149" s="22">
        <v>0.2</v>
      </c>
      <c r="BV149" s="22">
        <v>0</v>
      </c>
      <c r="BW149" s="22">
        <v>0.21</v>
      </c>
      <c r="BX149" s="22">
        <v>0.41</v>
      </c>
      <c r="BY149" s="22">
        <v>1.74</v>
      </c>
      <c r="BZ149" s="22">
        <v>1.23</v>
      </c>
      <c r="CA149" s="22">
        <v>54</v>
      </c>
      <c r="CB149" s="22">
        <v>32</v>
      </c>
      <c r="CC149" s="22">
        <v>77</v>
      </c>
      <c r="CD149" s="22">
        <v>34</v>
      </c>
      <c r="CE149" s="22">
        <v>26</v>
      </c>
      <c r="CF149" s="22">
        <v>15</v>
      </c>
      <c r="CG149" s="22">
        <v>133</v>
      </c>
      <c r="CH149" s="22">
        <v>40</v>
      </c>
      <c r="CI149" s="22">
        <v>1.03</v>
      </c>
      <c r="CJ149" s="22">
        <v>0.21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475168</v>
      </c>
      <c r="D150" s="22">
        <v>-1</v>
      </c>
      <c r="E150" s="22">
        <v>1</v>
      </c>
      <c r="F150" s="22">
        <v>-2</v>
      </c>
      <c r="G150" s="22">
        <v>2</v>
      </c>
      <c r="H150" s="22">
        <v>0</v>
      </c>
      <c r="I150" s="22">
        <v>4</v>
      </c>
      <c r="J150" s="20">
        <v>3</v>
      </c>
      <c r="K150" s="20">
        <v>3.5</v>
      </c>
      <c r="L150" s="22">
        <v>4</v>
      </c>
      <c r="M150" s="20" t="s">
        <v>1951</v>
      </c>
      <c r="N150" s="20">
        <v>3.5</v>
      </c>
      <c r="O150" s="22">
        <v>135</v>
      </c>
      <c r="P150" s="23" t="b">
        <v>0</v>
      </c>
      <c r="Q150" s="20"/>
      <c r="R150" s="20"/>
      <c r="S150" s="22">
        <v>53</v>
      </c>
      <c r="T150" s="20" t="s">
        <v>1952</v>
      </c>
      <c r="U150" s="20">
        <v>3.1</v>
      </c>
      <c r="V150" s="20" t="s">
        <v>1953</v>
      </c>
      <c r="W150" s="20">
        <v>10.5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22</v>
      </c>
      <c r="AD150" s="22">
        <v>542989</v>
      </c>
      <c r="AE150" s="22">
        <v>13509</v>
      </c>
      <c r="AF150" s="22">
        <v>1830462</v>
      </c>
      <c r="AG150" s="22">
        <v>34606</v>
      </c>
      <c r="AH150" s="20">
        <v>0.7</v>
      </c>
      <c r="AI150" s="20">
        <v>4.2</v>
      </c>
      <c r="AJ150" s="20" t="s">
        <v>1951</v>
      </c>
      <c r="AK150" s="22">
        <v>324</v>
      </c>
      <c r="AL150" s="22">
        <v>2</v>
      </c>
      <c r="AM150" s="22">
        <v>1</v>
      </c>
      <c r="AN150" s="22">
        <v>1</v>
      </c>
      <c r="AO150" s="22">
        <v>7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3</v>
      </c>
      <c r="AW150" s="22">
        <v>91</v>
      </c>
      <c r="AX150" s="20">
        <v>138.80000000000001</v>
      </c>
      <c r="AY150" s="20">
        <v>130.1</v>
      </c>
      <c r="AZ150" s="20">
        <v>155</v>
      </c>
      <c r="BA150" s="20">
        <v>42.4</v>
      </c>
      <c r="BB150" s="22">
        <v>2</v>
      </c>
      <c r="BC150" s="20">
        <v>1.95</v>
      </c>
      <c r="BD150" s="20">
        <v>1.29</v>
      </c>
      <c r="BE150" s="20">
        <v>3.24</v>
      </c>
      <c r="BF150" s="20">
        <v>5.85</v>
      </c>
      <c r="BG150" s="22">
        <v>75</v>
      </c>
      <c r="BH150" s="22">
        <v>10</v>
      </c>
      <c r="BI150" s="22">
        <v>41</v>
      </c>
      <c r="BJ150" s="22">
        <v>3</v>
      </c>
      <c r="BK150" s="22">
        <v>33</v>
      </c>
      <c r="BL150" s="22">
        <v>12</v>
      </c>
      <c r="BM150" s="22">
        <v>32</v>
      </c>
      <c r="BN150" s="22">
        <v>6</v>
      </c>
      <c r="BO150" s="20"/>
      <c r="BP150" s="20"/>
      <c r="BQ150" s="20"/>
      <c r="BR150" s="20"/>
      <c r="BS150" s="22">
        <v>1</v>
      </c>
      <c r="BT150" s="20"/>
      <c r="BU150" s="22">
        <v>0.54</v>
      </c>
      <c r="BV150" s="22">
        <v>0</v>
      </c>
      <c r="BW150" s="22">
        <v>0.36</v>
      </c>
      <c r="BX150" s="22">
        <v>0.9</v>
      </c>
      <c r="BY150" s="22">
        <v>1.62</v>
      </c>
      <c r="BZ150" s="22">
        <v>1.94</v>
      </c>
      <c r="CA150" s="22">
        <v>155</v>
      </c>
      <c r="CB150" s="22">
        <v>41</v>
      </c>
      <c r="CC150" s="22">
        <v>68</v>
      </c>
      <c r="CD150" s="22">
        <v>14</v>
      </c>
      <c r="CE150" s="22">
        <v>123</v>
      </c>
      <c r="CF150" s="22">
        <v>20</v>
      </c>
      <c r="CG150" s="22">
        <v>39</v>
      </c>
      <c r="CH150" s="22">
        <v>7</v>
      </c>
      <c r="CI150" s="22">
        <v>0.56000000000000005</v>
      </c>
      <c r="CJ150" s="22">
        <v>0.28000000000000003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442229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1954</v>
      </c>
      <c r="N151" s="20">
        <v>0</v>
      </c>
      <c r="O151" s="22">
        <v>136</v>
      </c>
      <c r="P151" s="23" t="b">
        <v>0</v>
      </c>
      <c r="Q151" s="20" t="s">
        <v>2513</v>
      </c>
      <c r="R151" s="20" t="s">
        <v>2514</v>
      </c>
      <c r="S151" s="22">
        <v>40</v>
      </c>
      <c r="T151" s="20" t="s">
        <v>1955</v>
      </c>
      <c r="U151" s="20">
        <v>0</v>
      </c>
      <c r="V151" s="20" t="s">
        <v>1956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0</v>
      </c>
      <c r="AE151" s="22">
        <v>0</v>
      </c>
      <c r="AF151" s="22">
        <v>2039</v>
      </c>
      <c r="AG151" s="22">
        <v>16</v>
      </c>
      <c r="AH151" s="20">
        <v>0</v>
      </c>
      <c r="AI151" s="20">
        <v>0</v>
      </c>
      <c r="AJ151" s="20" t="s">
        <v>1956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494</v>
      </c>
      <c r="BH151" s="22">
        <v>184</v>
      </c>
      <c r="BI151" s="22">
        <v>479</v>
      </c>
      <c r="BJ151" s="22">
        <v>181</v>
      </c>
      <c r="BK151" s="22">
        <v>450</v>
      </c>
      <c r="BL151" s="22">
        <v>166</v>
      </c>
      <c r="BM151" s="22">
        <v>499</v>
      </c>
      <c r="BN151" s="22">
        <v>184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663</v>
      </c>
      <c r="CB151" s="22">
        <v>196</v>
      </c>
      <c r="CC151" s="22">
        <v>455</v>
      </c>
      <c r="CD151" s="22">
        <v>165</v>
      </c>
      <c r="CE151" s="22">
        <v>500</v>
      </c>
      <c r="CF151" s="22">
        <v>182</v>
      </c>
      <c r="CG151" s="22">
        <v>616</v>
      </c>
      <c r="CH151" s="22">
        <v>211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484658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1122</v>
      </c>
      <c r="N152" s="20">
        <v>0</v>
      </c>
      <c r="O152" s="22">
        <v>137</v>
      </c>
      <c r="P152" s="23" t="b">
        <v>0</v>
      </c>
      <c r="Q152" s="20" t="s">
        <v>1957</v>
      </c>
      <c r="R152" s="20" t="s">
        <v>1958</v>
      </c>
      <c r="S152" s="22">
        <v>45</v>
      </c>
      <c r="T152" s="20" t="s">
        <v>1123</v>
      </c>
      <c r="U152" s="20">
        <v>0</v>
      </c>
      <c r="V152" s="20" t="s">
        <v>655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114</v>
      </c>
      <c r="AG152" s="22">
        <v>2</v>
      </c>
      <c r="AH152" s="20">
        <v>0</v>
      </c>
      <c r="AI152" s="20">
        <v>0</v>
      </c>
      <c r="AJ152" s="20" t="s">
        <v>655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624</v>
      </c>
      <c r="BH152" s="22">
        <v>247</v>
      </c>
      <c r="BI152" s="22">
        <v>622</v>
      </c>
      <c r="BJ152" s="22">
        <v>248</v>
      </c>
      <c r="BK152" s="22">
        <v>612</v>
      </c>
      <c r="BL152" s="22">
        <v>244</v>
      </c>
      <c r="BM152" s="22">
        <v>629</v>
      </c>
      <c r="BN152" s="22">
        <v>250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437</v>
      </c>
      <c r="CB152" s="22">
        <v>244</v>
      </c>
      <c r="CC152" s="22">
        <v>603</v>
      </c>
      <c r="CD152" s="22">
        <v>235</v>
      </c>
      <c r="CE152" s="22">
        <v>629</v>
      </c>
      <c r="CF152" s="22">
        <v>250</v>
      </c>
      <c r="CG152" s="22">
        <v>715</v>
      </c>
      <c r="CH152" s="22">
        <v>306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39155</v>
      </c>
      <c r="D153" s="22">
        <v>0</v>
      </c>
      <c r="E153" s="22">
        <v>0</v>
      </c>
      <c r="F153" s="22">
        <v>-1</v>
      </c>
      <c r="G153" s="22">
        <v>1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981</v>
      </c>
      <c r="N153" s="20">
        <v>0.8</v>
      </c>
      <c r="O153" s="22">
        <v>138</v>
      </c>
      <c r="P153" s="23" t="b">
        <v>0</v>
      </c>
      <c r="Q153" s="20" t="s">
        <v>3447</v>
      </c>
      <c r="R153" s="20" t="s">
        <v>3448</v>
      </c>
      <c r="S153" s="22">
        <v>49</v>
      </c>
      <c r="T153" s="20" t="s">
        <v>1086</v>
      </c>
      <c r="U153" s="20">
        <v>1.2</v>
      </c>
      <c r="V153" s="20" t="s">
        <v>489</v>
      </c>
      <c r="W153" s="20">
        <v>0.1</v>
      </c>
      <c r="X153" s="23" t="b">
        <v>0</v>
      </c>
      <c r="Y153" s="20"/>
      <c r="Z153" s="20" t="s">
        <v>899</v>
      </c>
      <c r="AA153" s="22">
        <v>5</v>
      </c>
      <c r="AB153" s="22">
        <v>36</v>
      </c>
      <c r="AC153" s="22">
        <v>5</v>
      </c>
      <c r="AD153" s="22">
        <v>2247</v>
      </c>
      <c r="AE153" s="22">
        <v>7</v>
      </c>
      <c r="AF153" s="22">
        <v>5186</v>
      </c>
      <c r="AG153" s="22">
        <v>279</v>
      </c>
      <c r="AH153" s="20">
        <v>0.2</v>
      </c>
      <c r="AI153" s="20">
        <v>1</v>
      </c>
      <c r="AJ153" s="20" t="s">
        <v>489</v>
      </c>
      <c r="AK153" s="22">
        <v>111</v>
      </c>
      <c r="AL153" s="22">
        <v>0</v>
      </c>
      <c r="AM153" s="22">
        <v>0</v>
      </c>
      <c r="AN153" s="22">
        <v>1</v>
      </c>
      <c r="AO153" s="22">
        <v>2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0</v>
      </c>
      <c r="AW153" s="22">
        <v>13</v>
      </c>
      <c r="AX153" s="20">
        <v>14.4</v>
      </c>
      <c r="AY153" s="20">
        <v>39.5</v>
      </c>
      <c r="AZ153" s="20">
        <v>10</v>
      </c>
      <c r="BA153" s="20">
        <v>6.4</v>
      </c>
      <c r="BB153" s="22">
        <v>1</v>
      </c>
      <c r="BC153" s="20">
        <v>0</v>
      </c>
      <c r="BD153" s="20">
        <v>0.06</v>
      </c>
      <c r="BE153" s="20">
        <v>0.06</v>
      </c>
      <c r="BF153" s="20">
        <v>2.5299999999999998</v>
      </c>
      <c r="BG153" s="22">
        <v>332</v>
      </c>
      <c r="BH153" s="22">
        <v>143</v>
      </c>
      <c r="BI153" s="22">
        <v>183</v>
      </c>
      <c r="BJ153" s="22">
        <v>107</v>
      </c>
      <c r="BK153" s="22">
        <v>283</v>
      </c>
      <c r="BL153" s="22">
        <v>147</v>
      </c>
      <c r="BM153" s="22">
        <v>299</v>
      </c>
      <c r="BN153" s="22">
        <v>130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0.05</v>
      </c>
      <c r="BX153" s="22">
        <v>0.05</v>
      </c>
      <c r="BY153" s="22">
        <v>2.0499999999999998</v>
      </c>
      <c r="BZ153" s="22">
        <v>1.62</v>
      </c>
      <c r="CA153" s="22">
        <v>216</v>
      </c>
      <c r="CB153" s="22">
        <v>139</v>
      </c>
      <c r="CC153" s="22">
        <v>275</v>
      </c>
      <c r="CD153" s="22">
        <v>122</v>
      </c>
      <c r="CE153" s="22">
        <v>310</v>
      </c>
      <c r="CF153" s="22">
        <v>143</v>
      </c>
      <c r="CG153" s="22">
        <v>502</v>
      </c>
      <c r="CH153" s="22">
        <v>175</v>
      </c>
      <c r="CI153" s="22">
        <v>0.81</v>
      </c>
      <c r="CJ153" s="22">
        <v>0.81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232792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2</v>
      </c>
      <c r="J154" s="20">
        <v>1.5</v>
      </c>
      <c r="K154" s="20">
        <v>2</v>
      </c>
      <c r="L154" s="22">
        <v>0</v>
      </c>
      <c r="M154" s="20" t="s">
        <v>1101</v>
      </c>
      <c r="N154" s="20">
        <v>2</v>
      </c>
      <c r="O154" s="22">
        <v>139</v>
      </c>
      <c r="P154" s="23" t="b">
        <v>0</v>
      </c>
      <c r="Q154" s="20"/>
      <c r="R154" s="20"/>
      <c r="S154" s="22">
        <v>39</v>
      </c>
      <c r="T154" s="20" t="s">
        <v>1102</v>
      </c>
      <c r="U154" s="20">
        <v>2</v>
      </c>
      <c r="V154" s="20" t="s">
        <v>512</v>
      </c>
      <c r="W154" s="20">
        <v>7.6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8</v>
      </c>
      <c r="AD154" s="22">
        <v>380305</v>
      </c>
      <c r="AE154" s="22">
        <v>39525</v>
      </c>
      <c r="AF154" s="22">
        <v>343560</v>
      </c>
      <c r="AG154" s="22">
        <v>13696</v>
      </c>
      <c r="AH154" s="20">
        <v>0.5</v>
      </c>
      <c r="AI154" s="20">
        <v>2.1</v>
      </c>
      <c r="AJ154" s="20" t="s">
        <v>512</v>
      </c>
      <c r="AK154" s="22">
        <v>137</v>
      </c>
      <c r="AL154" s="22">
        <v>0</v>
      </c>
      <c r="AM154" s="22">
        <v>2</v>
      </c>
      <c r="AN154" s="22">
        <v>0</v>
      </c>
      <c r="AO154" s="22">
        <v>5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0</v>
      </c>
      <c r="AW154" s="22">
        <v>45</v>
      </c>
      <c r="AX154" s="20">
        <v>43.4</v>
      </c>
      <c r="AY154" s="20">
        <v>25.6</v>
      </c>
      <c r="AZ154" s="20">
        <v>7</v>
      </c>
      <c r="BA154" s="20">
        <v>7.6</v>
      </c>
      <c r="BB154" s="22">
        <v>1</v>
      </c>
      <c r="BC154" s="20">
        <v>0.02</v>
      </c>
      <c r="BD154" s="20">
        <v>0.08</v>
      </c>
      <c r="BE154" s="20">
        <v>0.1</v>
      </c>
      <c r="BF154" s="20">
        <v>1.97</v>
      </c>
      <c r="BG154" s="22">
        <v>250</v>
      </c>
      <c r="BH154" s="22">
        <v>98</v>
      </c>
      <c r="BI154" s="22">
        <v>235</v>
      </c>
      <c r="BJ154" s="22">
        <v>74</v>
      </c>
      <c r="BK154" s="22">
        <v>309</v>
      </c>
      <c r="BL154" s="22">
        <v>103</v>
      </c>
      <c r="BM154" s="22">
        <v>287</v>
      </c>
      <c r="BN154" s="22">
        <v>102</v>
      </c>
      <c r="BO154" s="20"/>
      <c r="BP154" s="20"/>
      <c r="BQ154" s="20"/>
      <c r="BR154" s="20"/>
      <c r="BS154" s="20"/>
      <c r="BT154" s="20"/>
      <c r="BU154" s="22">
        <v>0.01</v>
      </c>
      <c r="BV154" s="22">
        <v>0</v>
      </c>
      <c r="BW154" s="22">
        <v>0.05</v>
      </c>
      <c r="BX154" s="22">
        <v>0.06</v>
      </c>
      <c r="BY154" s="22">
        <v>1.29</v>
      </c>
      <c r="BZ154" s="22">
        <v>3.28</v>
      </c>
      <c r="CA154" s="22">
        <v>711</v>
      </c>
      <c r="CB154" s="22">
        <v>224</v>
      </c>
      <c r="CC154" s="22">
        <v>144</v>
      </c>
      <c r="CD154" s="22">
        <v>47</v>
      </c>
      <c r="CE154" s="22">
        <v>209</v>
      </c>
      <c r="CF154" s="22">
        <v>70</v>
      </c>
      <c r="CG154" s="22">
        <v>51</v>
      </c>
      <c r="CH154" s="22">
        <v>17</v>
      </c>
      <c r="CI154" s="22">
        <v>0.66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109345</v>
      </c>
      <c r="D155" s="22">
        <v>0</v>
      </c>
      <c r="E155" s="22">
        <v>0</v>
      </c>
      <c r="F155" s="22">
        <v>-1</v>
      </c>
      <c r="G155" s="22">
        <v>1</v>
      </c>
      <c r="H155" s="22">
        <v>1</v>
      </c>
      <c r="I155" s="22">
        <v>3</v>
      </c>
      <c r="J155" s="20">
        <v>0.7</v>
      </c>
      <c r="K155" s="20">
        <v>1.2</v>
      </c>
      <c r="L155" s="22">
        <v>2</v>
      </c>
      <c r="M155" s="20" t="s">
        <v>1094</v>
      </c>
      <c r="N155" s="20">
        <v>1.2</v>
      </c>
      <c r="O155" s="22">
        <v>140</v>
      </c>
      <c r="P155" s="23" t="b">
        <v>0</v>
      </c>
      <c r="Q155" s="20"/>
      <c r="R155" s="20" t="s">
        <v>3197</v>
      </c>
      <c r="S155" s="22">
        <v>64</v>
      </c>
      <c r="T155" s="20" t="s">
        <v>1095</v>
      </c>
      <c r="U155" s="20">
        <v>6.2</v>
      </c>
      <c r="V155" s="20" t="s">
        <v>392</v>
      </c>
      <c r="W155" s="20">
        <v>6.8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31</v>
      </c>
      <c r="AD155" s="22">
        <v>985209</v>
      </c>
      <c r="AE155" s="22">
        <v>3004</v>
      </c>
      <c r="AF155" s="22">
        <v>740442</v>
      </c>
      <c r="AG155" s="22">
        <v>30856</v>
      </c>
      <c r="AH155" s="20">
        <v>0.2</v>
      </c>
      <c r="AI155" s="20">
        <v>4.8</v>
      </c>
      <c r="AJ155" s="20" t="s">
        <v>392</v>
      </c>
      <c r="AK155" s="22">
        <v>375</v>
      </c>
      <c r="AL155" s="22">
        <v>3</v>
      </c>
      <c r="AM155" s="22">
        <v>0</v>
      </c>
      <c r="AN155" s="22">
        <v>2</v>
      </c>
      <c r="AO155" s="22">
        <v>7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4</v>
      </c>
      <c r="AW155" s="22">
        <v>91</v>
      </c>
      <c r="AX155" s="20">
        <v>149.4</v>
      </c>
      <c r="AY155" s="20">
        <v>93.6</v>
      </c>
      <c r="AZ155" s="20">
        <v>127</v>
      </c>
      <c r="BA155" s="20">
        <v>37.1</v>
      </c>
      <c r="BB155" s="22">
        <v>5</v>
      </c>
      <c r="BC155" s="20">
        <v>1.93</v>
      </c>
      <c r="BD155" s="20">
        <v>0.53</v>
      </c>
      <c r="BE155" s="20">
        <v>2.46</v>
      </c>
      <c r="BF155" s="20">
        <v>7.26</v>
      </c>
      <c r="BG155" s="22">
        <v>61</v>
      </c>
      <c r="BH155" s="22">
        <v>24</v>
      </c>
      <c r="BI155" s="22">
        <v>70</v>
      </c>
      <c r="BJ155" s="22">
        <v>51</v>
      </c>
      <c r="BK155" s="22">
        <v>45</v>
      </c>
      <c r="BL155" s="22">
        <v>27</v>
      </c>
      <c r="BM155" s="22">
        <v>45</v>
      </c>
      <c r="BN155" s="22">
        <v>27</v>
      </c>
      <c r="BO155" s="22">
        <v>2</v>
      </c>
      <c r="BP155" s="20"/>
      <c r="BQ155" s="22">
        <v>2</v>
      </c>
      <c r="BR155" s="20"/>
      <c r="BS155" s="20"/>
      <c r="BT155" s="20"/>
      <c r="BU155" s="22">
        <v>0.46</v>
      </c>
      <c r="BV155" s="22">
        <v>0</v>
      </c>
      <c r="BW155" s="22">
        <v>0.13</v>
      </c>
      <c r="BX155" s="22">
        <v>0.59</v>
      </c>
      <c r="BY155" s="22">
        <v>1.74</v>
      </c>
      <c r="BZ155" s="22">
        <v>1.68</v>
      </c>
      <c r="CA155" s="22">
        <v>52</v>
      </c>
      <c r="CB155" s="22">
        <v>31</v>
      </c>
      <c r="CC155" s="22">
        <v>233</v>
      </c>
      <c r="CD155" s="22">
        <v>106</v>
      </c>
      <c r="CE155" s="22">
        <v>9</v>
      </c>
      <c r="CF155" s="22">
        <v>5</v>
      </c>
      <c r="CG155" s="22">
        <v>56</v>
      </c>
      <c r="CH155" s="22">
        <v>18</v>
      </c>
      <c r="CI155" s="22">
        <v>1.2</v>
      </c>
      <c r="CJ155" s="22">
        <v>0.48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209288</v>
      </c>
      <c r="D156" s="22">
        <v>0</v>
      </c>
      <c r="E156" s="22">
        <v>0</v>
      </c>
      <c r="F156" s="22">
        <v>-1</v>
      </c>
      <c r="G156" s="22">
        <v>1</v>
      </c>
      <c r="H156" s="22">
        <v>0</v>
      </c>
      <c r="I156" s="22">
        <v>1</v>
      </c>
      <c r="J156" s="20">
        <v>-0.5</v>
      </c>
      <c r="K156" s="20">
        <v>0</v>
      </c>
      <c r="L156" s="22">
        <v>0</v>
      </c>
      <c r="M156" s="20" t="s">
        <v>1261</v>
      </c>
      <c r="N156" s="20">
        <v>0</v>
      </c>
      <c r="O156" s="22">
        <v>141</v>
      </c>
      <c r="P156" s="23" t="b">
        <v>0</v>
      </c>
      <c r="Q156" s="20"/>
      <c r="R156" s="20"/>
      <c r="S156" s="22">
        <v>39</v>
      </c>
      <c r="T156" s="20" t="s">
        <v>1796</v>
      </c>
      <c r="U156" s="20">
        <v>0</v>
      </c>
      <c r="V156" s="20" t="s">
        <v>1797</v>
      </c>
      <c r="W156" s="20">
        <v>0.2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0</v>
      </c>
      <c r="AD156" s="22">
        <v>4883</v>
      </c>
      <c r="AE156" s="22">
        <v>1192</v>
      </c>
      <c r="AF156" s="22">
        <v>8312</v>
      </c>
      <c r="AG156" s="22">
        <v>256</v>
      </c>
      <c r="AH156" s="20">
        <v>0</v>
      </c>
      <c r="AI156" s="20">
        <v>0</v>
      </c>
      <c r="AJ156" s="20" t="s">
        <v>1797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434</v>
      </c>
      <c r="BH156" s="22">
        <v>30</v>
      </c>
      <c r="BI156" s="22">
        <v>416</v>
      </c>
      <c r="BJ156" s="22">
        <v>13</v>
      </c>
      <c r="BK156" s="22">
        <v>382</v>
      </c>
      <c r="BL156" s="22">
        <v>8</v>
      </c>
      <c r="BM156" s="22">
        <v>438</v>
      </c>
      <c r="BN156" s="22">
        <v>30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709</v>
      </c>
      <c r="CB156" s="22">
        <v>82</v>
      </c>
      <c r="CC156" s="22">
        <v>391</v>
      </c>
      <c r="CD156" s="22">
        <v>29</v>
      </c>
      <c r="CE156" s="22">
        <v>439</v>
      </c>
      <c r="CF156" s="22">
        <v>30</v>
      </c>
      <c r="CG156" s="22">
        <v>303</v>
      </c>
      <c r="CH156" s="22">
        <v>44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15157</v>
      </c>
      <c r="D157" s="22">
        <v>-1</v>
      </c>
      <c r="E157" s="22">
        <v>1</v>
      </c>
      <c r="F157" s="22">
        <v>-2</v>
      </c>
      <c r="G157" s="22">
        <v>2</v>
      </c>
      <c r="H157" s="22">
        <v>0</v>
      </c>
      <c r="I157" s="22">
        <v>3</v>
      </c>
      <c r="J157" s="20">
        <v>0</v>
      </c>
      <c r="K157" s="20">
        <v>0</v>
      </c>
      <c r="L157" s="22">
        <v>0</v>
      </c>
      <c r="M157" s="20" t="s">
        <v>479</v>
      </c>
      <c r="N157" s="20">
        <v>0.2</v>
      </c>
      <c r="O157" s="22">
        <v>142</v>
      </c>
      <c r="P157" s="23" t="b">
        <v>0</v>
      </c>
      <c r="Q157" s="20" t="s">
        <v>3449</v>
      </c>
      <c r="R157" s="20" t="s">
        <v>3339</v>
      </c>
      <c r="S157" s="22">
        <v>48</v>
      </c>
      <c r="T157" s="20" t="s">
        <v>1338</v>
      </c>
      <c r="U157" s="20">
        <v>1.2</v>
      </c>
      <c r="V157" s="20" t="s">
        <v>606</v>
      </c>
      <c r="W157" s="20">
        <v>0.1</v>
      </c>
      <c r="X157" s="23" t="b">
        <v>0</v>
      </c>
      <c r="Y157" s="20"/>
      <c r="Z157" s="20" t="s">
        <v>899</v>
      </c>
      <c r="AA157" s="22">
        <v>5</v>
      </c>
      <c r="AB157" s="22">
        <v>36</v>
      </c>
      <c r="AC157" s="22">
        <v>6</v>
      </c>
      <c r="AD157" s="22">
        <v>5348</v>
      </c>
      <c r="AE157" s="22">
        <v>10</v>
      </c>
      <c r="AF157" s="22">
        <v>16692</v>
      </c>
      <c r="AG157" s="22">
        <v>435</v>
      </c>
      <c r="AH157" s="20">
        <v>0</v>
      </c>
      <c r="AI157" s="20">
        <v>1.2</v>
      </c>
      <c r="AJ157" s="20" t="s">
        <v>606</v>
      </c>
      <c r="AK157" s="22">
        <v>227</v>
      </c>
      <c r="AL157" s="22">
        <v>0</v>
      </c>
      <c r="AM157" s="22">
        <v>0</v>
      </c>
      <c r="AN157" s="22">
        <v>1</v>
      </c>
      <c r="AO157" s="22">
        <v>4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0</v>
      </c>
      <c r="AW157" s="22">
        <v>36</v>
      </c>
      <c r="AX157" s="20">
        <v>27.6</v>
      </c>
      <c r="AY157" s="20">
        <v>29.2</v>
      </c>
      <c r="AZ157" s="20">
        <v>2</v>
      </c>
      <c r="BA157" s="20">
        <v>5.9</v>
      </c>
      <c r="BB157" s="22">
        <v>3</v>
      </c>
      <c r="BC157" s="20">
        <v>0</v>
      </c>
      <c r="BD157" s="20">
        <v>0.26</v>
      </c>
      <c r="BE157" s="20">
        <v>0.26</v>
      </c>
      <c r="BF157" s="20">
        <v>4.59</v>
      </c>
      <c r="BG157" s="22">
        <v>288</v>
      </c>
      <c r="BH157" s="22">
        <v>121</v>
      </c>
      <c r="BI157" s="22">
        <v>219</v>
      </c>
      <c r="BJ157" s="22">
        <v>121</v>
      </c>
      <c r="BK157" s="22">
        <v>364</v>
      </c>
      <c r="BL157" s="22">
        <v>184</v>
      </c>
      <c r="BM157" s="22">
        <v>302</v>
      </c>
      <c r="BN157" s="22">
        <v>133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0.1</v>
      </c>
      <c r="BX157" s="22">
        <v>0.1</v>
      </c>
      <c r="BY157" s="22">
        <v>1.82</v>
      </c>
      <c r="BZ157" s="22">
        <v>1.59</v>
      </c>
      <c r="CA157" s="22">
        <v>288</v>
      </c>
      <c r="CB157" s="22">
        <v>190</v>
      </c>
      <c r="CC157" s="22">
        <v>357</v>
      </c>
      <c r="CD157" s="22">
        <v>162</v>
      </c>
      <c r="CE157" s="22">
        <v>307</v>
      </c>
      <c r="CF157" s="22">
        <v>141</v>
      </c>
      <c r="CG157" s="22">
        <v>361</v>
      </c>
      <c r="CH157" s="22">
        <v>113</v>
      </c>
      <c r="CI157" s="22">
        <v>1.19</v>
      </c>
      <c r="CJ157" s="22">
        <v>0.4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451340</v>
      </c>
      <c r="D158" s="22">
        <v>0</v>
      </c>
      <c r="E158" s="22">
        <v>0</v>
      </c>
      <c r="F158" s="22">
        <v>1</v>
      </c>
      <c r="G158" s="22">
        <v>-1</v>
      </c>
      <c r="H158" s="22">
        <v>2</v>
      </c>
      <c r="I158" s="22">
        <v>3</v>
      </c>
      <c r="J158" s="20">
        <v>5</v>
      </c>
      <c r="K158" s="20">
        <v>5.5</v>
      </c>
      <c r="L158" s="22">
        <v>1</v>
      </c>
      <c r="M158" s="20" t="s">
        <v>1118</v>
      </c>
      <c r="N158" s="20">
        <v>5.5</v>
      </c>
      <c r="O158" s="22">
        <v>143</v>
      </c>
      <c r="P158" s="23" t="b">
        <v>0</v>
      </c>
      <c r="Q158" s="20"/>
      <c r="R158" s="20"/>
      <c r="S158" s="22">
        <v>66</v>
      </c>
      <c r="T158" s="20" t="s">
        <v>1119</v>
      </c>
      <c r="U158" s="20">
        <v>5.7</v>
      </c>
      <c r="V158" s="20" t="s">
        <v>393</v>
      </c>
      <c r="W158" s="20">
        <v>43.3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40</v>
      </c>
      <c r="AD158" s="22">
        <v>1740476</v>
      </c>
      <c r="AE158" s="22">
        <v>34645</v>
      </c>
      <c r="AF158" s="22">
        <v>1183898</v>
      </c>
      <c r="AG158" s="22">
        <v>104639</v>
      </c>
      <c r="AH158" s="20">
        <v>0.8</v>
      </c>
      <c r="AI158" s="20">
        <v>6.1</v>
      </c>
      <c r="AJ158" s="20" t="s">
        <v>393</v>
      </c>
      <c r="AK158" s="22">
        <v>575</v>
      </c>
      <c r="AL158" s="22">
        <v>3</v>
      </c>
      <c r="AM158" s="22">
        <v>3</v>
      </c>
      <c r="AN158" s="22">
        <v>0</v>
      </c>
      <c r="AO158" s="22">
        <v>13</v>
      </c>
      <c r="AP158" s="22">
        <v>0</v>
      </c>
      <c r="AQ158" s="22">
        <v>0</v>
      </c>
      <c r="AR158" s="22">
        <v>0</v>
      </c>
      <c r="AS158" s="22">
        <v>3</v>
      </c>
      <c r="AT158" s="22">
        <v>0</v>
      </c>
      <c r="AU158" s="22">
        <v>0</v>
      </c>
      <c r="AV158" s="22">
        <v>6</v>
      </c>
      <c r="AW158" s="22">
        <v>128</v>
      </c>
      <c r="AX158" s="20">
        <v>203</v>
      </c>
      <c r="AY158" s="20">
        <v>212.5</v>
      </c>
      <c r="AZ158" s="20">
        <v>246</v>
      </c>
      <c r="BA158" s="20">
        <v>66.3</v>
      </c>
      <c r="BB158" s="22">
        <v>6</v>
      </c>
      <c r="BC158" s="20">
        <v>1.76</v>
      </c>
      <c r="BD158" s="20">
        <v>1.97</v>
      </c>
      <c r="BE158" s="20">
        <v>3.73</v>
      </c>
      <c r="BF158" s="20">
        <v>11.42</v>
      </c>
      <c r="BG158" s="22">
        <v>22</v>
      </c>
      <c r="BH158" s="22">
        <v>8</v>
      </c>
      <c r="BI158" s="22">
        <v>14</v>
      </c>
      <c r="BJ158" s="22">
        <v>10</v>
      </c>
      <c r="BK158" s="22">
        <v>10</v>
      </c>
      <c r="BL158" s="22">
        <v>7</v>
      </c>
      <c r="BM158" s="22">
        <v>8</v>
      </c>
      <c r="BN158" s="22">
        <v>5</v>
      </c>
      <c r="BO158" s="20"/>
      <c r="BP158" s="20"/>
      <c r="BQ158" s="20"/>
      <c r="BR158" s="20"/>
      <c r="BS158" s="20"/>
      <c r="BT158" s="20"/>
      <c r="BU158" s="22">
        <v>0.28000000000000003</v>
      </c>
      <c r="BV158" s="22">
        <v>0</v>
      </c>
      <c r="BW158" s="22">
        <v>0.31</v>
      </c>
      <c r="BX158" s="22">
        <v>0.59</v>
      </c>
      <c r="BY158" s="22">
        <v>1.79</v>
      </c>
      <c r="BZ158" s="22">
        <v>2.0299999999999998</v>
      </c>
      <c r="CA158" s="22">
        <v>46</v>
      </c>
      <c r="CB158" s="22">
        <v>27</v>
      </c>
      <c r="CC158" s="22">
        <v>19</v>
      </c>
      <c r="CD158" s="22">
        <v>10</v>
      </c>
      <c r="CE158" s="22">
        <v>20</v>
      </c>
      <c r="CF158" s="22">
        <v>10</v>
      </c>
      <c r="CG158" s="22">
        <v>4</v>
      </c>
      <c r="CH158" s="22">
        <v>2</v>
      </c>
      <c r="CI158" s="22">
        <v>0.94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243505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-0.5</v>
      </c>
      <c r="K159" s="20">
        <v>0</v>
      </c>
      <c r="L159" s="22">
        <v>0</v>
      </c>
      <c r="M159" s="20" t="s">
        <v>1107</v>
      </c>
      <c r="N159" s="20">
        <v>0</v>
      </c>
      <c r="O159" s="22">
        <v>144</v>
      </c>
      <c r="P159" s="23" t="b">
        <v>0</v>
      </c>
      <c r="Q159" s="20"/>
      <c r="R159" s="20"/>
      <c r="S159" s="22">
        <v>44</v>
      </c>
      <c r="T159" s="20" t="s">
        <v>1108</v>
      </c>
      <c r="U159" s="20">
        <v>0</v>
      </c>
      <c r="V159" s="20" t="s">
        <v>652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0</v>
      </c>
      <c r="AD159" s="22">
        <v>4336</v>
      </c>
      <c r="AE159" s="22">
        <v>195</v>
      </c>
      <c r="AF159" s="22">
        <v>5524</v>
      </c>
      <c r="AG159" s="22">
        <v>210</v>
      </c>
      <c r="AH159" s="20">
        <v>0</v>
      </c>
      <c r="AI159" s="20">
        <v>0</v>
      </c>
      <c r="AJ159" s="20" t="s">
        <v>652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567</v>
      </c>
      <c r="BH159" s="22">
        <v>214</v>
      </c>
      <c r="BI159" s="22">
        <v>556</v>
      </c>
      <c r="BJ159" s="22">
        <v>214</v>
      </c>
      <c r="BK159" s="22">
        <v>539</v>
      </c>
      <c r="BL159" s="22">
        <v>207</v>
      </c>
      <c r="BM159" s="22">
        <v>571</v>
      </c>
      <c r="BN159" s="22">
        <v>217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544</v>
      </c>
      <c r="CB159" s="22">
        <v>286</v>
      </c>
      <c r="CC159" s="22">
        <v>540</v>
      </c>
      <c r="CD159" s="22">
        <v>198</v>
      </c>
      <c r="CE159" s="22">
        <v>573</v>
      </c>
      <c r="CF159" s="22">
        <v>218</v>
      </c>
      <c r="CG159" s="22">
        <v>445</v>
      </c>
      <c r="CH159" s="22">
        <v>147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0</v>
      </c>
      <c r="B160" s="22">
        <v>0</v>
      </c>
      <c r="C160" s="22">
        <v>441192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1110</v>
      </c>
      <c r="N160" s="20">
        <v>0</v>
      </c>
      <c r="O160" s="22">
        <v>146</v>
      </c>
      <c r="P160" s="23" t="b">
        <v>0</v>
      </c>
      <c r="Q160" s="20" t="s">
        <v>1960</v>
      </c>
      <c r="R160" s="20" t="s">
        <v>1961</v>
      </c>
      <c r="S160" s="22">
        <v>45</v>
      </c>
      <c r="T160" s="20" t="s">
        <v>1111</v>
      </c>
      <c r="U160" s="20">
        <v>0</v>
      </c>
      <c r="V160" s="20" t="s">
        <v>1112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1378</v>
      </c>
      <c r="AG160" s="22">
        <v>10</v>
      </c>
      <c r="AH160" s="20">
        <v>0</v>
      </c>
      <c r="AI160" s="20">
        <v>0</v>
      </c>
      <c r="AJ160" s="20" t="s">
        <v>647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610</v>
      </c>
      <c r="BH160" s="22">
        <v>238</v>
      </c>
      <c r="BI160" s="22">
        <v>608</v>
      </c>
      <c r="BJ160" s="22">
        <v>239</v>
      </c>
      <c r="BK160" s="22">
        <v>598</v>
      </c>
      <c r="BL160" s="22">
        <v>235</v>
      </c>
      <c r="BM160" s="22">
        <v>615</v>
      </c>
      <c r="BN160" s="22">
        <v>241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416</v>
      </c>
      <c r="CB160" s="22">
        <v>232</v>
      </c>
      <c r="CC160" s="22">
        <v>587</v>
      </c>
      <c r="CD160" s="22">
        <v>224</v>
      </c>
      <c r="CE160" s="22">
        <v>617</v>
      </c>
      <c r="CF160" s="22">
        <v>242</v>
      </c>
      <c r="CG160" s="22">
        <v>654</v>
      </c>
      <c r="CH160" s="22">
        <v>264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240514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1</v>
      </c>
      <c r="J161" s="20">
        <v>0</v>
      </c>
      <c r="K161" s="20">
        <v>0</v>
      </c>
      <c r="L161" s="22">
        <v>0</v>
      </c>
      <c r="M161" s="20" t="s">
        <v>1126</v>
      </c>
      <c r="N161" s="20">
        <v>0</v>
      </c>
      <c r="O161" s="22">
        <v>147</v>
      </c>
      <c r="P161" s="23" t="b">
        <v>0</v>
      </c>
      <c r="Q161" s="20" t="s">
        <v>1962</v>
      </c>
      <c r="R161" s="20" t="s">
        <v>1963</v>
      </c>
      <c r="S161" s="22">
        <v>40</v>
      </c>
      <c r="T161" s="20" t="s">
        <v>1127</v>
      </c>
      <c r="U161" s="20">
        <v>0</v>
      </c>
      <c r="V161" s="20" t="s">
        <v>653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30</v>
      </c>
      <c r="AG161" s="22">
        <v>2</v>
      </c>
      <c r="AH161" s="20">
        <v>0</v>
      </c>
      <c r="AI161" s="20">
        <v>0</v>
      </c>
      <c r="AJ161" s="20" t="s">
        <v>653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487</v>
      </c>
      <c r="BH161" s="22">
        <v>59</v>
      </c>
      <c r="BI161" s="22">
        <v>472</v>
      </c>
      <c r="BJ161" s="22">
        <v>44</v>
      </c>
      <c r="BK161" s="22">
        <v>441</v>
      </c>
      <c r="BL161" s="22">
        <v>39</v>
      </c>
      <c r="BM161" s="22">
        <v>492</v>
      </c>
      <c r="BN161" s="22">
        <v>59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651</v>
      </c>
      <c r="CB161" s="22">
        <v>61</v>
      </c>
      <c r="CC161" s="22">
        <v>446</v>
      </c>
      <c r="CD161" s="22">
        <v>59</v>
      </c>
      <c r="CE161" s="22">
        <v>492</v>
      </c>
      <c r="CF161" s="22">
        <v>59</v>
      </c>
      <c r="CG161" s="22">
        <v>719</v>
      </c>
      <c r="CH161" s="22">
        <v>85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49262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0.3</v>
      </c>
      <c r="K162" s="20">
        <v>0.8</v>
      </c>
      <c r="L162" s="22">
        <v>0</v>
      </c>
      <c r="M162" s="20" t="s">
        <v>1087</v>
      </c>
      <c r="N162" s="20">
        <v>0.8</v>
      </c>
      <c r="O162" s="22">
        <v>148</v>
      </c>
      <c r="P162" s="23" t="b">
        <v>0</v>
      </c>
      <c r="Q162" s="20"/>
      <c r="R162" s="20"/>
      <c r="S162" s="22">
        <v>44</v>
      </c>
      <c r="T162" s="20" t="s">
        <v>1088</v>
      </c>
      <c r="U162" s="20">
        <v>2</v>
      </c>
      <c r="V162" s="20" t="s">
        <v>651</v>
      </c>
      <c r="W162" s="20">
        <v>3.2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8</v>
      </c>
      <c r="AD162" s="22">
        <v>68724</v>
      </c>
      <c r="AE162" s="22">
        <v>703</v>
      </c>
      <c r="AF162" s="22">
        <v>294639</v>
      </c>
      <c r="AG162" s="22">
        <v>8369</v>
      </c>
      <c r="AH162" s="20">
        <v>0.2</v>
      </c>
      <c r="AI162" s="20">
        <v>1.8</v>
      </c>
      <c r="AJ162" s="20" t="s">
        <v>651</v>
      </c>
      <c r="AK162" s="22">
        <v>360</v>
      </c>
      <c r="AL162" s="22">
        <v>0</v>
      </c>
      <c r="AM162" s="22">
        <v>0</v>
      </c>
      <c r="AN162" s="22">
        <v>0</v>
      </c>
      <c r="AO162" s="22">
        <v>9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13</v>
      </c>
      <c r="AV162" s="22">
        <v>0</v>
      </c>
      <c r="AW162" s="22">
        <v>75</v>
      </c>
      <c r="AX162" s="20">
        <v>122</v>
      </c>
      <c r="AY162" s="20">
        <v>0</v>
      </c>
      <c r="AZ162" s="20">
        <v>0</v>
      </c>
      <c r="BA162" s="20">
        <v>12.2</v>
      </c>
      <c r="BB162" s="22">
        <v>4</v>
      </c>
      <c r="BC162" s="20">
        <v>0</v>
      </c>
      <c r="BD162" s="20">
        <v>0</v>
      </c>
      <c r="BE162" s="20">
        <v>0</v>
      </c>
      <c r="BF162" s="20">
        <v>6.05</v>
      </c>
      <c r="BG162" s="22">
        <v>93</v>
      </c>
      <c r="BH162" s="22">
        <v>17</v>
      </c>
      <c r="BI162" s="22">
        <v>517</v>
      </c>
      <c r="BJ162" s="22">
        <v>62</v>
      </c>
      <c r="BK162" s="22">
        <v>493</v>
      </c>
      <c r="BL162" s="22">
        <v>57</v>
      </c>
      <c r="BM162" s="22">
        <v>240</v>
      </c>
      <c r="BN162" s="22">
        <v>17</v>
      </c>
      <c r="BO162" s="20"/>
      <c r="BP162" s="20"/>
      <c r="BQ162" s="20"/>
      <c r="BR162" s="20"/>
      <c r="BS162" s="20"/>
      <c r="BT162" s="20"/>
      <c r="BU162" s="22">
        <v>0</v>
      </c>
      <c r="BV162" s="22">
        <v>3.25</v>
      </c>
      <c r="BW162" s="22">
        <v>0</v>
      </c>
      <c r="BX162" s="22">
        <v>0</v>
      </c>
      <c r="BY162" s="22">
        <v>1.51</v>
      </c>
      <c r="BZ162" s="22">
        <v>2.25</v>
      </c>
      <c r="CA162" s="22">
        <v>480</v>
      </c>
      <c r="CB162" s="22">
        <v>25</v>
      </c>
      <c r="CC162" s="22">
        <v>262</v>
      </c>
      <c r="CD162" s="22">
        <v>21</v>
      </c>
      <c r="CE162" s="22">
        <v>213</v>
      </c>
      <c r="CF162" s="22">
        <v>20</v>
      </c>
      <c r="CG162" s="22">
        <v>100</v>
      </c>
      <c r="CH162" s="22">
        <v>14</v>
      </c>
      <c r="CI162" s="22">
        <v>1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450434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4</v>
      </c>
      <c r="J163" s="20">
        <v>0</v>
      </c>
      <c r="K163" s="20">
        <v>0</v>
      </c>
      <c r="L163" s="22">
        <v>0</v>
      </c>
      <c r="M163" s="20" t="s">
        <v>1116</v>
      </c>
      <c r="N163" s="20">
        <v>0</v>
      </c>
      <c r="O163" s="22">
        <v>149</v>
      </c>
      <c r="P163" s="23" t="b">
        <v>0</v>
      </c>
      <c r="Q163" s="20" t="s">
        <v>2393</v>
      </c>
      <c r="R163" s="20" t="s">
        <v>2394</v>
      </c>
      <c r="S163" s="22">
        <v>55</v>
      </c>
      <c r="T163" s="20" t="s">
        <v>1117</v>
      </c>
      <c r="U163" s="20">
        <v>0</v>
      </c>
      <c r="V163" s="20" t="s">
        <v>649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4207</v>
      </c>
      <c r="AG163" s="22">
        <v>18</v>
      </c>
      <c r="AH163" s="20">
        <v>0</v>
      </c>
      <c r="AI163" s="20">
        <v>0</v>
      </c>
      <c r="AJ163" s="20" t="s">
        <v>649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709</v>
      </c>
      <c r="BH163" s="22">
        <v>88</v>
      </c>
      <c r="BI163" s="22">
        <v>709</v>
      </c>
      <c r="BJ163" s="22">
        <v>88</v>
      </c>
      <c r="BK163" s="22">
        <v>708</v>
      </c>
      <c r="BL163" s="22">
        <v>88</v>
      </c>
      <c r="BM163" s="22">
        <v>709</v>
      </c>
      <c r="BN163" s="22">
        <v>88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116</v>
      </c>
      <c r="CB163" s="22">
        <v>34</v>
      </c>
      <c r="CC163" s="22">
        <v>701</v>
      </c>
      <c r="CD163" s="22">
        <v>87</v>
      </c>
      <c r="CE163" s="22">
        <v>709</v>
      </c>
      <c r="CF163" s="22">
        <v>88</v>
      </c>
      <c r="CG163" s="22">
        <v>613</v>
      </c>
      <c r="CH163" s="22">
        <v>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469142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0.3</v>
      </c>
      <c r="K164" s="20">
        <v>0.8</v>
      </c>
      <c r="L164" s="22">
        <v>0</v>
      </c>
      <c r="M164" s="20" t="s">
        <v>1128</v>
      </c>
      <c r="N164" s="20">
        <v>0.8</v>
      </c>
      <c r="O164" s="22">
        <v>150</v>
      </c>
      <c r="P164" s="23" t="b">
        <v>0</v>
      </c>
      <c r="Q164" s="20"/>
      <c r="R164" s="20"/>
      <c r="S164" s="22">
        <v>40</v>
      </c>
      <c r="T164" s="20" t="s">
        <v>1129</v>
      </c>
      <c r="U164" s="20">
        <v>1.7</v>
      </c>
      <c r="V164" s="20" t="s">
        <v>1130</v>
      </c>
      <c r="W164" s="20">
        <v>1.8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5</v>
      </c>
      <c r="AD164" s="22">
        <v>148639</v>
      </c>
      <c r="AE164" s="22">
        <v>1184</v>
      </c>
      <c r="AF164" s="22">
        <v>113801</v>
      </c>
      <c r="AG164" s="22">
        <v>3493</v>
      </c>
      <c r="AH164" s="20">
        <v>0.2</v>
      </c>
      <c r="AI164" s="20">
        <v>1.2</v>
      </c>
      <c r="AJ164" s="20" t="s">
        <v>646</v>
      </c>
      <c r="AK164" s="22">
        <v>270</v>
      </c>
      <c r="AL164" s="22">
        <v>0</v>
      </c>
      <c r="AM164" s="22">
        <v>0</v>
      </c>
      <c r="AN164" s="22">
        <v>0</v>
      </c>
      <c r="AO164" s="22">
        <v>3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49</v>
      </c>
      <c r="AX164" s="20">
        <v>93</v>
      </c>
      <c r="AY164" s="20">
        <v>2.2999999999999998</v>
      </c>
      <c r="AZ164" s="20">
        <v>17</v>
      </c>
      <c r="BA164" s="20">
        <v>11.2</v>
      </c>
      <c r="BB164" s="22">
        <v>3</v>
      </c>
      <c r="BC164" s="20">
        <v>0.02</v>
      </c>
      <c r="BD164" s="20">
        <v>0.02</v>
      </c>
      <c r="BE164" s="20">
        <v>0.04</v>
      </c>
      <c r="BF164" s="20">
        <v>3.71</v>
      </c>
      <c r="BG164" s="22">
        <v>134</v>
      </c>
      <c r="BH164" s="22">
        <v>54</v>
      </c>
      <c r="BI164" s="22">
        <v>359</v>
      </c>
      <c r="BJ164" s="22">
        <v>128</v>
      </c>
      <c r="BK164" s="22">
        <v>238</v>
      </c>
      <c r="BL164" s="22">
        <v>68</v>
      </c>
      <c r="BM164" s="22">
        <v>251</v>
      </c>
      <c r="BN164" s="22">
        <v>87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0.01</v>
      </c>
      <c r="BX164" s="22">
        <v>0.02</v>
      </c>
      <c r="BY164" s="22">
        <v>1.24</v>
      </c>
      <c r="BZ164" s="22">
        <v>1</v>
      </c>
      <c r="CA164" s="22">
        <v>674</v>
      </c>
      <c r="CB164" s="22">
        <v>202</v>
      </c>
      <c r="CC164" s="22">
        <v>261</v>
      </c>
      <c r="CD164" s="22">
        <v>90</v>
      </c>
      <c r="CE164" s="22">
        <v>249</v>
      </c>
      <c r="CF164" s="22">
        <v>79</v>
      </c>
      <c r="CG164" s="22">
        <v>127</v>
      </c>
      <c r="CH164" s="22">
        <v>51</v>
      </c>
      <c r="CI164" s="22">
        <v>1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111478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0.5</v>
      </c>
      <c r="K165" s="20">
        <v>1</v>
      </c>
      <c r="L165" s="22">
        <v>-1</v>
      </c>
      <c r="M165" s="20" t="s">
        <v>1097</v>
      </c>
      <c r="N165" s="20">
        <v>1</v>
      </c>
      <c r="O165" s="22">
        <v>151</v>
      </c>
      <c r="P165" s="23" t="b">
        <v>0</v>
      </c>
      <c r="Q165" s="20"/>
      <c r="R165" s="20"/>
      <c r="S165" s="22">
        <v>44</v>
      </c>
      <c r="T165" s="20" t="s">
        <v>1098</v>
      </c>
      <c r="U165" s="20">
        <v>1.4</v>
      </c>
      <c r="V165" s="20" t="s">
        <v>454</v>
      </c>
      <c r="W165" s="20">
        <v>0.8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10</v>
      </c>
      <c r="AD165" s="22">
        <v>37629</v>
      </c>
      <c r="AE165" s="22">
        <v>1098</v>
      </c>
      <c r="AF165" s="22">
        <v>65970</v>
      </c>
      <c r="AG165" s="22">
        <v>2345</v>
      </c>
      <c r="AH165" s="20">
        <v>0.2</v>
      </c>
      <c r="AI165" s="20">
        <v>2.2999999999999998</v>
      </c>
      <c r="AJ165" s="20" t="s">
        <v>454</v>
      </c>
      <c r="AK165" s="22">
        <v>422</v>
      </c>
      <c r="AL165" s="22">
        <v>0</v>
      </c>
      <c r="AM165" s="22">
        <v>1</v>
      </c>
      <c r="AN165" s="22">
        <v>0</v>
      </c>
      <c r="AO165" s="22">
        <v>11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90</v>
      </c>
      <c r="AX165" s="20">
        <v>111.4</v>
      </c>
      <c r="AY165" s="20">
        <v>37.9</v>
      </c>
      <c r="AZ165" s="20">
        <v>21</v>
      </c>
      <c r="BA165" s="20">
        <v>17.100000000000001</v>
      </c>
      <c r="BB165" s="22">
        <v>4</v>
      </c>
      <c r="BC165" s="20">
        <v>7.0000000000000007E-2</v>
      </c>
      <c r="BD165" s="20">
        <v>0.2</v>
      </c>
      <c r="BE165" s="20">
        <v>0.27</v>
      </c>
      <c r="BF165" s="20">
        <v>7.93</v>
      </c>
      <c r="BG165" s="22">
        <v>106</v>
      </c>
      <c r="BH165" s="22">
        <v>40</v>
      </c>
      <c r="BI165" s="22">
        <v>186</v>
      </c>
      <c r="BJ165" s="22">
        <v>49</v>
      </c>
      <c r="BK165" s="22">
        <v>218</v>
      </c>
      <c r="BL165" s="22">
        <v>60</v>
      </c>
      <c r="BM165" s="22">
        <v>166</v>
      </c>
      <c r="BN165" s="22">
        <v>49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0.04</v>
      </c>
      <c r="BX165" s="22">
        <v>0.05</v>
      </c>
      <c r="BY165" s="22">
        <v>1.69</v>
      </c>
      <c r="BZ165" s="22">
        <v>2.35</v>
      </c>
      <c r="CA165" s="22">
        <v>494</v>
      </c>
      <c r="CB165" s="22">
        <v>111</v>
      </c>
      <c r="CC165" s="22">
        <v>237</v>
      </c>
      <c r="CD165" s="22">
        <v>80</v>
      </c>
      <c r="CE165" s="22">
        <v>285</v>
      </c>
      <c r="CF165" s="22">
        <v>93</v>
      </c>
      <c r="CG165" s="22">
        <v>174</v>
      </c>
      <c r="CH165" s="22">
        <v>68</v>
      </c>
      <c r="CI165" s="22">
        <v>0.85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489639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1</v>
      </c>
      <c r="J166" s="20">
        <v>0.5</v>
      </c>
      <c r="K166" s="20">
        <v>1</v>
      </c>
      <c r="L166" s="22">
        <v>0</v>
      </c>
      <c r="M166" s="20" t="s">
        <v>1964</v>
      </c>
      <c r="N166" s="20">
        <v>1</v>
      </c>
      <c r="O166" s="22">
        <v>152</v>
      </c>
      <c r="P166" s="23" t="b">
        <v>0</v>
      </c>
      <c r="Q166" s="20"/>
      <c r="R166" s="20"/>
      <c r="S166" s="22">
        <v>44</v>
      </c>
      <c r="T166" s="20" t="s">
        <v>1965</v>
      </c>
      <c r="U166" s="20">
        <v>2</v>
      </c>
      <c r="V166" s="20" t="s">
        <v>1966</v>
      </c>
      <c r="W166" s="20">
        <v>0.4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6</v>
      </c>
      <c r="AD166" s="22">
        <v>13820</v>
      </c>
      <c r="AE166" s="22">
        <v>135</v>
      </c>
      <c r="AF166" s="22">
        <v>24497</v>
      </c>
      <c r="AG166" s="22">
        <v>743</v>
      </c>
      <c r="AH166" s="20">
        <v>0.2</v>
      </c>
      <c r="AI166" s="20">
        <v>1.4</v>
      </c>
      <c r="AJ166" s="20" t="s">
        <v>1966</v>
      </c>
      <c r="AK166" s="22">
        <v>270</v>
      </c>
      <c r="AL166" s="22">
        <v>0</v>
      </c>
      <c r="AM166" s="22">
        <v>0</v>
      </c>
      <c r="AN166" s="22">
        <v>0</v>
      </c>
      <c r="AO166" s="22">
        <v>5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8</v>
      </c>
      <c r="AV166" s="22">
        <v>0</v>
      </c>
      <c r="AW166" s="22">
        <v>41</v>
      </c>
      <c r="AX166" s="20">
        <v>65.8</v>
      </c>
      <c r="AY166" s="20">
        <v>0</v>
      </c>
      <c r="AZ166" s="20">
        <v>0</v>
      </c>
      <c r="BA166" s="20">
        <v>6.6</v>
      </c>
      <c r="BB166" s="22">
        <v>3</v>
      </c>
      <c r="BC166" s="20">
        <v>0</v>
      </c>
      <c r="BD166" s="20">
        <v>0</v>
      </c>
      <c r="BE166" s="20">
        <v>0</v>
      </c>
      <c r="BF166" s="20">
        <v>6</v>
      </c>
      <c r="BG166" s="22">
        <v>203</v>
      </c>
      <c r="BH166" s="22">
        <v>20</v>
      </c>
      <c r="BI166" s="22">
        <v>569</v>
      </c>
      <c r="BJ166" s="22">
        <v>67</v>
      </c>
      <c r="BK166" s="22">
        <v>553</v>
      </c>
      <c r="BL166" s="22">
        <v>63</v>
      </c>
      <c r="BM166" s="22">
        <v>298</v>
      </c>
      <c r="BN166" s="22">
        <v>20</v>
      </c>
      <c r="BO166" s="20"/>
      <c r="BP166" s="20"/>
      <c r="BQ166" s="20"/>
      <c r="BR166" s="20"/>
      <c r="BS166" s="20"/>
      <c r="BT166" s="20"/>
      <c r="BU166" s="22">
        <v>0</v>
      </c>
      <c r="BV166" s="22">
        <v>2.67</v>
      </c>
      <c r="BW166" s="22">
        <v>0</v>
      </c>
      <c r="BX166" s="22">
        <v>0</v>
      </c>
      <c r="BY166" s="22">
        <v>2</v>
      </c>
      <c r="BZ166" s="22">
        <v>1.67</v>
      </c>
      <c r="CA166" s="22">
        <v>569</v>
      </c>
      <c r="CB166" s="22">
        <v>31</v>
      </c>
      <c r="CC166" s="22">
        <v>241</v>
      </c>
      <c r="CD166" s="22">
        <v>20</v>
      </c>
      <c r="CE166" s="22">
        <v>216</v>
      </c>
      <c r="CF166" s="22">
        <v>21</v>
      </c>
      <c r="CG166" s="22">
        <v>246</v>
      </c>
      <c r="CH166" s="22">
        <v>31</v>
      </c>
      <c r="CI166" s="22">
        <v>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110735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-0.3</v>
      </c>
      <c r="K167" s="20">
        <v>0.2</v>
      </c>
      <c r="L167" s="22">
        <v>-1</v>
      </c>
      <c r="M167" s="20" t="s">
        <v>981</v>
      </c>
      <c r="N167" s="20">
        <v>0.2</v>
      </c>
      <c r="O167" s="22">
        <v>153</v>
      </c>
      <c r="P167" s="23" t="b">
        <v>0</v>
      </c>
      <c r="Q167" s="20"/>
      <c r="R167" s="20" t="s">
        <v>2515</v>
      </c>
      <c r="S167" s="22">
        <v>44</v>
      </c>
      <c r="T167" s="20" t="s">
        <v>1096</v>
      </c>
      <c r="U167" s="20">
        <v>0.8</v>
      </c>
      <c r="V167" s="20" t="s">
        <v>552</v>
      </c>
      <c r="W167" s="20">
        <v>0.2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3</v>
      </c>
      <c r="AD167" s="22">
        <v>9913</v>
      </c>
      <c r="AE167" s="22">
        <v>175</v>
      </c>
      <c r="AF167" s="22">
        <v>19384</v>
      </c>
      <c r="AG167" s="22">
        <v>401</v>
      </c>
      <c r="AH167" s="20">
        <v>0</v>
      </c>
      <c r="AI167" s="20">
        <v>0.7</v>
      </c>
      <c r="AJ167" s="20" t="s">
        <v>552</v>
      </c>
      <c r="AK167" s="22">
        <v>360</v>
      </c>
      <c r="AL167" s="22">
        <v>0</v>
      </c>
      <c r="AM167" s="22">
        <v>0</v>
      </c>
      <c r="AN167" s="22">
        <v>0</v>
      </c>
      <c r="AO167" s="22">
        <v>11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63</v>
      </c>
      <c r="AX167" s="20">
        <v>83.8</v>
      </c>
      <c r="AY167" s="20">
        <v>9</v>
      </c>
      <c r="AZ167" s="20">
        <v>8</v>
      </c>
      <c r="BA167" s="20">
        <v>10.1</v>
      </c>
      <c r="BB167" s="22">
        <v>4</v>
      </c>
      <c r="BC167" s="20">
        <v>0.1</v>
      </c>
      <c r="BD167" s="20">
        <v>0.08</v>
      </c>
      <c r="BE167" s="20">
        <v>0.18</v>
      </c>
      <c r="BF167" s="20">
        <v>8.34</v>
      </c>
      <c r="BG167" s="22">
        <v>161</v>
      </c>
      <c r="BH167" s="22">
        <v>66</v>
      </c>
      <c r="BI167" s="22">
        <v>324</v>
      </c>
      <c r="BJ167" s="22">
        <v>113</v>
      </c>
      <c r="BK167" s="22">
        <v>300</v>
      </c>
      <c r="BL167" s="22">
        <v>97</v>
      </c>
      <c r="BM167" s="22">
        <v>267</v>
      </c>
      <c r="BN167" s="22">
        <v>96</v>
      </c>
      <c r="BO167" s="20"/>
      <c r="BP167" s="20"/>
      <c r="BQ167" s="20"/>
      <c r="BR167" s="20"/>
      <c r="BS167" s="20"/>
      <c r="BT167" s="20"/>
      <c r="BU167" s="22">
        <v>0.02</v>
      </c>
      <c r="BV167" s="22">
        <v>0</v>
      </c>
      <c r="BW167" s="22">
        <v>0.02</v>
      </c>
      <c r="BX167" s="22">
        <v>0.04</v>
      </c>
      <c r="BY167" s="22">
        <v>2.08</v>
      </c>
      <c r="BZ167" s="22">
        <v>2.75</v>
      </c>
      <c r="CA167" s="22">
        <v>492</v>
      </c>
      <c r="CB167" s="22">
        <v>110</v>
      </c>
      <c r="CC167" s="22">
        <v>343</v>
      </c>
      <c r="CD167" s="22">
        <v>119</v>
      </c>
      <c r="CE167" s="22">
        <v>405</v>
      </c>
      <c r="CF167" s="22">
        <v>134</v>
      </c>
      <c r="CG167" s="22">
        <v>304</v>
      </c>
      <c r="CH167" s="22">
        <v>115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50175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4</v>
      </c>
      <c r="J168" s="20">
        <v>1.7</v>
      </c>
      <c r="K168" s="20">
        <v>2.2000000000000002</v>
      </c>
      <c r="L168" s="22">
        <v>0</v>
      </c>
      <c r="M168" s="20" t="s">
        <v>1089</v>
      </c>
      <c r="N168" s="20">
        <v>2.2000000000000002</v>
      </c>
      <c r="O168" s="22">
        <v>154</v>
      </c>
      <c r="P168" s="23" t="b">
        <v>0</v>
      </c>
      <c r="Q168" s="20"/>
      <c r="R168" s="20" t="s">
        <v>3018</v>
      </c>
      <c r="S168" s="22">
        <v>58</v>
      </c>
      <c r="T168" s="20" t="s">
        <v>1090</v>
      </c>
      <c r="U168" s="20">
        <v>2.2000000000000002</v>
      </c>
      <c r="V168" s="20" t="s">
        <v>531</v>
      </c>
      <c r="W168" s="20">
        <v>1.1000000000000001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13</v>
      </c>
      <c r="AD168" s="22">
        <v>62630</v>
      </c>
      <c r="AE168" s="22">
        <v>1385</v>
      </c>
      <c r="AF168" s="22">
        <v>193328</v>
      </c>
      <c r="AG168" s="22">
        <v>4515</v>
      </c>
      <c r="AH168" s="20">
        <v>0.4</v>
      </c>
      <c r="AI168" s="20">
        <v>2.2000000000000002</v>
      </c>
      <c r="AJ168" s="20" t="s">
        <v>531</v>
      </c>
      <c r="AK168" s="22">
        <v>362</v>
      </c>
      <c r="AL168" s="22">
        <v>1</v>
      </c>
      <c r="AM168" s="22">
        <v>0</v>
      </c>
      <c r="AN168" s="22">
        <v>2</v>
      </c>
      <c r="AO168" s="22">
        <v>6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1</v>
      </c>
      <c r="AW168" s="22">
        <v>39</v>
      </c>
      <c r="AX168" s="20">
        <v>60</v>
      </c>
      <c r="AY168" s="20">
        <v>71.3</v>
      </c>
      <c r="AZ168" s="20">
        <v>84</v>
      </c>
      <c r="BA168" s="20">
        <v>21.6</v>
      </c>
      <c r="BB168" s="22">
        <v>6</v>
      </c>
      <c r="BC168" s="20">
        <v>1.07</v>
      </c>
      <c r="BD168" s="20">
        <v>0.37</v>
      </c>
      <c r="BE168" s="20">
        <v>1.44</v>
      </c>
      <c r="BF168" s="20">
        <v>5.9</v>
      </c>
      <c r="BG168" s="22">
        <v>211</v>
      </c>
      <c r="BH168" s="22">
        <v>24</v>
      </c>
      <c r="BI168" s="22">
        <v>107</v>
      </c>
      <c r="BJ168" s="22">
        <v>10</v>
      </c>
      <c r="BK168" s="22">
        <v>81</v>
      </c>
      <c r="BL168" s="22">
        <v>28</v>
      </c>
      <c r="BM168" s="22">
        <v>122</v>
      </c>
      <c r="BN168" s="22">
        <v>21</v>
      </c>
      <c r="BO168" s="20"/>
      <c r="BP168" s="20"/>
      <c r="BQ168" s="20"/>
      <c r="BR168" s="20"/>
      <c r="BS168" s="22">
        <v>3</v>
      </c>
      <c r="BT168" s="20"/>
      <c r="BU168" s="22">
        <v>0.27</v>
      </c>
      <c r="BV168" s="22">
        <v>0</v>
      </c>
      <c r="BW168" s="22">
        <v>0.09</v>
      </c>
      <c r="BX168" s="22">
        <v>0.36</v>
      </c>
      <c r="BY168" s="22">
        <v>1.47</v>
      </c>
      <c r="BZ168" s="22">
        <v>1.49</v>
      </c>
      <c r="CA168" s="22">
        <v>73</v>
      </c>
      <c r="CB168" s="22">
        <v>25</v>
      </c>
      <c r="CC168" s="22">
        <v>143</v>
      </c>
      <c r="CD168" s="22">
        <v>22</v>
      </c>
      <c r="CE168" s="22">
        <v>201</v>
      </c>
      <c r="CF168" s="22">
        <v>28</v>
      </c>
      <c r="CG168" s="22">
        <v>157</v>
      </c>
      <c r="CH168" s="22">
        <v>24</v>
      </c>
      <c r="CI168" s="22">
        <v>1.49</v>
      </c>
      <c r="CJ168" s="22">
        <v>0.5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204676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1967</v>
      </c>
      <c r="N169" s="20">
        <v>0</v>
      </c>
      <c r="O169" s="22">
        <v>155</v>
      </c>
      <c r="P169" s="23" t="b">
        <v>0</v>
      </c>
      <c r="Q169" s="20" t="s">
        <v>3198</v>
      </c>
      <c r="R169" s="20" t="s">
        <v>3199</v>
      </c>
      <c r="S169" s="22">
        <v>44</v>
      </c>
      <c r="T169" s="20" t="s">
        <v>1968</v>
      </c>
      <c r="U169" s="20">
        <v>0</v>
      </c>
      <c r="V169" s="20" t="s">
        <v>1969</v>
      </c>
      <c r="W169" s="20">
        <v>0.7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25876</v>
      </c>
      <c r="AE169" s="22">
        <v>0</v>
      </c>
      <c r="AF169" s="22">
        <v>78985</v>
      </c>
      <c r="AG169" s="22">
        <v>1633</v>
      </c>
      <c r="AH169" s="20">
        <v>0</v>
      </c>
      <c r="AI169" s="20">
        <v>0</v>
      </c>
      <c r="AJ169" s="20" t="s">
        <v>1969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553</v>
      </c>
      <c r="BH169" s="22">
        <v>54</v>
      </c>
      <c r="BI169" s="22">
        <v>542</v>
      </c>
      <c r="BJ169" s="22">
        <v>58</v>
      </c>
      <c r="BK169" s="22">
        <v>522</v>
      </c>
      <c r="BL169" s="22">
        <v>56</v>
      </c>
      <c r="BM169" s="22">
        <v>557</v>
      </c>
      <c r="BN169" s="22">
        <v>56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521</v>
      </c>
      <c r="CB169" s="22">
        <v>89</v>
      </c>
      <c r="CC169" s="22">
        <v>522</v>
      </c>
      <c r="CD169" s="22">
        <v>52</v>
      </c>
      <c r="CE169" s="22">
        <v>559</v>
      </c>
      <c r="CF169" s="22">
        <v>58</v>
      </c>
      <c r="CG169" s="22">
        <v>188</v>
      </c>
      <c r="CH169" s="22">
        <v>32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223434</v>
      </c>
      <c r="D170" s="22">
        <v>0</v>
      </c>
      <c r="E170" s="22">
        <v>0</v>
      </c>
      <c r="F170" s="22">
        <v>-2</v>
      </c>
      <c r="G170" s="22">
        <v>2</v>
      </c>
      <c r="H170" s="22">
        <v>0</v>
      </c>
      <c r="I170" s="22">
        <v>2</v>
      </c>
      <c r="J170" s="20">
        <v>-0.5</v>
      </c>
      <c r="K170" s="20">
        <v>0</v>
      </c>
      <c r="L170" s="22">
        <v>0</v>
      </c>
      <c r="M170" s="20" t="s">
        <v>1970</v>
      </c>
      <c r="N170" s="20">
        <v>0</v>
      </c>
      <c r="O170" s="22">
        <v>606</v>
      </c>
      <c r="P170" s="23" t="b">
        <v>0</v>
      </c>
      <c r="Q170" s="20"/>
      <c r="R170" s="20"/>
      <c r="S170" s="22">
        <v>43</v>
      </c>
      <c r="T170" s="20" t="s">
        <v>1971</v>
      </c>
      <c r="U170" s="20">
        <v>0</v>
      </c>
      <c r="V170" s="20" t="s">
        <v>1972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0</v>
      </c>
      <c r="AD170" s="22">
        <v>3047</v>
      </c>
      <c r="AE170" s="22">
        <v>124</v>
      </c>
      <c r="AF170" s="22">
        <v>8370</v>
      </c>
      <c r="AG170" s="22">
        <v>173</v>
      </c>
      <c r="AH170" s="20">
        <v>0</v>
      </c>
      <c r="AI170" s="20">
        <v>0</v>
      </c>
      <c r="AJ170" s="20" t="s">
        <v>1973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527</v>
      </c>
      <c r="BH170" s="22">
        <v>204</v>
      </c>
      <c r="BI170" s="22">
        <v>513</v>
      </c>
      <c r="BJ170" s="22">
        <v>201</v>
      </c>
      <c r="BK170" s="22">
        <v>486</v>
      </c>
      <c r="BL170" s="22">
        <v>188</v>
      </c>
      <c r="BM170" s="22">
        <v>531</v>
      </c>
      <c r="BN170" s="22">
        <v>203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588</v>
      </c>
      <c r="CB170" s="22">
        <v>154</v>
      </c>
      <c r="CC170" s="22">
        <v>490</v>
      </c>
      <c r="CD170" s="22">
        <v>187</v>
      </c>
      <c r="CE170" s="22">
        <v>533</v>
      </c>
      <c r="CF170" s="22">
        <v>202</v>
      </c>
      <c r="CG170" s="22">
        <v>406</v>
      </c>
      <c r="CH170" s="22">
        <v>154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532529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0.5</v>
      </c>
      <c r="L171" s="22">
        <v>2</v>
      </c>
      <c r="M171" s="20" t="s">
        <v>995</v>
      </c>
      <c r="N171" s="20">
        <v>0.5</v>
      </c>
      <c r="O171" s="22">
        <v>621</v>
      </c>
      <c r="P171" s="23" t="b">
        <v>0</v>
      </c>
      <c r="Q171" s="20"/>
      <c r="R171" s="20"/>
      <c r="S171" s="22">
        <v>45</v>
      </c>
      <c r="T171" s="20" t="s">
        <v>2516</v>
      </c>
      <c r="U171" s="20">
        <v>2</v>
      </c>
      <c r="V171" s="20" t="s">
        <v>2517</v>
      </c>
      <c r="W171" s="20">
        <v>0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2</v>
      </c>
      <c r="AD171" s="22">
        <v>973</v>
      </c>
      <c r="AE171" s="22">
        <v>136</v>
      </c>
      <c r="AF171" s="22">
        <v>1035</v>
      </c>
      <c r="AG171" s="22">
        <v>55</v>
      </c>
      <c r="AH171" s="20">
        <v>0.1</v>
      </c>
      <c r="AI171" s="20">
        <v>0.4</v>
      </c>
      <c r="AJ171" s="20" t="s">
        <v>2517</v>
      </c>
      <c r="AK171" s="22">
        <v>85</v>
      </c>
      <c r="AL171" s="22">
        <v>0</v>
      </c>
      <c r="AM171" s="22">
        <v>0</v>
      </c>
      <c r="AN171" s="22">
        <v>0</v>
      </c>
      <c r="AO171" s="22">
        <v>5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12</v>
      </c>
      <c r="AX171" s="20">
        <v>6.2</v>
      </c>
      <c r="AY171" s="20">
        <v>22.8</v>
      </c>
      <c r="AZ171" s="20">
        <v>2</v>
      </c>
      <c r="BA171" s="20">
        <v>3.1</v>
      </c>
      <c r="BB171" s="22">
        <v>1</v>
      </c>
      <c r="BC171" s="20">
        <v>0</v>
      </c>
      <c r="BD171" s="20">
        <v>0.02</v>
      </c>
      <c r="BE171" s="20">
        <v>0.02</v>
      </c>
      <c r="BF171" s="20">
        <v>1.28</v>
      </c>
      <c r="BG171" s="22">
        <v>381</v>
      </c>
      <c r="BH171" s="22">
        <v>174</v>
      </c>
      <c r="BI171" s="22">
        <v>245</v>
      </c>
      <c r="BJ171" s="22">
        <v>131</v>
      </c>
      <c r="BK171" s="22">
        <v>361</v>
      </c>
      <c r="BL171" s="22">
        <v>182</v>
      </c>
      <c r="BM171" s="22">
        <v>352</v>
      </c>
      <c r="BN171" s="22">
        <v>163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0.02</v>
      </c>
      <c r="BX171" s="22">
        <v>0.02</v>
      </c>
      <c r="BY171" s="22">
        <v>1.36</v>
      </c>
      <c r="BZ171" s="22">
        <v>5.29</v>
      </c>
      <c r="CA171" s="22">
        <v>463</v>
      </c>
      <c r="CB171" s="22">
        <v>259</v>
      </c>
      <c r="CC171" s="22">
        <v>313</v>
      </c>
      <c r="CD171" s="22">
        <v>145</v>
      </c>
      <c r="CE171" s="22">
        <v>220</v>
      </c>
      <c r="CF171" s="22">
        <v>97</v>
      </c>
      <c r="CG171" s="22">
        <v>608</v>
      </c>
      <c r="CH171" s="22">
        <v>239</v>
      </c>
      <c r="CI171" s="22">
        <v>1.06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535301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</v>
      </c>
      <c r="K172" s="20">
        <v>0.5</v>
      </c>
      <c r="L172" s="22">
        <v>1</v>
      </c>
      <c r="M172" s="20" t="s">
        <v>578</v>
      </c>
      <c r="N172" s="20">
        <v>0.5</v>
      </c>
      <c r="O172" s="22">
        <v>690</v>
      </c>
      <c r="P172" s="23" t="b">
        <v>0</v>
      </c>
      <c r="Q172" s="20"/>
      <c r="R172" s="20"/>
      <c r="S172" s="22">
        <v>45</v>
      </c>
      <c r="T172" s="20" t="s">
        <v>3019</v>
      </c>
      <c r="U172" s="20">
        <v>1</v>
      </c>
      <c r="V172" s="20" t="s">
        <v>3020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2328</v>
      </c>
      <c r="AE172" s="22">
        <v>202</v>
      </c>
      <c r="AF172" s="22">
        <v>782</v>
      </c>
      <c r="AG172" s="22">
        <v>109</v>
      </c>
      <c r="AH172" s="20">
        <v>0.1</v>
      </c>
      <c r="AI172" s="20">
        <v>0.4</v>
      </c>
      <c r="AJ172" s="20" t="s">
        <v>3020</v>
      </c>
      <c r="AK172" s="22">
        <v>20</v>
      </c>
      <c r="AL172" s="22">
        <v>0</v>
      </c>
      <c r="AM172" s="22">
        <v>0</v>
      </c>
      <c r="AN172" s="22">
        <v>0</v>
      </c>
      <c r="AO172" s="22">
        <v>1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7</v>
      </c>
      <c r="AX172" s="20">
        <v>8.4</v>
      </c>
      <c r="AY172" s="20">
        <v>1.1000000000000001</v>
      </c>
      <c r="AZ172" s="20">
        <v>0</v>
      </c>
      <c r="BA172" s="20">
        <v>0.9</v>
      </c>
      <c r="BB172" s="22">
        <v>0</v>
      </c>
      <c r="BC172" s="20">
        <v>0</v>
      </c>
      <c r="BD172" s="20">
        <v>0</v>
      </c>
      <c r="BE172" s="20">
        <v>0</v>
      </c>
      <c r="BF172" s="20">
        <v>1.08</v>
      </c>
      <c r="BG172" s="22">
        <v>370</v>
      </c>
      <c r="BH172" s="22">
        <v>167</v>
      </c>
      <c r="BI172" s="22">
        <v>374</v>
      </c>
      <c r="BJ172" s="22">
        <v>188</v>
      </c>
      <c r="BK172" s="22">
        <v>634</v>
      </c>
      <c r="BL172" s="22">
        <v>257</v>
      </c>
      <c r="BM172" s="22">
        <v>404</v>
      </c>
      <c r="BN172" s="22">
        <v>191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4.8600000000000003</v>
      </c>
      <c r="BZ172" s="22">
        <v>4.5</v>
      </c>
      <c r="CA172" s="22">
        <v>465</v>
      </c>
      <c r="CB172" s="22">
        <v>260</v>
      </c>
      <c r="CC172" s="22">
        <v>314</v>
      </c>
      <c r="CD172" s="22">
        <v>146</v>
      </c>
      <c r="CE172" s="22">
        <v>356</v>
      </c>
      <c r="CF172" s="22">
        <v>157</v>
      </c>
      <c r="CG172" s="22">
        <v>585</v>
      </c>
      <c r="CH172" s="22">
        <v>225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465607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1.3</v>
      </c>
      <c r="K173" s="20">
        <v>1.8</v>
      </c>
      <c r="L173" s="22">
        <v>5</v>
      </c>
      <c r="M173" s="20" t="s">
        <v>3021</v>
      </c>
      <c r="N173" s="20">
        <v>1.8</v>
      </c>
      <c r="O173" s="22">
        <v>700</v>
      </c>
      <c r="P173" s="23" t="b">
        <v>0</v>
      </c>
      <c r="Q173" s="20"/>
      <c r="R173" s="20"/>
      <c r="S173" s="22">
        <v>65</v>
      </c>
      <c r="T173" s="20" t="s">
        <v>3022</v>
      </c>
      <c r="U173" s="20">
        <v>2.2999999999999998</v>
      </c>
      <c r="V173" s="20" t="s">
        <v>3023</v>
      </c>
      <c r="W173" s="20">
        <v>0.6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7</v>
      </c>
      <c r="AD173" s="22">
        <v>69611</v>
      </c>
      <c r="AE173" s="22">
        <v>2948</v>
      </c>
      <c r="AF173" s="22">
        <v>27980</v>
      </c>
      <c r="AG173" s="22">
        <v>1973</v>
      </c>
      <c r="AH173" s="20">
        <v>0.3</v>
      </c>
      <c r="AI173" s="20">
        <v>1.1000000000000001</v>
      </c>
      <c r="AJ173" s="20" t="s">
        <v>3024</v>
      </c>
      <c r="AK173" s="22">
        <v>116</v>
      </c>
      <c r="AL173" s="22">
        <v>1</v>
      </c>
      <c r="AM173" s="22">
        <v>0</v>
      </c>
      <c r="AN173" s="22">
        <v>0</v>
      </c>
      <c r="AO173" s="22">
        <v>4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13</v>
      </c>
      <c r="AX173" s="20">
        <v>41.4</v>
      </c>
      <c r="AY173" s="20">
        <v>14</v>
      </c>
      <c r="AZ173" s="20">
        <v>92</v>
      </c>
      <c r="BA173" s="20">
        <v>14.7</v>
      </c>
      <c r="BB173" s="22">
        <v>0</v>
      </c>
      <c r="BC173" s="20">
        <v>1.87</v>
      </c>
      <c r="BD173" s="20">
        <v>0.1</v>
      </c>
      <c r="BE173" s="20">
        <v>1.97</v>
      </c>
      <c r="BF173" s="20">
        <v>1.58</v>
      </c>
      <c r="BG173" s="22">
        <v>257</v>
      </c>
      <c r="BH173" s="22">
        <v>105</v>
      </c>
      <c r="BI173" s="22">
        <v>287</v>
      </c>
      <c r="BJ173" s="22">
        <v>150</v>
      </c>
      <c r="BK173" s="22">
        <v>73</v>
      </c>
      <c r="BL173" s="22">
        <v>42</v>
      </c>
      <c r="BM173" s="22">
        <v>197</v>
      </c>
      <c r="BN173" s="22">
        <v>94</v>
      </c>
      <c r="BO173" s="20"/>
      <c r="BP173" s="20"/>
      <c r="BQ173" s="20"/>
      <c r="BR173" s="20"/>
      <c r="BS173" s="20"/>
      <c r="BT173" s="20"/>
      <c r="BU173" s="22">
        <v>1.45</v>
      </c>
      <c r="BV173" s="22">
        <v>0</v>
      </c>
      <c r="BW173" s="22">
        <v>0.08</v>
      </c>
      <c r="BX173" s="22">
        <v>1.53</v>
      </c>
      <c r="BY173" s="22">
        <v>1.23</v>
      </c>
      <c r="BZ173" s="22">
        <v>3.1</v>
      </c>
      <c r="CA173" s="22">
        <v>51</v>
      </c>
      <c r="CB173" s="22">
        <v>30</v>
      </c>
      <c r="CC173" s="22">
        <v>186</v>
      </c>
      <c r="CD173" s="22">
        <v>83</v>
      </c>
      <c r="CE173" s="22">
        <v>188</v>
      </c>
      <c r="CF173" s="22">
        <v>77</v>
      </c>
      <c r="CG173" s="22">
        <v>222</v>
      </c>
      <c r="CH173" s="22">
        <v>69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578614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3</v>
      </c>
      <c r="J174" s="20">
        <v>-0.5</v>
      </c>
      <c r="K174" s="20">
        <v>-1</v>
      </c>
      <c r="L174" s="22">
        <v>0</v>
      </c>
      <c r="M174" s="20" t="s">
        <v>1109</v>
      </c>
      <c r="N174" s="20">
        <v>0</v>
      </c>
      <c r="O174" s="22">
        <v>156</v>
      </c>
      <c r="P174" s="23" t="b">
        <v>0</v>
      </c>
      <c r="Q174" s="20"/>
      <c r="R174" s="20"/>
      <c r="S174" s="22">
        <v>44</v>
      </c>
      <c r="T174" s="20" t="s">
        <v>1974</v>
      </c>
      <c r="U174" s="20">
        <v>0</v>
      </c>
      <c r="V174" s="20" t="s">
        <v>1975</v>
      </c>
      <c r="W174" s="20">
        <v>0.1</v>
      </c>
      <c r="X174" s="23" t="b">
        <v>0</v>
      </c>
      <c r="Y174" s="20"/>
      <c r="Z174" s="20" t="s">
        <v>858</v>
      </c>
      <c r="AA174" s="22">
        <v>6</v>
      </c>
      <c r="AB174" s="22">
        <v>90</v>
      </c>
      <c r="AC174" s="22">
        <v>0</v>
      </c>
      <c r="AD174" s="22">
        <v>3653</v>
      </c>
      <c r="AE174" s="22">
        <v>107</v>
      </c>
      <c r="AF174" s="22">
        <v>10766</v>
      </c>
      <c r="AG174" s="22">
        <v>217</v>
      </c>
      <c r="AH174" s="20">
        <v>0</v>
      </c>
      <c r="AI174" s="20">
        <v>0</v>
      </c>
      <c r="AJ174" s="20" t="s">
        <v>1975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583</v>
      </c>
      <c r="BH174" s="22">
        <v>228</v>
      </c>
      <c r="BI174" s="22">
        <v>575</v>
      </c>
      <c r="BJ174" s="22">
        <v>229</v>
      </c>
      <c r="BK174" s="22">
        <v>561</v>
      </c>
      <c r="BL174" s="22">
        <v>224</v>
      </c>
      <c r="BM174" s="22">
        <v>587</v>
      </c>
      <c r="BN174" s="22">
        <v>231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579</v>
      </c>
      <c r="CB174" s="22">
        <v>309</v>
      </c>
      <c r="CC174" s="22">
        <v>560</v>
      </c>
      <c r="CD174" s="22">
        <v>214</v>
      </c>
      <c r="CE174" s="22">
        <v>589</v>
      </c>
      <c r="CF174" s="22">
        <v>232</v>
      </c>
      <c r="CG174" s="22">
        <v>388</v>
      </c>
      <c r="CH174" s="22">
        <v>123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487968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0.5</v>
      </c>
      <c r="K175" s="20">
        <v>1</v>
      </c>
      <c r="L175" s="22">
        <v>1</v>
      </c>
      <c r="M175" s="20" t="s">
        <v>1976</v>
      </c>
      <c r="N175" s="20">
        <v>1</v>
      </c>
      <c r="O175" s="22">
        <v>157</v>
      </c>
      <c r="P175" s="23" t="b">
        <v>0</v>
      </c>
      <c r="Q175" s="20"/>
      <c r="R175" s="20"/>
      <c r="S175" s="22">
        <v>40</v>
      </c>
      <c r="T175" s="20" t="s">
        <v>1977</v>
      </c>
      <c r="U175" s="20">
        <v>1.2</v>
      </c>
      <c r="V175" s="20" t="s">
        <v>1978</v>
      </c>
      <c r="W175" s="20">
        <v>0.8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7</v>
      </c>
      <c r="AD175" s="22">
        <v>58628</v>
      </c>
      <c r="AE175" s="22">
        <v>2711</v>
      </c>
      <c r="AF175" s="22">
        <v>35501</v>
      </c>
      <c r="AG175" s="22">
        <v>1678</v>
      </c>
      <c r="AH175" s="20">
        <v>0.2</v>
      </c>
      <c r="AI175" s="20">
        <v>1.8</v>
      </c>
      <c r="AJ175" s="20" t="s">
        <v>1978</v>
      </c>
      <c r="AK175" s="22">
        <v>540</v>
      </c>
      <c r="AL175" s="22">
        <v>0</v>
      </c>
      <c r="AM175" s="22">
        <v>0</v>
      </c>
      <c r="AN175" s="22">
        <v>0</v>
      </c>
      <c r="AO175" s="22">
        <v>15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65</v>
      </c>
      <c r="AX175" s="20">
        <v>73.8</v>
      </c>
      <c r="AY175" s="20">
        <v>28</v>
      </c>
      <c r="AZ175" s="20">
        <v>34</v>
      </c>
      <c r="BA175" s="20">
        <v>13.5</v>
      </c>
      <c r="BB175" s="22">
        <v>6</v>
      </c>
      <c r="BC175" s="20">
        <v>0.19</v>
      </c>
      <c r="BD175" s="20">
        <v>0.48</v>
      </c>
      <c r="BE175" s="20">
        <v>0.67</v>
      </c>
      <c r="BF175" s="20">
        <v>11.81</v>
      </c>
      <c r="BG175" s="22">
        <v>180</v>
      </c>
      <c r="BH175" s="22">
        <v>75</v>
      </c>
      <c r="BI175" s="22">
        <v>223</v>
      </c>
      <c r="BJ175" s="22">
        <v>67</v>
      </c>
      <c r="BK175" s="22">
        <v>168</v>
      </c>
      <c r="BL175" s="22">
        <v>37</v>
      </c>
      <c r="BM175" s="22">
        <v>221</v>
      </c>
      <c r="BN175" s="22">
        <v>72</v>
      </c>
      <c r="BO175" s="20"/>
      <c r="BP175" s="20"/>
      <c r="BQ175" s="20"/>
      <c r="BR175" s="20"/>
      <c r="BS175" s="20"/>
      <c r="BT175" s="20"/>
      <c r="BU175" s="22">
        <v>0.03</v>
      </c>
      <c r="BV175" s="22">
        <v>0</v>
      </c>
      <c r="BW175" s="22">
        <v>0.08</v>
      </c>
      <c r="BX175" s="22">
        <v>0.11</v>
      </c>
      <c r="BY175" s="22">
        <v>1.97</v>
      </c>
      <c r="BZ175" s="22">
        <v>2.5</v>
      </c>
      <c r="CA175" s="22">
        <v>685</v>
      </c>
      <c r="CB175" s="22">
        <v>208</v>
      </c>
      <c r="CC175" s="22">
        <v>235</v>
      </c>
      <c r="CD175" s="22">
        <v>78</v>
      </c>
      <c r="CE175" s="22">
        <v>302</v>
      </c>
      <c r="CF175" s="22">
        <v>101</v>
      </c>
      <c r="CG175" s="22">
        <v>181</v>
      </c>
      <c r="CH175" s="22">
        <v>71</v>
      </c>
      <c r="CI175" s="22">
        <v>1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189776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3</v>
      </c>
      <c r="J176" s="20">
        <v>0</v>
      </c>
      <c r="K176" s="20">
        <v>0</v>
      </c>
      <c r="L176" s="22">
        <v>0</v>
      </c>
      <c r="M176" s="20" t="s">
        <v>1589</v>
      </c>
      <c r="N176" s="20">
        <v>0</v>
      </c>
      <c r="O176" s="22">
        <v>158</v>
      </c>
      <c r="P176" s="23" t="b">
        <v>0</v>
      </c>
      <c r="Q176" s="20" t="s">
        <v>3200</v>
      </c>
      <c r="R176" s="20" t="s">
        <v>3201</v>
      </c>
      <c r="S176" s="22">
        <v>49</v>
      </c>
      <c r="T176" s="20" t="s">
        <v>1979</v>
      </c>
      <c r="U176" s="20">
        <v>0</v>
      </c>
      <c r="V176" s="20" t="s">
        <v>1980</v>
      </c>
      <c r="W176" s="20">
        <v>0</v>
      </c>
      <c r="X176" s="23" t="b">
        <v>0</v>
      </c>
      <c r="Y176" s="20"/>
      <c r="Z176" s="20" t="s">
        <v>872</v>
      </c>
      <c r="AA176" s="22">
        <v>6</v>
      </c>
      <c r="AB176" s="22">
        <v>90</v>
      </c>
      <c r="AC176" s="22">
        <v>0</v>
      </c>
      <c r="AD176" s="22">
        <v>326</v>
      </c>
      <c r="AE176" s="22">
        <v>0</v>
      </c>
      <c r="AF176" s="22">
        <v>2226</v>
      </c>
      <c r="AG176" s="22">
        <v>40</v>
      </c>
      <c r="AH176" s="20">
        <v>0</v>
      </c>
      <c r="AI176" s="20">
        <v>0</v>
      </c>
      <c r="AJ176" s="20" t="s">
        <v>1980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667</v>
      </c>
      <c r="BH176" s="22">
        <v>277</v>
      </c>
      <c r="BI176" s="22">
        <v>666</v>
      </c>
      <c r="BJ176" s="22">
        <v>277</v>
      </c>
      <c r="BK176" s="22">
        <v>660</v>
      </c>
      <c r="BL176" s="22">
        <v>274</v>
      </c>
      <c r="BM176" s="22">
        <v>670</v>
      </c>
      <c r="BN176" s="22">
        <v>278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246</v>
      </c>
      <c r="CB176" s="22">
        <v>164</v>
      </c>
      <c r="CC176" s="22">
        <v>655</v>
      </c>
      <c r="CD176" s="22">
        <v>269</v>
      </c>
      <c r="CE176" s="22">
        <v>669</v>
      </c>
      <c r="CF176" s="22">
        <v>277</v>
      </c>
      <c r="CG176" s="22">
        <v>604</v>
      </c>
      <c r="CH176" s="22">
        <v>236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25</v>
      </c>
      <c r="B177" s="22">
        <v>25</v>
      </c>
      <c r="C177" s="22">
        <v>183751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3</v>
      </c>
      <c r="J177" s="20">
        <v>-0.1</v>
      </c>
      <c r="K177" s="20">
        <v>-0.2</v>
      </c>
      <c r="L177" s="22">
        <v>0</v>
      </c>
      <c r="M177" s="20" t="s">
        <v>1981</v>
      </c>
      <c r="N177" s="20">
        <v>0.2</v>
      </c>
      <c r="O177" s="22">
        <v>159</v>
      </c>
      <c r="P177" s="23" t="b">
        <v>0</v>
      </c>
      <c r="Q177" s="20" t="s">
        <v>3364</v>
      </c>
      <c r="R177" s="20" t="s">
        <v>3450</v>
      </c>
      <c r="S177" s="22">
        <v>53</v>
      </c>
      <c r="T177" s="20" t="s">
        <v>1982</v>
      </c>
      <c r="U177" s="20">
        <v>1</v>
      </c>
      <c r="V177" s="20" t="s">
        <v>1983</v>
      </c>
      <c r="W177" s="20">
        <v>0.1</v>
      </c>
      <c r="X177" s="23" t="b">
        <v>0</v>
      </c>
      <c r="Y177" s="20"/>
      <c r="Z177" s="20" t="s">
        <v>937</v>
      </c>
      <c r="AA177" s="22">
        <v>6</v>
      </c>
      <c r="AB177" s="22">
        <v>90</v>
      </c>
      <c r="AC177" s="22">
        <v>3</v>
      </c>
      <c r="AD177" s="22">
        <v>1422</v>
      </c>
      <c r="AE177" s="22">
        <v>10</v>
      </c>
      <c r="AF177" s="22">
        <v>12278</v>
      </c>
      <c r="AG177" s="22">
        <v>287</v>
      </c>
      <c r="AH177" s="20">
        <v>0</v>
      </c>
      <c r="AI177" s="20">
        <v>0.6</v>
      </c>
      <c r="AJ177" s="20" t="s">
        <v>1984</v>
      </c>
      <c r="AK177" s="22">
        <v>65</v>
      </c>
      <c r="AL177" s="22">
        <v>0</v>
      </c>
      <c r="AM177" s="22">
        <v>0</v>
      </c>
      <c r="AN177" s="22">
        <v>0</v>
      </c>
      <c r="AO177" s="22">
        <v>3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8</v>
      </c>
      <c r="AX177" s="20">
        <v>6</v>
      </c>
      <c r="AY177" s="20">
        <v>4.3</v>
      </c>
      <c r="AZ177" s="20">
        <v>22</v>
      </c>
      <c r="BA177" s="20">
        <v>3.3</v>
      </c>
      <c r="BB177" s="22">
        <v>1</v>
      </c>
      <c r="BC177" s="20">
        <v>0.03</v>
      </c>
      <c r="BD177" s="20">
        <v>0.01</v>
      </c>
      <c r="BE177" s="20">
        <v>0.04</v>
      </c>
      <c r="BF177" s="20">
        <v>3.09</v>
      </c>
      <c r="BG177" s="22">
        <v>386</v>
      </c>
      <c r="BH177" s="22">
        <v>179</v>
      </c>
      <c r="BI177" s="22">
        <v>349</v>
      </c>
      <c r="BJ177" s="22">
        <v>178</v>
      </c>
      <c r="BK177" s="22">
        <v>217</v>
      </c>
      <c r="BL177" s="22">
        <v>116</v>
      </c>
      <c r="BM177" s="22">
        <v>342</v>
      </c>
      <c r="BN177" s="22">
        <v>158</v>
      </c>
      <c r="BO177" s="22">
        <v>4</v>
      </c>
      <c r="BP177" s="20"/>
      <c r="BQ177" s="20"/>
      <c r="BR177" s="20"/>
      <c r="BS177" s="20"/>
      <c r="BT177" s="20"/>
      <c r="BU177" s="22">
        <v>0.04</v>
      </c>
      <c r="BV177" s="22">
        <v>0</v>
      </c>
      <c r="BW177" s="22">
        <v>0.01</v>
      </c>
      <c r="BX177" s="22">
        <v>0.05</v>
      </c>
      <c r="BY177" s="22">
        <v>4.28</v>
      </c>
      <c r="BZ177" s="22">
        <v>4.1500000000000004</v>
      </c>
      <c r="CA177" s="22">
        <v>147</v>
      </c>
      <c r="CB177" s="22">
        <v>94</v>
      </c>
      <c r="CC177" s="22">
        <v>374</v>
      </c>
      <c r="CD177" s="22">
        <v>175</v>
      </c>
      <c r="CE177" s="22">
        <v>389</v>
      </c>
      <c r="CF177" s="22">
        <v>184</v>
      </c>
      <c r="CG177" s="22">
        <v>435</v>
      </c>
      <c r="CH177" s="22">
        <v>140</v>
      </c>
      <c r="CI177" s="22">
        <v>1.38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241231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2</v>
      </c>
      <c r="J178" s="20">
        <v>0.1</v>
      </c>
      <c r="K178" s="20">
        <v>0.2</v>
      </c>
      <c r="L178" s="22">
        <v>0</v>
      </c>
      <c r="M178" s="20" t="s">
        <v>1014</v>
      </c>
      <c r="N178" s="20">
        <v>0.6</v>
      </c>
      <c r="O178" s="22">
        <v>160</v>
      </c>
      <c r="P178" s="23" t="b">
        <v>0</v>
      </c>
      <c r="Q178" s="20"/>
      <c r="R178" s="20" t="s">
        <v>2893</v>
      </c>
      <c r="S178" s="22">
        <v>40</v>
      </c>
      <c r="T178" s="20" t="s">
        <v>1985</v>
      </c>
      <c r="U178" s="20">
        <v>0.8</v>
      </c>
      <c r="V178" s="20" t="s">
        <v>1986</v>
      </c>
      <c r="W178" s="20">
        <v>2.8</v>
      </c>
      <c r="X178" s="23" t="b">
        <v>0</v>
      </c>
      <c r="Y178" s="20"/>
      <c r="Z178" s="20" t="s">
        <v>858</v>
      </c>
      <c r="AA178" s="22">
        <v>6</v>
      </c>
      <c r="AB178" s="22">
        <v>90</v>
      </c>
      <c r="AC178" s="22">
        <v>4</v>
      </c>
      <c r="AD178" s="22">
        <v>51135</v>
      </c>
      <c r="AE178" s="22">
        <v>2304</v>
      </c>
      <c r="AF178" s="22">
        <v>198814</v>
      </c>
      <c r="AG178" s="22">
        <v>9070</v>
      </c>
      <c r="AH178" s="20">
        <v>0.2</v>
      </c>
      <c r="AI178" s="20">
        <v>1</v>
      </c>
      <c r="AJ178" s="20" t="s">
        <v>1986</v>
      </c>
      <c r="AK178" s="22">
        <v>413</v>
      </c>
      <c r="AL178" s="22">
        <v>0</v>
      </c>
      <c r="AM178" s="22">
        <v>0</v>
      </c>
      <c r="AN178" s="22">
        <v>0</v>
      </c>
      <c r="AO178" s="22">
        <v>11</v>
      </c>
      <c r="AP178" s="22">
        <v>0</v>
      </c>
      <c r="AQ178" s="22">
        <v>0</v>
      </c>
      <c r="AR178" s="22">
        <v>0</v>
      </c>
      <c r="AS178" s="22">
        <v>3</v>
      </c>
      <c r="AT178" s="22">
        <v>0</v>
      </c>
      <c r="AU178" s="22">
        <v>0</v>
      </c>
      <c r="AV178" s="22">
        <v>1</v>
      </c>
      <c r="AW178" s="22">
        <v>74</v>
      </c>
      <c r="AX178" s="20">
        <v>111.2</v>
      </c>
      <c r="AY178" s="20">
        <v>4.2</v>
      </c>
      <c r="AZ178" s="20">
        <v>0</v>
      </c>
      <c r="BA178" s="20">
        <v>11.6</v>
      </c>
      <c r="BB178" s="22">
        <v>5</v>
      </c>
      <c r="BC178" s="20">
        <v>0</v>
      </c>
      <c r="BD178" s="20">
        <v>0.02</v>
      </c>
      <c r="BE178" s="20">
        <v>0.02</v>
      </c>
      <c r="BF178" s="20">
        <v>7.89</v>
      </c>
      <c r="BG178" s="22">
        <v>107</v>
      </c>
      <c r="BH178" s="22">
        <v>41</v>
      </c>
      <c r="BI178" s="22">
        <v>350</v>
      </c>
      <c r="BJ178" s="22">
        <v>125</v>
      </c>
      <c r="BK178" s="22">
        <v>442</v>
      </c>
      <c r="BL178" s="22">
        <v>160</v>
      </c>
      <c r="BM178" s="22">
        <v>248</v>
      </c>
      <c r="BN178" s="22">
        <v>84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1.72</v>
      </c>
      <c r="BZ178" s="22">
        <v>2.4</v>
      </c>
      <c r="CA178" s="22">
        <v>652</v>
      </c>
      <c r="CB178" s="22">
        <v>187</v>
      </c>
      <c r="CC178" s="22">
        <v>298</v>
      </c>
      <c r="CD178" s="22">
        <v>98</v>
      </c>
      <c r="CE178" s="22">
        <v>404</v>
      </c>
      <c r="CF178" s="22">
        <v>133</v>
      </c>
      <c r="CG178" s="22">
        <v>105</v>
      </c>
      <c r="CH178" s="22">
        <v>40</v>
      </c>
      <c r="CI178" s="22">
        <v>1.0900000000000001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172782</v>
      </c>
      <c r="D179" s="22">
        <v>0</v>
      </c>
      <c r="E179" s="22">
        <v>0</v>
      </c>
      <c r="F179" s="22">
        <v>-2</v>
      </c>
      <c r="G179" s="22">
        <v>2</v>
      </c>
      <c r="H179" s="22">
        <v>0</v>
      </c>
      <c r="I179" s="22">
        <v>3</v>
      </c>
      <c r="J179" s="20">
        <v>1.7</v>
      </c>
      <c r="K179" s="20">
        <v>3.4</v>
      </c>
      <c r="L179" s="22">
        <v>2</v>
      </c>
      <c r="M179" s="20" t="s">
        <v>1039</v>
      </c>
      <c r="N179" s="20">
        <v>2.2000000000000002</v>
      </c>
      <c r="O179" s="22">
        <v>161</v>
      </c>
      <c r="P179" s="23" t="b">
        <v>0</v>
      </c>
      <c r="Q179" s="20"/>
      <c r="R179" s="20"/>
      <c r="S179" s="22">
        <v>48</v>
      </c>
      <c r="T179" s="20" t="s">
        <v>1987</v>
      </c>
      <c r="U179" s="20">
        <v>2.4</v>
      </c>
      <c r="V179" s="20" t="s">
        <v>1988</v>
      </c>
      <c r="W179" s="20">
        <v>0.2</v>
      </c>
      <c r="X179" s="23" t="b">
        <v>0</v>
      </c>
      <c r="Y179" s="20"/>
      <c r="Z179" s="20" t="s">
        <v>858</v>
      </c>
      <c r="AA179" s="22">
        <v>6</v>
      </c>
      <c r="AB179" s="22">
        <v>90</v>
      </c>
      <c r="AC179" s="22">
        <v>12</v>
      </c>
      <c r="AD179" s="22">
        <v>10919</v>
      </c>
      <c r="AE179" s="22">
        <v>462</v>
      </c>
      <c r="AF179" s="22">
        <v>19290</v>
      </c>
      <c r="AG179" s="22">
        <v>683</v>
      </c>
      <c r="AH179" s="20">
        <v>0.5</v>
      </c>
      <c r="AI179" s="20">
        <v>2.5</v>
      </c>
      <c r="AJ179" s="20" t="s">
        <v>1988</v>
      </c>
      <c r="AK179" s="22">
        <v>311</v>
      </c>
      <c r="AL179" s="22">
        <v>1</v>
      </c>
      <c r="AM179" s="22">
        <v>0</v>
      </c>
      <c r="AN179" s="22">
        <v>0</v>
      </c>
      <c r="AO179" s="22">
        <v>7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0</v>
      </c>
      <c r="AW179" s="22">
        <v>58</v>
      </c>
      <c r="AX179" s="20">
        <v>65.2</v>
      </c>
      <c r="AY179" s="20">
        <v>87.2</v>
      </c>
      <c r="AZ179" s="20">
        <v>38</v>
      </c>
      <c r="BA179" s="20">
        <v>19.100000000000001</v>
      </c>
      <c r="BB179" s="22">
        <v>3</v>
      </c>
      <c r="BC179" s="20">
        <v>0.36</v>
      </c>
      <c r="BD179" s="20">
        <v>0.44</v>
      </c>
      <c r="BE179" s="20">
        <v>0.8</v>
      </c>
      <c r="BF179" s="20">
        <v>5.99</v>
      </c>
      <c r="BG179" s="22">
        <v>205</v>
      </c>
      <c r="BH179" s="22">
        <v>78</v>
      </c>
      <c r="BI179" s="22">
        <v>78</v>
      </c>
      <c r="BJ179" s="22">
        <v>56</v>
      </c>
      <c r="BK179" s="22">
        <v>161</v>
      </c>
      <c r="BL179" s="22">
        <v>91</v>
      </c>
      <c r="BM179" s="22">
        <v>144</v>
      </c>
      <c r="BN179" s="22">
        <v>74</v>
      </c>
      <c r="BO179" s="22">
        <v>1</v>
      </c>
      <c r="BP179" s="20"/>
      <c r="BQ179" s="22">
        <v>3</v>
      </c>
      <c r="BR179" s="20"/>
      <c r="BS179" s="20"/>
      <c r="BT179" s="20"/>
      <c r="BU179" s="22">
        <v>0.1</v>
      </c>
      <c r="BV179" s="22">
        <v>0</v>
      </c>
      <c r="BW179" s="22">
        <v>0.13</v>
      </c>
      <c r="BX179" s="22">
        <v>0.23</v>
      </c>
      <c r="BY179" s="22">
        <v>1.73</v>
      </c>
      <c r="BZ179" s="22">
        <v>2.0299999999999998</v>
      </c>
      <c r="CA179" s="22">
        <v>306</v>
      </c>
      <c r="CB179" s="22">
        <v>203</v>
      </c>
      <c r="CC179" s="22">
        <v>131</v>
      </c>
      <c r="CD179" s="22">
        <v>54</v>
      </c>
      <c r="CE179" s="22">
        <v>179</v>
      </c>
      <c r="CF179" s="22">
        <v>71</v>
      </c>
      <c r="CG179" s="22">
        <v>318</v>
      </c>
      <c r="CH179" s="22">
        <v>98</v>
      </c>
      <c r="CI179" s="22">
        <v>0.87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250735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1335</v>
      </c>
      <c r="N180" s="20">
        <v>0</v>
      </c>
      <c r="O180" s="22">
        <v>162</v>
      </c>
      <c r="P180" s="23" t="b">
        <v>0</v>
      </c>
      <c r="Q180" s="20" t="s">
        <v>3025</v>
      </c>
      <c r="R180" s="20" t="s">
        <v>3026</v>
      </c>
      <c r="S180" s="22">
        <v>44</v>
      </c>
      <c r="T180" s="20" t="s">
        <v>1989</v>
      </c>
      <c r="U180" s="20">
        <v>0</v>
      </c>
      <c r="V180" s="20" t="s">
        <v>1990</v>
      </c>
      <c r="W180" s="20">
        <v>0</v>
      </c>
      <c r="X180" s="23" t="b">
        <v>0</v>
      </c>
      <c r="Y180" s="20"/>
      <c r="Z180" s="20" t="s">
        <v>899</v>
      </c>
      <c r="AA180" s="22">
        <v>6</v>
      </c>
      <c r="AB180" s="22">
        <v>90</v>
      </c>
      <c r="AC180" s="22">
        <v>0</v>
      </c>
      <c r="AD180" s="22">
        <v>441</v>
      </c>
      <c r="AE180" s="22">
        <v>11</v>
      </c>
      <c r="AF180" s="22">
        <v>2551</v>
      </c>
      <c r="AG180" s="22">
        <v>37</v>
      </c>
      <c r="AH180" s="20">
        <v>0</v>
      </c>
      <c r="AI180" s="20">
        <v>0</v>
      </c>
      <c r="AJ180" s="20" t="s">
        <v>1990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570</v>
      </c>
      <c r="BH180" s="22">
        <v>217</v>
      </c>
      <c r="BI180" s="22">
        <v>559</v>
      </c>
      <c r="BJ180" s="22">
        <v>217</v>
      </c>
      <c r="BK180" s="22">
        <v>542</v>
      </c>
      <c r="BL180" s="22">
        <v>210</v>
      </c>
      <c r="BM180" s="22">
        <v>574</v>
      </c>
      <c r="BN180" s="22">
        <v>220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549</v>
      </c>
      <c r="CB180" s="22">
        <v>289</v>
      </c>
      <c r="CC180" s="22">
        <v>543</v>
      </c>
      <c r="CD180" s="22">
        <v>201</v>
      </c>
      <c r="CE180" s="22">
        <v>576</v>
      </c>
      <c r="CF180" s="22">
        <v>221</v>
      </c>
      <c r="CG180" s="22">
        <v>596</v>
      </c>
      <c r="CH180" s="22">
        <v>230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40145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3</v>
      </c>
      <c r="J181" s="20">
        <v>-0.3</v>
      </c>
      <c r="K181" s="20">
        <v>-0.6</v>
      </c>
      <c r="L181" s="22">
        <v>0</v>
      </c>
      <c r="M181" s="20" t="s">
        <v>995</v>
      </c>
      <c r="N181" s="20">
        <v>0.2</v>
      </c>
      <c r="O181" s="22">
        <v>163</v>
      </c>
      <c r="P181" s="23" t="b">
        <v>0</v>
      </c>
      <c r="Q181" s="20"/>
      <c r="R181" s="20"/>
      <c r="S181" s="22">
        <v>48</v>
      </c>
      <c r="T181" s="20" t="s">
        <v>1991</v>
      </c>
      <c r="U181" s="20">
        <v>1</v>
      </c>
      <c r="V181" s="20" t="s">
        <v>1992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1</v>
      </c>
      <c r="AD181" s="22">
        <v>306</v>
      </c>
      <c r="AE181" s="22">
        <v>8</v>
      </c>
      <c r="AF181" s="22">
        <v>1707</v>
      </c>
      <c r="AG181" s="22">
        <v>31</v>
      </c>
      <c r="AH181" s="20">
        <v>0</v>
      </c>
      <c r="AI181" s="20">
        <v>0.2</v>
      </c>
      <c r="AJ181" s="20" t="s">
        <v>1992</v>
      </c>
      <c r="AK181" s="22">
        <v>16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2</v>
      </c>
      <c r="AX181" s="20">
        <v>1.8</v>
      </c>
      <c r="AY181" s="20">
        <v>0.9</v>
      </c>
      <c r="AZ181" s="20">
        <v>2</v>
      </c>
      <c r="BA181" s="20">
        <v>0.5</v>
      </c>
      <c r="BB181" s="22">
        <v>0</v>
      </c>
      <c r="BC181" s="20">
        <v>0</v>
      </c>
      <c r="BD181" s="20">
        <v>0.01</v>
      </c>
      <c r="BE181" s="20">
        <v>0.01</v>
      </c>
      <c r="BF181" s="20">
        <v>0.13</v>
      </c>
      <c r="BG181" s="22">
        <v>410</v>
      </c>
      <c r="BH181" s="22">
        <v>194</v>
      </c>
      <c r="BI181" s="22">
        <v>379</v>
      </c>
      <c r="BJ181" s="22">
        <v>190</v>
      </c>
      <c r="BK181" s="22">
        <v>365</v>
      </c>
      <c r="BL181" s="22">
        <v>185</v>
      </c>
      <c r="BM181" s="22">
        <v>414</v>
      </c>
      <c r="BN181" s="22">
        <v>193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0.06</v>
      </c>
      <c r="BX181" s="22">
        <v>0.06</v>
      </c>
      <c r="BY181" s="22">
        <v>0.73</v>
      </c>
      <c r="BZ181" s="22">
        <v>0</v>
      </c>
      <c r="CA181" s="22">
        <v>290</v>
      </c>
      <c r="CB181" s="22">
        <v>191</v>
      </c>
      <c r="CC181" s="22">
        <v>358</v>
      </c>
      <c r="CD181" s="22">
        <v>163</v>
      </c>
      <c r="CE181" s="22">
        <v>359</v>
      </c>
      <c r="CF181" s="22">
        <v>160</v>
      </c>
      <c r="CG181" s="22">
        <v>580</v>
      </c>
      <c r="CH181" s="22">
        <v>221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530873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1993</v>
      </c>
      <c r="N182" s="20">
        <v>0</v>
      </c>
      <c r="O182" s="22">
        <v>164</v>
      </c>
      <c r="P182" s="23" t="b">
        <v>0</v>
      </c>
      <c r="Q182" s="20" t="s">
        <v>2796</v>
      </c>
      <c r="R182" s="20" t="s">
        <v>2797</v>
      </c>
      <c r="S182" s="22">
        <v>45</v>
      </c>
      <c r="T182" s="20" t="s">
        <v>1994</v>
      </c>
      <c r="U182" s="20">
        <v>0</v>
      </c>
      <c r="V182" s="20" t="s">
        <v>1995</v>
      </c>
      <c r="W182" s="20">
        <v>0</v>
      </c>
      <c r="X182" s="23" t="b">
        <v>0</v>
      </c>
      <c r="Y182" s="20"/>
      <c r="Z182" s="20" t="s">
        <v>872</v>
      </c>
      <c r="AA182" s="22">
        <v>6</v>
      </c>
      <c r="AB182" s="22">
        <v>90</v>
      </c>
      <c r="AC182" s="22">
        <v>0</v>
      </c>
      <c r="AD182" s="22">
        <v>101</v>
      </c>
      <c r="AE182" s="22">
        <v>0</v>
      </c>
      <c r="AF182" s="22">
        <v>2512</v>
      </c>
      <c r="AG182" s="22">
        <v>20</v>
      </c>
      <c r="AH182" s="20">
        <v>0</v>
      </c>
      <c r="AI182" s="20">
        <v>0</v>
      </c>
      <c r="AJ182" s="20" t="s">
        <v>1995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641</v>
      </c>
      <c r="BH182" s="22">
        <v>258</v>
      </c>
      <c r="BI182" s="22">
        <v>638</v>
      </c>
      <c r="BJ182" s="22">
        <v>259</v>
      </c>
      <c r="BK182" s="22">
        <v>629</v>
      </c>
      <c r="BL182" s="22">
        <v>255</v>
      </c>
      <c r="BM182" s="22">
        <v>646</v>
      </c>
      <c r="BN182" s="22">
        <v>261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458</v>
      </c>
      <c r="CB182" s="22">
        <v>257</v>
      </c>
      <c r="CC182" s="22">
        <v>621</v>
      </c>
      <c r="CD182" s="22">
        <v>246</v>
      </c>
      <c r="CE182" s="22">
        <v>645</v>
      </c>
      <c r="CF182" s="22">
        <v>261</v>
      </c>
      <c r="CG182" s="22">
        <v>637</v>
      </c>
      <c r="CH182" s="22">
        <v>255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172567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1.5</v>
      </c>
      <c r="K183" s="20">
        <v>3</v>
      </c>
      <c r="L183" s="22">
        <v>2</v>
      </c>
      <c r="M183" s="20" t="s">
        <v>1039</v>
      </c>
      <c r="N183" s="20">
        <v>2</v>
      </c>
      <c r="O183" s="22">
        <v>165</v>
      </c>
      <c r="P183" s="23" t="b">
        <v>0</v>
      </c>
      <c r="Q183" s="20"/>
      <c r="R183" s="20"/>
      <c r="S183" s="22">
        <v>50</v>
      </c>
      <c r="T183" s="20" t="s">
        <v>1996</v>
      </c>
      <c r="U183" s="20">
        <v>2.2000000000000002</v>
      </c>
      <c r="V183" s="20" t="s">
        <v>1997</v>
      </c>
      <c r="W183" s="20">
        <v>0.1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13</v>
      </c>
      <c r="AD183" s="22">
        <v>5656</v>
      </c>
      <c r="AE183" s="22">
        <v>102</v>
      </c>
      <c r="AF183" s="22">
        <v>3815</v>
      </c>
      <c r="AG183" s="22">
        <v>283</v>
      </c>
      <c r="AH183" s="20">
        <v>0.4</v>
      </c>
      <c r="AI183" s="20">
        <v>2.6</v>
      </c>
      <c r="AJ183" s="20" t="s">
        <v>1997</v>
      </c>
      <c r="AK183" s="22">
        <v>540</v>
      </c>
      <c r="AL183" s="22">
        <v>0</v>
      </c>
      <c r="AM183" s="22">
        <v>1</v>
      </c>
      <c r="AN183" s="22">
        <v>0</v>
      </c>
      <c r="AO183" s="22">
        <v>15</v>
      </c>
      <c r="AP183" s="22">
        <v>0</v>
      </c>
      <c r="AQ183" s="22">
        <v>0</v>
      </c>
      <c r="AR183" s="22">
        <v>0</v>
      </c>
      <c r="AS183" s="22">
        <v>2</v>
      </c>
      <c r="AT183" s="22">
        <v>0</v>
      </c>
      <c r="AU183" s="22">
        <v>0</v>
      </c>
      <c r="AV183" s="22">
        <v>0</v>
      </c>
      <c r="AW183" s="22">
        <v>84</v>
      </c>
      <c r="AX183" s="20">
        <v>91</v>
      </c>
      <c r="AY183" s="20">
        <v>85.7</v>
      </c>
      <c r="AZ183" s="20">
        <v>10</v>
      </c>
      <c r="BA183" s="20">
        <v>18.600000000000001</v>
      </c>
      <c r="BB183" s="22">
        <v>6</v>
      </c>
      <c r="BC183" s="20">
        <v>0.05</v>
      </c>
      <c r="BD183" s="20">
        <v>0.76</v>
      </c>
      <c r="BE183" s="20">
        <v>0.81</v>
      </c>
      <c r="BF183" s="20">
        <v>11.81</v>
      </c>
      <c r="BG183" s="22">
        <v>139</v>
      </c>
      <c r="BH183" s="22">
        <v>49</v>
      </c>
      <c r="BI183" s="22">
        <v>81</v>
      </c>
      <c r="BJ183" s="22">
        <v>59</v>
      </c>
      <c r="BK183" s="22">
        <v>285</v>
      </c>
      <c r="BL183" s="22">
        <v>149</v>
      </c>
      <c r="BM183" s="22">
        <v>150</v>
      </c>
      <c r="BN183" s="22">
        <v>76</v>
      </c>
      <c r="BO183" s="20"/>
      <c r="BP183" s="20"/>
      <c r="BQ183" s="20"/>
      <c r="BR183" s="20"/>
      <c r="BS183" s="20"/>
      <c r="BT183" s="20"/>
      <c r="BU183" s="22">
        <v>0.01</v>
      </c>
      <c r="BV183" s="22">
        <v>0</v>
      </c>
      <c r="BW183" s="22">
        <v>0.13</v>
      </c>
      <c r="BX183" s="22">
        <v>0.14000000000000001</v>
      </c>
      <c r="BY183" s="22">
        <v>1.97</v>
      </c>
      <c r="BZ183" s="22">
        <v>2.5</v>
      </c>
      <c r="CA183" s="22">
        <v>183</v>
      </c>
      <c r="CB183" s="22">
        <v>113</v>
      </c>
      <c r="CC183" s="22">
        <v>158</v>
      </c>
      <c r="CD183" s="22">
        <v>66</v>
      </c>
      <c r="CE183" s="22">
        <v>196</v>
      </c>
      <c r="CF183" s="22">
        <v>83</v>
      </c>
      <c r="CG183" s="22">
        <v>417</v>
      </c>
      <c r="CH183" s="22">
        <v>135</v>
      </c>
      <c r="CI183" s="22">
        <v>1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432711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2</v>
      </c>
      <c r="J184" s="20">
        <v>-0.5</v>
      </c>
      <c r="K184" s="20">
        <v>-1</v>
      </c>
      <c r="L184" s="22">
        <v>0</v>
      </c>
      <c r="M184" s="20" t="s">
        <v>1998</v>
      </c>
      <c r="N184" s="20">
        <v>0</v>
      </c>
      <c r="O184" s="22">
        <v>166</v>
      </c>
      <c r="P184" s="23" t="b">
        <v>0</v>
      </c>
      <c r="Q184" s="20"/>
      <c r="R184" s="20"/>
      <c r="S184" s="22">
        <v>39</v>
      </c>
      <c r="T184" s="20" t="s">
        <v>1999</v>
      </c>
      <c r="U184" s="20">
        <v>0</v>
      </c>
      <c r="V184" s="20" t="s">
        <v>2000</v>
      </c>
      <c r="W184" s="20">
        <v>0.2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0</v>
      </c>
      <c r="AD184" s="22">
        <v>12558</v>
      </c>
      <c r="AE184" s="22">
        <v>428</v>
      </c>
      <c r="AF184" s="22">
        <v>9377</v>
      </c>
      <c r="AG184" s="22">
        <v>321</v>
      </c>
      <c r="AH184" s="20">
        <v>0</v>
      </c>
      <c r="AI184" s="20">
        <v>0</v>
      </c>
      <c r="AJ184" s="20" t="s">
        <v>2000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436</v>
      </c>
      <c r="BH184" s="22">
        <v>156</v>
      </c>
      <c r="BI184" s="22">
        <v>418</v>
      </c>
      <c r="BJ184" s="22">
        <v>152</v>
      </c>
      <c r="BK184" s="22">
        <v>386</v>
      </c>
      <c r="BL184" s="22">
        <v>134</v>
      </c>
      <c r="BM184" s="22">
        <v>440</v>
      </c>
      <c r="BN184" s="22">
        <v>155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714</v>
      </c>
      <c r="CB184" s="22">
        <v>227</v>
      </c>
      <c r="CC184" s="22">
        <v>393</v>
      </c>
      <c r="CD184" s="22">
        <v>134</v>
      </c>
      <c r="CE184" s="22">
        <v>441</v>
      </c>
      <c r="CF184" s="22">
        <v>153</v>
      </c>
      <c r="CG184" s="22">
        <v>312</v>
      </c>
      <c r="CH184" s="22">
        <v>118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478969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0</v>
      </c>
      <c r="K185" s="20">
        <v>0</v>
      </c>
      <c r="L185" s="22">
        <v>0</v>
      </c>
      <c r="M185" s="20" t="s">
        <v>2001</v>
      </c>
      <c r="N185" s="20">
        <v>0</v>
      </c>
      <c r="O185" s="22">
        <v>167</v>
      </c>
      <c r="P185" s="23" t="b">
        <v>0</v>
      </c>
      <c r="Q185" s="20" t="s">
        <v>910</v>
      </c>
      <c r="R185" s="20" t="s">
        <v>3027</v>
      </c>
      <c r="S185" s="22">
        <v>39</v>
      </c>
      <c r="T185" s="20" t="s">
        <v>2002</v>
      </c>
      <c r="U185" s="20">
        <v>0</v>
      </c>
      <c r="V185" s="20" t="s">
        <v>2003</v>
      </c>
      <c r="W185" s="20">
        <v>0.1</v>
      </c>
      <c r="X185" s="23" t="b">
        <v>0</v>
      </c>
      <c r="Y185" s="20"/>
      <c r="Z185" s="20" t="s">
        <v>899</v>
      </c>
      <c r="AA185" s="22">
        <v>6</v>
      </c>
      <c r="AB185" s="22">
        <v>90</v>
      </c>
      <c r="AC185" s="22">
        <v>0</v>
      </c>
      <c r="AD185" s="22">
        <v>1578</v>
      </c>
      <c r="AE185" s="22">
        <v>75</v>
      </c>
      <c r="AF185" s="22">
        <v>12437</v>
      </c>
      <c r="AG185" s="22">
        <v>208</v>
      </c>
      <c r="AH185" s="20">
        <v>0</v>
      </c>
      <c r="AI185" s="20">
        <v>0</v>
      </c>
      <c r="AJ185" s="20" t="s">
        <v>2003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439</v>
      </c>
      <c r="BH185" s="22">
        <v>159</v>
      </c>
      <c r="BI185" s="22">
        <v>421</v>
      </c>
      <c r="BJ185" s="22">
        <v>155</v>
      </c>
      <c r="BK185" s="22">
        <v>389</v>
      </c>
      <c r="BL185" s="22">
        <v>137</v>
      </c>
      <c r="BM185" s="22">
        <v>443</v>
      </c>
      <c r="BN185" s="22">
        <v>158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718</v>
      </c>
      <c r="CB185" s="22">
        <v>231</v>
      </c>
      <c r="CC185" s="22">
        <v>396</v>
      </c>
      <c r="CD185" s="22">
        <v>137</v>
      </c>
      <c r="CE185" s="22">
        <v>444</v>
      </c>
      <c r="CF185" s="22">
        <v>156</v>
      </c>
      <c r="CG185" s="22">
        <v>376</v>
      </c>
      <c r="CH185" s="22">
        <v>143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100</v>
      </c>
      <c r="B186" s="22">
        <v>0</v>
      </c>
      <c r="C186" s="22">
        <v>435973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4</v>
      </c>
      <c r="J186" s="20">
        <v>1.1000000000000001</v>
      </c>
      <c r="K186" s="20">
        <v>0</v>
      </c>
      <c r="L186" s="22">
        <v>0</v>
      </c>
      <c r="M186" s="20" t="s">
        <v>1535</v>
      </c>
      <c r="N186" s="20">
        <v>1.6</v>
      </c>
      <c r="O186" s="22">
        <v>168</v>
      </c>
      <c r="P186" s="23" t="b">
        <v>0</v>
      </c>
      <c r="Q186" s="20"/>
      <c r="R186" s="20" t="s">
        <v>3202</v>
      </c>
      <c r="S186" s="22">
        <v>50</v>
      </c>
      <c r="T186" s="20" t="s">
        <v>2004</v>
      </c>
      <c r="U186" s="20">
        <v>4.2</v>
      </c>
      <c r="V186" s="20" t="s">
        <v>2005</v>
      </c>
      <c r="W186" s="20">
        <v>0.6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17</v>
      </c>
      <c r="AD186" s="22">
        <v>88967</v>
      </c>
      <c r="AE186" s="22">
        <v>2069</v>
      </c>
      <c r="AF186" s="22">
        <v>69578</v>
      </c>
      <c r="AG186" s="22">
        <v>2183</v>
      </c>
      <c r="AH186" s="20">
        <v>0.3</v>
      </c>
      <c r="AI186" s="20">
        <v>3.4</v>
      </c>
      <c r="AJ186" s="20" t="s">
        <v>2005</v>
      </c>
      <c r="AK186" s="22">
        <v>350</v>
      </c>
      <c r="AL186" s="22">
        <v>2</v>
      </c>
      <c r="AM186" s="22">
        <v>1</v>
      </c>
      <c r="AN186" s="22">
        <v>0</v>
      </c>
      <c r="AO186" s="22">
        <v>12</v>
      </c>
      <c r="AP186" s="22">
        <v>0</v>
      </c>
      <c r="AQ186" s="22">
        <v>0</v>
      </c>
      <c r="AR186" s="22">
        <v>0</v>
      </c>
      <c r="AS186" s="22">
        <v>0</v>
      </c>
      <c r="AT186" s="22">
        <v>1</v>
      </c>
      <c r="AU186" s="22">
        <v>0</v>
      </c>
      <c r="AV186" s="22">
        <v>1</v>
      </c>
      <c r="AW186" s="22">
        <v>58</v>
      </c>
      <c r="AX186" s="20">
        <v>104</v>
      </c>
      <c r="AY186" s="20">
        <v>39.700000000000003</v>
      </c>
      <c r="AZ186" s="20">
        <v>96</v>
      </c>
      <c r="BA186" s="20">
        <v>23.9</v>
      </c>
      <c r="BB186" s="22">
        <v>4</v>
      </c>
      <c r="BC186" s="20">
        <v>0.96</v>
      </c>
      <c r="BD186" s="20">
        <v>0.1</v>
      </c>
      <c r="BE186" s="20">
        <v>1.06</v>
      </c>
      <c r="BF186" s="20">
        <v>7.6</v>
      </c>
      <c r="BG186" s="22">
        <v>117</v>
      </c>
      <c r="BH186" s="22">
        <v>16</v>
      </c>
      <c r="BI186" s="22">
        <v>182</v>
      </c>
      <c r="BJ186" s="22">
        <v>29</v>
      </c>
      <c r="BK186" s="22">
        <v>64</v>
      </c>
      <c r="BL186" s="22">
        <v>23</v>
      </c>
      <c r="BM186" s="22">
        <v>104</v>
      </c>
      <c r="BN186" s="22">
        <v>19</v>
      </c>
      <c r="BO186" s="20"/>
      <c r="BP186" s="20"/>
      <c r="BQ186" s="20"/>
      <c r="BR186" s="20"/>
      <c r="BS186" s="20"/>
      <c r="BT186" s="20"/>
      <c r="BU186" s="22">
        <v>0.25</v>
      </c>
      <c r="BV186" s="22">
        <v>0</v>
      </c>
      <c r="BW186" s="22">
        <v>0.03</v>
      </c>
      <c r="BX186" s="22">
        <v>0.28000000000000003</v>
      </c>
      <c r="BY186" s="22">
        <v>1.95</v>
      </c>
      <c r="BZ186" s="22">
        <v>3.09</v>
      </c>
      <c r="CA186" s="22">
        <v>200</v>
      </c>
      <c r="CB186" s="22">
        <v>45</v>
      </c>
      <c r="CC186" s="22">
        <v>188</v>
      </c>
      <c r="CD186" s="22">
        <v>28</v>
      </c>
      <c r="CE186" s="22">
        <v>49</v>
      </c>
      <c r="CF186" s="22">
        <v>10</v>
      </c>
      <c r="CG186" s="22">
        <v>208</v>
      </c>
      <c r="CH186" s="22">
        <v>39</v>
      </c>
      <c r="CI186" s="22">
        <v>1.03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493347</v>
      </c>
      <c r="D187" s="22">
        <v>-1</v>
      </c>
      <c r="E187" s="22">
        <v>1</v>
      </c>
      <c r="F187" s="22">
        <v>-1</v>
      </c>
      <c r="G187" s="22">
        <v>1</v>
      </c>
      <c r="H187" s="22">
        <v>0</v>
      </c>
      <c r="I187" s="22">
        <v>1</v>
      </c>
      <c r="J187" s="20">
        <v>-0.5</v>
      </c>
      <c r="K187" s="20">
        <v>-1</v>
      </c>
      <c r="L187" s="22">
        <v>0</v>
      </c>
      <c r="M187" s="20" t="s">
        <v>1182</v>
      </c>
      <c r="N187" s="20">
        <v>0</v>
      </c>
      <c r="O187" s="22">
        <v>169</v>
      </c>
      <c r="P187" s="23" t="b">
        <v>0</v>
      </c>
      <c r="Q187" s="20"/>
      <c r="R187" s="20"/>
      <c r="S187" s="22">
        <v>39</v>
      </c>
      <c r="T187" s="20" t="s">
        <v>2006</v>
      </c>
      <c r="U187" s="20">
        <v>0</v>
      </c>
      <c r="V187" s="20" t="s">
        <v>2007</v>
      </c>
      <c r="W187" s="20">
        <v>0.1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1371</v>
      </c>
      <c r="AE187" s="22">
        <v>105</v>
      </c>
      <c r="AF187" s="22">
        <v>5635</v>
      </c>
      <c r="AG187" s="22">
        <v>121</v>
      </c>
      <c r="AH187" s="20">
        <v>0</v>
      </c>
      <c r="AI187" s="20">
        <v>0</v>
      </c>
      <c r="AJ187" s="20" t="s">
        <v>2007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440</v>
      </c>
      <c r="BH187" s="22">
        <v>32</v>
      </c>
      <c r="BI187" s="22">
        <v>422</v>
      </c>
      <c r="BJ187" s="22">
        <v>15</v>
      </c>
      <c r="BK187" s="22">
        <v>390</v>
      </c>
      <c r="BL187" s="22">
        <v>10</v>
      </c>
      <c r="BM187" s="22">
        <v>444</v>
      </c>
      <c r="BN187" s="22">
        <v>32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719</v>
      </c>
      <c r="CB187" s="22">
        <v>84</v>
      </c>
      <c r="CC187" s="22">
        <v>397</v>
      </c>
      <c r="CD187" s="22">
        <v>31</v>
      </c>
      <c r="CE187" s="22">
        <v>445</v>
      </c>
      <c r="CF187" s="22">
        <v>32</v>
      </c>
      <c r="CG187" s="22">
        <v>379</v>
      </c>
      <c r="CH187" s="22">
        <v>55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75</v>
      </c>
      <c r="B188" s="22">
        <v>75</v>
      </c>
      <c r="C188" s="22">
        <v>60586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0.1</v>
      </c>
      <c r="K188" s="20">
        <v>0.1</v>
      </c>
      <c r="L188" s="22">
        <v>0</v>
      </c>
      <c r="M188" s="20" t="s">
        <v>2008</v>
      </c>
      <c r="N188" s="20">
        <v>0.6</v>
      </c>
      <c r="O188" s="22">
        <v>170</v>
      </c>
      <c r="P188" s="23" t="b">
        <v>0</v>
      </c>
      <c r="Q188" s="20" t="s">
        <v>3091</v>
      </c>
      <c r="R188" s="20" t="s">
        <v>3340</v>
      </c>
      <c r="S188" s="22">
        <v>49</v>
      </c>
      <c r="T188" s="20" t="s">
        <v>2009</v>
      </c>
      <c r="U188" s="20">
        <v>1.8</v>
      </c>
      <c r="V188" s="20" t="s">
        <v>2010</v>
      </c>
      <c r="W188" s="20">
        <v>0</v>
      </c>
      <c r="X188" s="23" t="b">
        <v>0</v>
      </c>
      <c r="Y188" s="20"/>
      <c r="Z188" s="20" t="s">
        <v>937</v>
      </c>
      <c r="AA188" s="22">
        <v>6</v>
      </c>
      <c r="AB188" s="22">
        <v>90</v>
      </c>
      <c r="AC188" s="22">
        <v>7</v>
      </c>
      <c r="AD188" s="22">
        <v>1143</v>
      </c>
      <c r="AE188" s="22">
        <v>6</v>
      </c>
      <c r="AF188" s="22">
        <v>3299</v>
      </c>
      <c r="AG188" s="22">
        <v>69</v>
      </c>
      <c r="AH188" s="20">
        <v>0.1</v>
      </c>
      <c r="AI188" s="20">
        <v>1.4</v>
      </c>
      <c r="AJ188" s="20" t="s">
        <v>2010</v>
      </c>
      <c r="AK188" s="22">
        <v>171</v>
      </c>
      <c r="AL188" s="22">
        <v>0</v>
      </c>
      <c r="AM188" s="22">
        <v>1</v>
      </c>
      <c r="AN188" s="22">
        <v>0</v>
      </c>
      <c r="AO188" s="22">
        <v>4</v>
      </c>
      <c r="AP188" s="22">
        <v>0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29</v>
      </c>
      <c r="AX188" s="20">
        <v>34.200000000000003</v>
      </c>
      <c r="AY188" s="20">
        <v>63.3</v>
      </c>
      <c r="AZ188" s="20">
        <v>6</v>
      </c>
      <c r="BA188" s="20">
        <v>10.4</v>
      </c>
      <c r="BB188" s="22">
        <v>3</v>
      </c>
      <c r="BC188" s="20">
        <v>0</v>
      </c>
      <c r="BD188" s="20">
        <v>0.24</v>
      </c>
      <c r="BE188" s="20">
        <v>0.24</v>
      </c>
      <c r="BF188" s="20">
        <v>2.52</v>
      </c>
      <c r="BG188" s="22">
        <v>270</v>
      </c>
      <c r="BH188" s="22">
        <v>110</v>
      </c>
      <c r="BI188" s="22">
        <v>125</v>
      </c>
      <c r="BJ188" s="22">
        <v>85</v>
      </c>
      <c r="BK188" s="22">
        <v>323</v>
      </c>
      <c r="BL188" s="22">
        <v>165</v>
      </c>
      <c r="BM188" s="22">
        <v>260</v>
      </c>
      <c r="BN188" s="22">
        <v>113</v>
      </c>
      <c r="BO188" s="22">
        <v>2</v>
      </c>
      <c r="BP188" s="20"/>
      <c r="BQ188" s="22">
        <v>2</v>
      </c>
      <c r="BR188" s="20"/>
      <c r="BS188" s="20"/>
      <c r="BT188" s="20"/>
      <c r="BU188" s="22">
        <v>0</v>
      </c>
      <c r="BV188" s="22">
        <v>0</v>
      </c>
      <c r="BW188" s="22">
        <v>0.13</v>
      </c>
      <c r="BX188" s="22">
        <v>0.13</v>
      </c>
      <c r="BY188" s="22">
        <v>1.33</v>
      </c>
      <c r="BZ188" s="22">
        <v>2.11</v>
      </c>
      <c r="CA188" s="22">
        <v>220</v>
      </c>
      <c r="CB188" s="22">
        <v>143</v>
      </c>
      <c r="CC188" s="22">
        <v>299</v>
      </c>
      <c r="CD188" s="22">
        <v>139</v>
      </c>
      <c r="CE188" s="22">
        <v>238</v>
      </c>
      <c r="CF188" s="22">
        <v>108</v>
      </c>
      <c r="CG188" s="22">
        <v>557</v>
      </c>
      <c r="CH188" s="22">
        <v>209</v>
      </c>
      <c r="CI188" s="22">
        <v>1.58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483391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1236</v>
      </c>
      <c r="N189" s="20">
        <v>0</v>
      </c>
      <c r="O189" s="22">
        <v>171</v>
      </c>
      <c r="P189" s="23" t="b">
        <v>0</v>
      </c>
      <c r="Q189" s="20" t="s">
        <v>2395</v>
      </c>
      <c r="R189" s="20" t="s">
        <v>2396</v>
      </c>
      <c r="S189" s="22">
        <v>40</v>
      </c>
      <c r="T189" s="20" t="s">
        <v>2011</v>
      </c>
      <c r="U189" s="20">
        <v>0</v>
      </c>
      <c r="V189" s="20" t="s">
        <v>2012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0</v>
      </c>
      <c r="AE189" s="22">
        <v>0</v>
      </c>
      <c r="AF189" s="22">
        <v>1419</v>
      </c>
      <c r="AG189" s="22">
        <v>16</v>
      </c>
      <c r="AH189" s="20">
        <v>0</v>
      </c>
      <c r="AI189" s="20">
        <v>0</v>
      </c>
      <c r="AJ189" s="20" t="s">
        <v>2012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511</v>
      </c>
      <c r="BH189" s="22">
        <v>192</v>
      </c>
      <c r="BI189" s="22">
        <v>495</v>
      </c>
      <c r="BJ189" s="22">
        <v>188</v>
      </c>
      <c r="BK189" s="22">
        <v>467</v>
      </c>
      <c r="BL189" s="22">
        <v>174</v>
      </c>
      <c r="BM189" s="22">
        <v>515</v>
      </c>
      <c r="BN189" s="22">
        <v>191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683</v>
      </c>
      <c r="CB189" s="22">
        <v>207</v>
      </c>
      <c r="CC189" s="22">
        <v>472</v>
      </c>
      <c r="CD189" s="22">
        <v>173</v>
      </c>
      <c r="CE189" s="22">
        <v>516</v>
      </c>
      <c r="CF189" s="22">
        <v>189</v>
      </c>
      <c r="CG189" s="22">
        <v>631</v>
      </c>
      <c r="CH189" s="22">
        <v>216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232917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-0.5</v>
      </c>
      <c r="K190" s="20">
        <v>-1</v>
      </c>
      <c r="L190" s="22">
        <v>0</v>
      </c>
      <c r="M190" s="20" t="s">
        <v>2013</v>
      </c>
      <c r="N190" s="20">
        <v>0</v>
      </c>
      <c r="O190" s="22">
        <v>172</v>
      </c>
      <c r="P190" s="23" t="b">
        <v>0</v>
      </c>
      <c r="Q190" s="20"/>
      <c r="R190" s="20"/>
      <c r="S190" s="22">
        <v>44</v>
      </c>
      <c r="T190" s="20" t="s">
        <v>2014</v>
      </c>
      <c r="U190" s="20">
        <v>0</v>
      </c>
      <c r="V190" s="20" t="s">
        <v>2015</v>
      </c>
      <c r="W190" s="20">
        <v>0.2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879</v>
      </c>
      <c r="AE190" s="22">
        <v>18</v>
      </c>
      <c r="AF190" s="22">
        <v>11922</v>
      </c>
      <c r="AG190" s="22">
        <v>193</v>
      </c>
      <c r="AH190" s="20">
        <v>0</v>
      </c>
      <c r="AI190" s="20">
        <v>0</v>
      </c>
      <c r="AJ190" s="20" t="s">
        <v>2015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563</v>
      </c>
      <c r="BH190" s="22">
        <v>79</v>
      </c>
      <c r="BI190" s="22">
        <v>552</v>
      </c>
      <c r="BJ190" s="22">
        <v>66</v>
      </c>
      <c r="BK190" s="22">
        <v>535</v>
      </c>
      <c r="BL190" s="22">
        <v>62</v>
      </c>
      <c r="BM190" s="22">
        <v>567</v>
      </c>
      <c r="BN190" s="22">
        <v>79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539</v>
      </c>
      <c r="CB190" s="22">
        <v>30</v>
      </c>
      <c r="CC190" s="22">
        <v>536</v>
      </c>
      <c r="CD190" s="22">
        <v>79</v>
      </c>
      <c r="CE190" s="22">
        <v>569</v>
      </c>
      <c r="CF190" s="22">
        <v>79</v>
      </c>
      <c r="CG190" s="22">
        <v>341</v>
      </c>
      <c r="CH190" s="22">
        <v>52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216616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2</v>
      </c>
      <c r="J191" s="20">
        <v>-0.5</v>
      </c>
      <c r="K191" s="20">
        <v>-1</v>
      </c>
      <c r="L191" s="22">
        <v>0</v>
      </c>
      <c r="M191" s="20" t="s">
        <v>1993</v>
      </c>
      <c r="N191" s="20">
        <v>0</v>
      </c>
      <c r="O191" s="22">
        <v>173</v>
      </c>
      <c r="P191" s="23" t="b">
        <v>0</v>
      </c>
      <c r="Q191" s="20"/>
      <c r="R191" s="20"/>
      <c r="S191" s="22">
        <v>44</v>
      </c>
      <c r="T191" s="20" t="s">
        <v>2016</v>
      </c>
      <c r="U191" s="20">
        <v>0.7</v>
      </c>
      <c r="V191" s="20" t="s">
        <v>2017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</v>
      </c>
      <c r="AD191" s="22">
        <v>3634</v>
      </c>
      <c r="AE191" s="22">
        <v>33</v>
      </c>
      <c r="AF191" s="22">
        <v>9362</v>
      </c>
      <c r="AG191" s="22">
        <v>226</v>
      </c>
      <c r="AH191" s="20">
        <v>0</v>
      </c>
      <c r="AI191" s="20">
        <v>0.5</v>
      </c>
      <c r="AJ191" s="20" t="s">
        <v>2017</v>
      </c>
      <c r="AK191" s="22">
        <v>270</v>
      </c>
      <c r="AL191" s="22">
        <v>0</v>
      </c>
      <c r="AM191" s="22">
        <v>0</v>
      </c>
      <c r="AN191" s="22">
        <v>0</v>
      </c>
      <c r="AO191" s="22">
        <v>11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48</v>
      </c>
      <c r="AX191" s="20">
        <v>80.599999999999994</v>
      </c>
      <c r="AY191" s="20">
        <v>15.7</v>
      </c>
      <c r="AZ191" s="20">
        <v>11</v>
      </c>
      <c r="BA191" s="20">
        <v>10.8</v>
      </c>
      <c r="BB191" s="22">
        <v>3</v>
      </c>
      <c r="BC191" s="20">
        <v>0.04</v>
      </c>
      <c r="BD191" s="20">
        <v>0.02</v>
      </c>
      <c r="BE191" s="20">
        <v>0.06</v>
      </c>
      <c r="BF191" s="20">
        <v>6.99</v>
      </c>
      <c r="BG191" s="22">
        <v>168</v>
      </c>
      <c r="BH191" s="22">
        <v>68</v>
      </c>
      <c r="BI191" s="22">
        <v>272</v>
      </c>
      <c r="BJ191" s="22">
        <v>87</v>
      </c>
      <c r="BK191" s="22">
        <v>274</v>
      </c>
      <c r="BL191" s="22">
        <v>87</v>
      </c>
      <c r="BM191" s="22">
        <v>258</v>
      </c>
      <c r="BN191" s="22">
        <v>92</v>
      </c>
      <c r="BO191" s="20"/>
      <c r="BP191" s="20"/>
      <c r="BQ191" s="20"/>
      <c r="BR191" s="20"/>
      <c r="BS191" s="20"/>
      <c r="BT191" s="20"/>
      <c r="BU191" s="22">
        <v>0.01</v>
      </c>
      <c r="BV191" s="22">
        <v>0</v>
      </c>
      <c r="BW191" s="22">
        <v>0.01</v>
      </c>
      <c r="BX191" s="22">
        <v>0.02</v>
      </c>
      <c r="BY191" s="22">
        <v>2.33</v>
      </c>
      <c r="BZ191" s="22">
        <v>3.67</v>
      </c>
      <c r="CA191" s="22">
        <v>529</v>
      </c>
      <c r="CB191" s="22">
        <v>132</v>
      </c>
      <c r="CC191" s="22">
        <v>529</v>
      </c>
      <c r="CD191" s="22">
        <v>207</v>
      </c>
      <c r="CE191" s="22">
        <v>413</v>
      </c>
      <c r="CF191" s="22">
        <v>138</v>
      </c>
      <c r="CG191" s="22">
        <v>335</v>
      </c>
      <c r="CH191" s="22">
        <v>127</v>
      </c>
      <c r="CI191" s="22">
        <v>1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220598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4</v>
      </c>
      <c r="J192" s="20">
        <v>0</v>
      </c>
      <c r="K192" s="20">
        <v>0</v>
      </c>
      <c r="L192" s="22">
        <v>0</v>
      </c>
      <c r="M192" s="20" t="s">
        <v>1027</v>
      </c>
      <c r="N192" s="20">
        <v>0</v>
      </c>
      <c r="O192" s="22">
        <v>174</v>
      </c>
      <c r="P192" s="23" t="b">
        <v>0</v>
      </c>
      <c r="Q192" s="20" t="s">
        <v>2397</v>
      </c>
      <c r="R192" s="20" t="s">
        <v>2398</v>
      </c>
      <c r="S192" s="22">
        <v>49</v>
      </c>
      <c r="T192" s="20" t="s">
        <v>2018</v>
      </c>
      <c r="U192" s="20">
        <v>0</v>
      </c>
      <c r="V192" s="20" t="s">
        <v>2019</v>
      </c>
      <c r="W192" s="20">
        <v>0</v>
      </c>
      <c r="X192" s="23" t="b">
        <v>0</v>
      </c>
      <c r="Y192" s="20"/>
      <c r="Z192" s="20" t="s">
        <v>899</v>
      </c>
      <c r="AA192" s="22">
        <v>6</v>
      </c>
      <c r="AB192" s="22">
        <v>90</v>
      </c>
      <c r="AC192" s="22">
        <v>0</v>
      </c>
      <c r="AD192" s="22">
        <v>743</v>
      </c>
      <c r="AE192" s="22">
        <v>34</v>
      </c>
      <c r="AF192" s="22">
        <v>3561</v>
      </c>
      <c r="AG192" s="22">
        <v>43</v>
      </c>
      <c r="AH192" s="20">
        <v>0</v>
      </c>
      <c r="AI192" s="20">
        <v>0</v>
      </c>
      <c r="AJ192" s="20" t="s">
        <v>2019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670</v>
      </c>
      <c r="BH192" s="22">
        <v>78</v>
      </c>
      <c r="BI192" s="22">
        <v>669</v>
      </c>
      <c r="BJ192" s="22">
        <v>81</v>
      </c>
      <c r="BK192" s="22">
        <v>664</v>
      </c>
      <c r="BL192" s="22">
        <v>80</v>
      </c>
      <c r="BM192" s="22">
        <v>673</v>
      </c>
      <c r="BN192" s="22">
        <v>80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260</v>
      </c>
      <c r="CB192" s="22">
        <v>51</v>
      </c>
      <c r="CC192" s="22">
        <v>658</v>
      </c>
      <c r="CD192" s="22">
        <v>79</v>
      </c>
      <c r="CE192" s="22">
        <v>672</v>
      </c>
      <c r="CF192" s="22">
        <v>80</v>
      </c>
      <c r="CG192" s="22">
        <v>568</v>
      </c>
      <c r="CH192" s="22">
        <v>79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220037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1</v>
      </c>
      <c r="J193" s="20">
        <v>0</v>
      </c>
      <c r="K193" s="20">
        <v>0</v>
      </c>
      <c r="L193" s="22">
        <v>0</v>
      </c>
      <c r="M193" s="20" t="s">
        <v>435</v>
      </c>
      <c r="N193" s="20">
        <v>0</v>
      </c>
      <c r="O193" s="22">
        <v>175</v>
      </c>
      <c r="P193" s="23" t="b">
        <v>0</v>
      </c>
      <c r="Q193" s="20" t="s">
        <v>2020</v>
      </c>
      <c r="R193" s="20" t="s">
        <v>2021</v>
      </c>
      <c r="S193" s="22">
        <v>40</v>
      </c>
      <c r="T193" s="20" t="s">
        <v>2022</v>
      </c>
      <c r="U193" s="20">
        <v>0</v>
      </c>
      <c r="V193" s="20" t="s">
        <v>2023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0</v>
      </c>
      <c r="AE193" s="22">
        <v>0</v>
      </c>
      <c r="AF193" s="22">
        <v>706</v>
      </c>
      <c r="AG193" s="22">
        <v>16</v>
      </c>
      <c r="AH193" s="20">
        <v>0</v>
      </c>
      <c r="AI193" s="20">
        <v>0</v>
      </c>
      <c r="AJ193" s="20" t="s">
        <v>2023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480</v>
      </c>
      <c r="BH193" s="22">
        <v>56</v>
      </c>
      <c r="BI193" s="22">
        <v>464</v>
      </c>
      <c r="BJ193" s="22">
        <v>40</v>
      </c>
      <c r="BK193" s="22">
        <v>433</v>
      </c>
      <c r="BL193" s="22">
        <v>35</v>
      </c>
      <c r="BM193" s="22">
        <v>485</v>
      </c>
      <c r="BN193" s="22">
        <v>56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643</v>
      </c>
      <c r="CB193" s="22">
        <v>57</v>
      </c>
      <c r="CC193" s="22">
        <v>439</v>
      </c>
      <c r="CD193" s="22">
        <v>56</v>
      </c>
      <c r="CE193" s="22">
        <v>485</v>
      </c>
      <c r="CF193" s="22">
        <v>56</v>
      </c>
      <c r="CG193" s="22">
        <v>643</v>
      </c>
      <c r="CH193" s="22">
        <v>78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192290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2</v>
      </c>
      <c r="J194" s="20">
        <v>0.3</v>
      </c>
      <c r="K194" s="20">
        <v>0.6</v>
      </c>
      <c r="L194" s="22">
        <v>1</v>
      </c>
      <c r="M194" s="20" t="s">
        <v>1713</v>
      </c>
      <c r="N194" s="20">
        <v>0.8</v>
      </c>
      <c r="O194" s="22">
        <v>176</v>
      </c>
      <c r="P194" s="23" t="b">
        <v>0</v>
      </c>
      <c r="Q194" s="20"/>
      <c r="R194" s="20"/>
      <c r="S194" s="22">
        <v>44</v>
      </c>
      <c r="T194" s="20" t="s">
        <v>2024</v>
      </c>
      <c r="U194" s="20">
        <v>1</v>
      </c>
      <c r="V194" s="20" t="s">
        <v>644</v>
      </c>
      <c r="W194" s="20">
        <v>0.3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6</v>
      </c>
      <c r="AD194" s="22">
        <v>8125</v>
      </c>
      <c r="AE194" s="22">
        <v>174</v>
      </c>
      <c r="AF194" s="22">
        <v>13046</v>
      </c>
      <c r="AG194" s="22">
        <v>534</v>
      </c>
      <c r="AH194" s="20">
        <v>0.2</v>
      </c>
      <c r="AI194" s="20">
        <v>1.4</v>
      </c>
      <c r="AJ194" s="20" t="s">
        <v>644</v>
      </c>
      <c r="AK194" s="22">
        <v>537</v>
      </c>
      <c r="AL194" s="22">
        <v>0</v>
      </c>
      <c r="AM194" s="22">
        <v>0</v>
      </c>
      <c r="AN194" s="22">
        <v>0</v>
      </c>
      <c r="AO194" s="22">
        <v>15</v>
      </c>
      <c r="AP194" s="22">
        <v>0</v>
      </c>
      <c r="AQ194" s="22">
        <v>0</v>
      </c>
      <c r="AR194" s="22">
        <v>0</v>
      </c>
      <c r="AS194" s="22">
        <v>1</v>
      </c>
      <c r="AT194" s="22">
        <v>0</v>
      </c>
      <c r="AU194" s="22">
        <v>0</v>
      </c>
      <c r="AV194" s="22">
        <v>0</v>
      </c>
      <c r="AW194" s="22">
        <v>68</v>
      </c>
      <c r="AX194" s="20">
        <v>71.8</v>
      </c>
      <c r="AY194" s="20">
        <v>37.799999999999997</v>
      </c>
      <c r="AZ194" s="20">
        <v>6</v>
      </c>
      <c r="BA194" s="20">
        <v>11.5</v>
      </c>
      <c r="BB194" s="22">
        <v>6</v>
      </c>
      <c r="BC194" s="20">
        <v>0</v>
      </c>
      <c r="BD194" s="20">
        <v>0.28999999999999998</v>
      </c>
      <c r="BE194" s="20">
        <v>0.28999999999999998</v>
      </c>
      <c r="BF194" s="20">
        <v>11.75</v>
      </c>
      <c r="BG194" s="22">
        <v>188</v>
      </c>
      <c r="BH194" s="22">
        <v>77</v>
      </c>
      <c r="BI194" s="22">
        <v>187</v>
      </c>
      <c r="BJ194" s="22">
        <v>50</v>
      </c>
      <c r="BK194" s="22">
        <v>315</v>
      </c>
      <c r="BL194" s="22">
        <v>105</v>
      </c>
      <c r="BM194" s="22">
        <v>249</v>
      </c>
      <c r="BN194" s="22">
        <v>85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0.05</v>
      </c>
      <c r="BX194" s="22">
        <v>0.05</v>
      </c>
      <c r="BY194" s="22">
        <v>1.97</v>
      </c>
      <c r="BZ194" s="22">
        <v>2.5099999999999998</v>
      </c>
      <c r="CA194" s="22">
        <v>514</v>
      </c>
      <c r="CB194" s="22">
        <v>122</v>
      </c>
      <c r="CC194" s="22">
        <v>264</v>
      </c>
      <c r="CD194" s="22">
        <v>91</v>
      </c>
      <c r="CE194" s="22">
        <v>332</v>
      </c>
      <c r="CF194" s="22">
        <v>119</v>
      </c>
      <c r="CG194" s="22">
        <v>284</v>
      </c>
      <c r="CH194" s="22">
        <v>108</v>
      </c>
      <c r="CI194" s="22">
        <v>1.01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44683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4</v>
      </c>
      <c r="J195" s="20">
        <v>-0.1</v>
      </c>
      <c r="K195" s="20">
        <v>-0.2</v>
      </c>
      <c r="L195" s="22">
        <v>1</v>
      </c>
      <c r="M195" s="20" t="s">
        <v>1311</v>
      </c>
      <c r="N195" s="20">
        <v>0.4</v>
      </c>
      <c r="O195" s="22">
        <v>177</v>
      </c>
      <c r="P195" s="23" t="b">
        <v>0</v>
      </c>
      <c r="Q195" s="20"/>
      <c r="R195" s="20"/>
      <c r="S195" s="22">
        <v>53</v>
      </c>
      <c r="T195" s="20" t="s">
        <v>2025</v>
      </c>
      <c r="U195" s="20">
        <v>1</v>
      </c>
      <c r="V195" s="20" t="s">
        <v>2026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3</v>
      </c>
      <c r="AD195" s="22">
        <v>6097</v>
      </c>
      <c r="AE195" s="22">
        <v>189</v>
      </c>
      <c r="AF195" s="22">
        <v>18559</v>
      </c>
      <c r="AG195" s="22">
        <v>349</v>
      </c>
      <c r="AH195" s="20">
        <v>0.1</v>
      </c>
      <c r="AI195" s="20">
        <v>0.6</v>
      </c>
      <c r="AJ195" s="20" t="s">
        <v>2026</v>
      </c>
      <c r="AK195" s="22">
        <v>58</v>
      </c>
      <c r="AL195" s="22">
        <v>0</v>
      </c>
      <c r="AM195" s="22">
        <v>0</v>
      </c>
      <c r="AN195" s="22">
        <v>0</v>
      </c>
      <c r="AO195" s="22">
        <v>1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1</v>
      </c>
      <c r="AX195" s="20">
        <v>5.2</v>
      </c>
      <c r="AY195" s="20">
        <v>3.5</v>
      </c>
      <c r="AZ195" s="20">
        <v>10</v>
      </c>
      <c r="BA195" s="20">
        <v>1.4</v>
      </c>
      <c r="BB195" s="22">
        <v>0</v>
      </c>
      <c r="BC195" s="20">
        <v>0.53</v>
      </c>
      <c r="BD195" s="20">
        <v>0</v>
      </c>
      <c r="BE195" s="20">
        <v>0.53</v>
      </c>
      <c r="BF195" s="20">
        <v>1.71</v>
      </c>
      <c r="BG195" s="22">
        <v>389</v>
      </c>
      <c r="BH195" s="22">
        <v>45</v>
      </c>
      <c r="BI195" s="22">
        <v>351</v>
      </c>
      <c r="BJ195" s="22">
        <v>46</v>
      </c>
      <c r="BK195" s="22">
        <v>289</v>
      </c>
      <c r="BL195" s="22">
        <v>46</v>
      </c>
      <c r="BM195" s="22">
        <v>396</v>
      </c>
      <c r="BN195" s="22">
        <v>49</v>
      </c>
      <c r="BO195" s="20"/>
      <c r="BP195" s="20"/>
      <c r="BQ195" s="20"/>
      <c r="BR195" s="20"/>
      <c r="BS195" s="22">
        <v>1</v>
      </c>
      <c r="BT195" s="20"/>
      <c r="BU195" s="22">
        <v>0.82</v>
      </c>
      <c r="BV195" s="22">
        <v>0</v>
      </c>
      <c r="BW195" s="22">
        <v>0</v>
      </c>
      <c r="BX195" s="22">
        <v>0.82</v>
      </c>
      <c r="BY195" s="22">
        <v>2.65</v>
      </c>
      <c r="BZ195" s="22">
        <v>1.55</v>
      </c>
      <c r="CA195" s="22">
        <v>139</v>
      </c>
      <c r="CB195" s="22">
        <v>40</v>
      </c>
      <c r="CC195" s="22">
        <v>332</v>
      </c>
      <c r="CD195" s="22">
        <v>44</v>
      </c>
      <c r="CE195" s="22">
        <v>387</v>
      </c>
      <c r="CF195" s="22">
        <v>51</v>
      </c>
      <c r="CG195" s="22">
        <v>340</v>
      </c>
      <c r="CH195" s="22">
        <v>55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103914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2</v>
      </c>
      <c r="J196" s="20">
        <v>0.3</v>
      </c>
      <c r="K196" s="20">
        <v>0.6</v>
      </c>
      <c r="L196" s="22">
        <v>0</v>
      </c>
      <c r="M196" s="20" t="s">
        <v>1062</v>
      </c>
      <c r="N196" s="20">
        <v>0.8</v>
      </c>
      <c r="O196" s="22">
        <v>178</v>
      </c>
      <c r="P196" s="23" t="b">
        <v>0</v>
      </c>
      <c r="Q196" s="20"/>
      <c r="R196" s="20"/>
      <c r="S196" s="22">
        <v>39</v>
      </c>
      <c r="T196" s="20" t="s">
        <v>2027</v>
      </c>
      <c r="U196" s="20">
        <v>1.3</v>
      </c>
      <c r="V196" s="20" t="s">
        <v>718</v>
      </c>
      <c r="W196" s="20">
        <v>1.5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</v>
      </c>
      <c r="AD196" s="22">
        <v>101731</v>
      </c>
      <c r="AE196" s="22">
        <v>26412</v>
      </c>
      <c r="AF196" s="22">
        <v>46781</v>
      </c>
      <c r="AG196" s="22">
        <v>4511</v>
      </c>
      <c r="AH196" s="20">
        <v>0.2</v>
      </c>
      <c r="AI196" s="20">
        <v>1</v>
      </c>
      <c r="AJ196" s="20" t="s">
        <v>718</v>
      </c>
      <c r="AK196" s="22">
        <v>270</v>
      </c>
      <c r="AL196" s="22">
        <v>0</v>
      </c>
      <c r="AM196" s="22">
        <v>0</v>
      </c>
      <c r="AN196" s="22">
        <v>0</v>
      </c>
      <c r="AO196" s="22">
        <v>4</v>
      </c>
      <c r="AP196" s="22">
        <v>0</v>
      </c>
      <c r="AQ196" s="22">
        <v>0</v>
      </c>
      <c r="AR196" s="22">
        <v>0</v>
      </c>
      <c r="AS196" s="22">
        <v>1</v>
      </c>
      <c r="AT196" s="22">
        <v>0</v>
      </c>
      <c r="AU196" s="22">
        <v>0</v>
      </c>
      <c r="AV196" s="22">
        <v>0</v>
      </c>
      <c r="AW196" s="22">
        <v>36</v>
      </c>
      <c r="AX196" s="20">
        <v>41.6</v>
      </c>
      <c r="AY196" s="20">
        <v>11.4</v>
      </c>
      <c r="AZ196" s="20">
        <v>3</v>
      </c>
      <c r="BA196" s="20">
        <v>5.6</v>
      </c>
      <c r="BB196" s="22">
        <v>3</v>
      </c>
      <c r="BC196" s="20">
        <v>0.02</v>
      </c>
      <c r="BD196" s="20">
        <v>0.03</v>
      </c>
      <c r="BE196" s="20">
        <v>0.05</v>
      </c>
      <c r="BF196" s="20">
        <v>4.82</v>
      </c>
      <c r="BG196" s="22">
        <v>255</v>
      </c>
      <c r="BH196" s="22">
        <v>100</v>
      </c>
      <c r="BI196" s="22">
        <v>308</v>
      </c>
      <c r="BJ196" s="22">
        <v>106</v>
      </c>
      <c r="BK196" s="22">
        <v>343</v>
      </c>
      <c r="BL196" s="22">
        <v>118</v>
      </c>
      <c r="BM196" s="22">
        <v>308</v>
      </c>
      <c r="BN196" s="22">
        <v>108</v>
      </c>
      <c r="BO196" s="20"/>
      <c r="BP196" s="20"/>
      <c r="BQ196" s="20"/>
      <c r="BR196" s="20"/>
      <c r="BS196" s="20"/>
      <c r="BT196" s="20"/>
      <c r="BU196" s="22">
        <v>0.01</v>
      </c>
      <c r="BV196" s="22">
        <v>0</v>
      </c>
      <c r="BW196" s="22">
        <v>0.01</v>
      </c>
      <c r="BX196" s="22">
        <v>0.02</v>
      </c>
      <c r="BY196" s="22">
        <v>1.61</v>
      </c>
      <c r="BZ196" s="22">
        <v>1.33</v>
      </c>
      <c r="CA196" s="22">
        <v>704</v>
      </c>
      <c r="CB196" s="22">
        <v>221</v>
      </c>
      <c r="CC196" s="22">
        <v>257</v>
      </c>
      <c r="CD196" s="22">
        <v>86</v>
      </c>
      <c r="CE196" s="22">
        <v>290</v>
      </c>
      <c r="CF196" s="22">
        <v>97</v>
      </c>
      <c r="CG196" s="22">
        <v>141</v>
      </c>
      <c r="CH196" s="22">
        <v>53</v>
      </c>
      <c r="CI196" s="22">
        <v>1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461102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2</v>
      </c>
      <c r="J197" s="20">
        <v>0</v>
      </c>
      <c r="K197" s="20">
        <v>0</v>
      </c>
      <c r="L197" s="22">
        <v>0</v>
      </c>
      <c r="M197" s="20" t="s">
        <v>1291</v>
      </c>
      <c r="N197" s="20">
        <v>0</v>
      </c>
      <c r="O197" s="22">
        <v>179</v>
      </c>
      <c r="P197" s="23" t="b">
        <v>0</v>
      </c>
      <c r="Q197" s="20" t="s">
        <v>2028</v>
      </c>
      <c r="R197" s="20" t="s">
        <v>2029</v>
      </c>
      <c r="S197" s="22">
        <v>40</v>
      </c>
      <c r="T197" s="20" t="s">
        <v>2030</v>
      </c>
      <c r="U197" s="20">
        <v>0</v>
      </c>
      <c r="V197" s="20" t="s">
        <v>558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0</v>
      </c>
      <c r="AE197" s="22">
        <v>0</v>
      </c>
      <c r="AF197" s="22">
        <v>1016</v>
      </c>
      <c r="AG197" s="22">
        <v>26</v>
      </c>
      <c r="AH197" s="20">
        <v>0</v>
      </c>
      <c r="AI197" s="20">
        <v>0</v>
      </c>
      <c r="AJ197" s="20" t="s">
        <v>558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499</v>
      </c>
      <c r="BH197" s="22">
        <v>186</v>
      </c>
      <c r="BI197" s="22">
        <v>484</v>
      </c>
      <c r="BJ197" s="22">
        <v>183</v>
      </c>
      <c r="BK197" s="22">
        <v>455</v>
      </c>
      <c r="BL197" s="22">
        <v>168</v>
      </c>
      <c r="BM197" s="22">
        <v>504</v>
      </c>
      <c r="BN197" s="22">
        <v>186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668</v>
      </c>
      <c r="CB197" s="22">
        <v>198</v>
      </c>
      <c r="CC197" s="22">
        <v>460</v>
      </c>
      <c r="CD197" s="22">
        <v>167</v>
      </c>
      <c r="CE197" s="22">
        <v>505</v>
      </c>
      <c r="CF197" s="22">
        <v>184</v>
      </c>
      <c r="CG197" s="22">
        <v>630</v>
      </c>
      <c r="CH197" s="22">
        <v>215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226473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1414</v>
      </c>
      <c r="N198" s="20">
        <v>0</v>
      </c>
      <c r="O198" s="22">
        <v>180</v>
      </c>
      <c r="P198" s="23" t="b">
        <v>0</v>
      </c>
      <c r="Q198" s="20" t="s">
        <v>2798</v>
      </c>
      <c r="R198" s="20" t="s">
        <v>2799</v>
      </c>
      <c r="S198" s="22">
        <v>49</v>
      </c>
      <c r="T198" s="20" t="s">
        <v>2031</v>
      </c>
      <c r="U198" s="20">
        <v>0</v>
      </c>
      <c r="V198" s="20" t="s">
        <v>2032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119</v>
      </c>
      <c r="AE198" s="22">
        <v>0</v>
      </c>
      <c r="AF198" s="22">
        <v>2481</v>
      </c>
      <c r="AG198" s="22">
        <v>11</v>
      </c>
      <c r="AH198" s="20">
        <v>0</v>
      </c>
      <c r="AI198" s="20">
        <v>0</v>
      </c>
      <c r="AJ198" s="20" t="s">
        <v>2032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672</v>
      </c>
      <c r="BH198" s="22">
        <v>280</v>
      </c>
      <c r="BI198" s="22">
        <v>672</v>
      </c>
      <c r="BJ198" s="22">
        <v>280</v>
      </c>
      <c r="BK198" s="22">
        <v>667</v>
      </c>
      <c r="BL198" s="22">
        <v>277</v>
      </c>
      <c r="BM198" s="22">
        <v>675</v>
      </c>
      <c r="BN198" s="22">
        <v>281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264</v>
      </c>
      <c r="CB198" s="22">
        <v>173</v>
      </c>
      <c r="CC198" s="22">
        <v>660</v>
      </c>
      <c r="CD198" s="22">
        <v>272</v>
      </c>
      <c r="CE198" s="22">
        <v>674</v>
      </c>
      <c r="CF198" s="22">
        <v>280</v>
      </c>
      <c r="CG198" s="22">
        <v>652</v>
      </c>
      <c r="CH198" s="22">
        <v>262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133085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0">
        <v>-0.5</v>
      </c>
      <c r="K199" s="20">
        <v>-1</v>
      </c>
      <c r="L199" s="22">
        <v>0</v>
      </c>
      <c r="M199" s="20" t="s">
        <v>2033</v>
      </c>
      <c r="N199" s="20">
        <v>0</v>
      </c>
      <c r="O199" s="22">
        <v>181</v>
      </c>
      <c r="P199" s="23" t="b">
        <v>0</v>
      </c>
      <c r="Q199" s="20"/>
      <c r="R199" s="20"/>
      <c r="S199" s="22">
        <v>40</v>
      </c>
      <c r="T199" s="20" t="s">
        <v>2034</v>
      </c>
      <c r="U199" s="20">
        <v>0</v>
      </c>
      <c r="V199" s="20" t="s">
        <v>2035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2350</v>
      </c>
      <c r="AE199" s="22">
        <v>32</v>
      </c>
      <c r="AF199" s="22">
        <v>6149</v>
      </c>
      <c r="AG199" s="22">
        <v>181</v>
      </c>
      <c r="AH199" s="20">
        <v>0</v>
      </c>
      <c r="AI199" s="20">
        <v>0</v>
      </c>
      <c r="AJ199" s="20" t="s">
        <v>2035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461</v>
      </c>
      <c r="BH199" s="22">
        <v>47</v>
      </c>
      <c r="BI199" s="22">
        <v>445</v>
      </c>
      <c r="BJ199" s="22">
        <v>31</v>
      </c>
      <c r="BK199" s="22">
        <v>413</v>
      </c>
      <c r="BL199" s="22">
        <v>26</v>
      </c>
      <c r="BM199" s="22">
        <v>466</v>
      </c>
      <c r="BN199" s="22">
        <v>47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620</v>
      </c>
      <c r="CB199" s="22">
        <v>48</v>
      </c>
      <c r="CC199" s="22">
        <v>420</v>
      </c>
      <c r="CD199" s="22">
        <v>47</v>
      </c>
      <c r="CE199" s="22">
        <v>466</v>
      </c>
      <c r="CF199" s="22">
        <v>47</v>
      </c>
      <c r="CG199" s="22">
        <v>320</v>
      </c>
      <c r="CH199" s="22">
        <v>49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441455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2</v>
      </c>
      <c r="J200" s="20">
        <v>-0.3</v>
      </c>
      <c r="K200" s="20">
        <v>-0.6</v>
      </c>
      <c r="L200" s="22">
        <v>1</v>
      </c>
      <c r="M200" s="20" t="s">
        <v>1334</v>
      </c>
      <c r="N200" s="20">
        <v>0.2</v>
      </c>
      <c r="O200" s="22">
        <v>182</v>
      </c>
      <c r="P200" s="23" t="b">
        <v>0</v>
      </c>
      <c r="Q200" s="20"/>
      <c r="R200" s="20" t="s">
        <v>3028</v>
      </c>
      <c r="S200" s="22">
        <v>44</v>
      </c>
      <c r="T200" s="20" t="s">
        <v>2036</v>
      </c>
      <c r="U200" s="20">
        <v>1</v>
      </c>
      <c r="V200" s="20" t="s">
        <v>2037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2</v>
      </c>
      <c r="AD200" s="22">
        <v>1966</v>
      </c>
      <c r="AE200" s="22">
        <v>33</v>
      </c>
      <c r="AF200" s="22">
        <v>8565</v>
      </c>
      <c r="AG200" s="22">
        <v>132</v>
      </c>
      <c r="AH200" s="20">
        <v>0</v>
      </c>
      <c r="AI200" s="20">
        <v>0.5</v>
      </c>
      <c r="AJ200" s="20" t="s">
        <v>2038</v>
      </c>
      <c r="AK200" s="22">
        <v>92</v>
      </c>
      <c r="AL200" s="22">
        <v>0</v>
      </c>
      <c r="AM200" s="22">
        <v>0</v>
      </c>
      <c r="AN200" s="22">
        <v>0</v>
      </c>
      <c r="AO200" s="22">
        <v>3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10</v>
      </c>
      <c r="AX200" s="20">
        <v>10.4</v>
      </c>
      <c r="AY200" s="20">
        <v>11.7</v>
      </c>
      <c r="AZ200" s="20">
        <v>9</v>
      </c>
      <c r="BA200" s="20">
        <v>3.1</v>
      </c>
      <c r="BB200" s="22">
        <v>1</v>
      </c>
      <c r="BC200" s="20">
        <v>0.01</v>
      </c>
      <c r="BD200" s="20">
        <v>0.06</v>
      </c>
      <c r="BE200" s="20">
        <v>7.0000000000000007E-2</v>
      </c>
      <c r="BF200" s="20">
        <v>2.2599999999999998</v>
      </c>
      <c r="BG200" s="22">
        <v>352</v>
      </c>
      <c r="BH200" s="22">
        <v>133</v>
      </c>
      <c r="BI200" s="22">
        <v>304</v>
      </c>
      <c r="BJ200" s="22">
        <v>103</v>
      </c>
      <c r="BK200" s="22">
        <v>292</v>
      </c>
      <c r="BL200" s="22">
        <v>94</v>
      </c>
      <c r="BM200" s="22">
        <v>351</v>
      </c>
      <c r="BN200" s="22">
        <v>124</v>
      </c>
      <c r="BO200" s="20"/>
      <c r="BP200" s="20"/>
      <c r="BQ200" s="20"/>
      <c r="BR200" s="20"/>
      <c r="BS200" s="20"/>
      <c r="BT200" s="20"/>
      <c r="BU200" s="22">
        <v>0.01</v>
      </c>
      <c r="BV200" s="22">
        <v>0</v>
      </c>
      <c r="BW200" s="22">
        <v>0.06</v>
      </c>
      <c r="BX200" s="22">
        <v>7.0000000000000007E-2</v>
      </c>
      <c r="BY200" s="22">
        <v>2.21</v>
      </c>
      <c r="BZ200" s="22">
        <v>2.93</v>
      </c>
      <c r="CA200" s="22">
        <v>557</v>
      </c>
      <c r="CB200" s="22">
        <v>143</v>
      </c>
      <c r="CC200" s="22">
        <v>350</v>
      </c>
      <c r="CD200" s="22">
        <v>124</v>
      </c>
      <c r="CE200" s="22">
        <v>341</v>
      </c>
      <c r="CF200" s="22">
        <v>125</v>
      </c>
      <c r="CG200" s="22">
        <v>380</v>
      </c>
      <c r="CH200" s="22">
        <v>146</v>
      </c>
      <c r="CI200" s="22">
        <v>0.98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120202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4</v>
      </c>
      <c r="J201" s="20">
        <v>0</v>
      </c>
      <c r="K201" s="20">
        <v>0</v>
      </c>
      <c r="L201" s="22">
        <v>0</v>
      </c>
      <c r="M201" s="20" t="s">
        <v>1333</v>
      </c>
      <c r="N201" s="20">
        <v>0</v>
      </c>
      <c r="O201" s="22">
        <v>183</v>
      </c>
      <c r="P201" s="23" t="b">
        <v>0</v>
      </c>
      <c r="Q201" s="20" t="s">
        <v>2518</v>
      </c>
      <c r="R201" s="20" t="s">
        <v>2519</v>
      </c>
      <c r="S201" s="22">
        <v>55</v>
      </c>
      <c r="T201" s="20" t="s">
        <v>1473</v>
      </c>
      <c r="U201" s="20">
        <v>0</v>
      </c>
      <c r="V201" s="20" t="s">
        <v>1474</v>
      </c>
      <c r="W201" s="20">
        <v>0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14197</v>
      </c>
      <c r="AG201" s="22">
        <v>60</v>
      </c>
      <c r="AH201" s="20">
        <v>0</v>
      </c>
      <c r="AI201" s="20">
        <v>0</v>
      </c>
      <c r="AJ201" s="20" t="s">
        <v>1474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706</v>
      </c>
      <c r="BH201" s="22">
        <v>86</v>
      </c>
      <c r="BI201" s="22">
        <v>706</v>
      </c>
      <c r="BJ201" s="22">
        <v>86</v>
      </c>
      <c r="BK201" s="22">
        <v>704</v>
      </c>
      <c r="BL201" s="22">
        <v>86</v>
      </c>
      <c r="BM201" s="22">
        <v>706</v>
      </c>
      <c r="BN201" s="22">
        <v>86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97</v>
      </c>
      <c r="CB201" s="22">
        <v>30</v>
      </c>
      <c r="CC201" s="22">
        <v>698</v>
      </c>
      <c r="CD201" s="22">
        <v>85</v>
      </c>
      <c r="CE201" s="22">
        <v>706</v>
      </c>
      <c r="CF201" s="22">
        <v>86</v>
      </c>
      <c r="CG201" s="22">
        <v>503</v>
      </c>
      <c r="CH201" s="22">
        <v>72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511783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-0.1</v>
      </c>
      <c r="K202" s="20">
        <v>-0.2</v>
      </c>
      <c r="L202" s="22">
        <v>1</v>
      </c>
      <c r="M202" s="20" t="s">
        <v>2039</v>
      </c>
      <c r="N202" s="20">
        <v>0.4</v>
      </c>
      <c r="O202" s="22">
        <v>184</v>
      </c>
      <c r="P202" s="23" t="b">
        <v>0</v>
      </c>
      <c r="Q202" s="20"/>
      <c r="R202" s="20" t="s">
        <v>2520</v>
      </c>
      <c r="S202" s="22">
        <v>49</v>
      </c>
      <c r="T202" s="20" t="s">
        <v>2040</v>
      </c>
      <c r="U202" s="20">
        <v>0</v>
      </c>
      <c r="V202" s="20" t="s">
        <v>2041</v>
      </c>
      <c r="W202" s="20">
        <v>0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0</v>
      </c>
      <c r="AD202" s="22">
        <v>1228</v>
      </c>
      <c r="AE202" s="22">
        <v>40</v>
      </c>
      <c r="AF202" s="22">
        <v>9939</v>
      </c>
      <c r="AG202" s="22">
        <v>120</v>
      </c>
      <c r="AH202" s="20">
        <v>0.1</v>
      </c>
      <c r="AI202" s="20">
        <v>0</v>
      </c>
      <c r="AJ202" s="20" t="s">
        <v>2041</v>
      </c>
      <c r="AK202" s="22">
        <v>59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0</v>
      </c>
      <c r="AT202" s="22">
        <v>1</v>
      </c>
      <c r="AU202" s="22">
        <v>0</v>
      </c>
      <c r="AV202" s="22">
        <v>0</v>
      </c>
      <c r="AW202" s="22">
        <v>1</v>
      </c>
      <c r="AX202" s="20">
        <v>0</v>
      </c>
      <c r="AY202" s="20">
        <v>30.2</v>
      </c>
      <c r="AZ202" s="20">
        <v>8</v>
      </c>
      <c r="BA202" s="20">
        <v>3.2</v>
      </c>
      <c r="BB202" s="22">
        <v>0</v>
      </c>
      <c r="BC202" s="20">
        <v>0.13</v>
      </c>
      <c r="BD202" s="20">
        <v>0.06</v>
      </c>
      <c r="BE202" s="20">
        <v>0.19</v>
      </c>
      <c r="BF202" s="20">
        <v>1.62</v>
      </c>
      <c r="BG202" s="22">
        <v>678</v>
      </c>
      <c r="BH202" s="22">
        <v>284</v>
      </c>
      <c r="BI202" s="22">
        <v>215</v>
      </c>
      <c r="BJ202" s="22">
        <v>117</v>
      </c>
      <c r="BK202" s="22">
        <v>306</v>
      </c>
      <c r="BL202" s="22">
        <v>157</v>
      </c>
      <c r="BM202" s="22">
        <v>349</v>
      </c>
      <c r="BN202" s="22">
        <v>161</v>
      </c>
      <c r="BO202" s="22">
        <v>3</v>
      </c>
      <c r="BP202" s="20"/>
      <c r="BQ202" s="20"/>
      <c r="BR202" s="20"/>
      <c r="BS202" s="20"/>
      <c r="BT202" s="20"/>
      <c r="BU202" s="22">
        <v>0.2</v>
      </c>
      <c r="BV202" s="22">
        <v>0</v>
      </c>
      <c r="BW202" s="22">
        <v>0.09</v>
      </c>
      <c r="BX202" s="22">
        <v>0.28999999999999998</v>
      </c>
      <c r="BY202" s="22">
        <v>2.4700000000000002</v>
      </c>
      <c r="BZ202" s="22">
        <v>1.53</v>
      </c>
      <c r="CA202" s="22">
        <v>284</v>
      </c>
      <c r="CB202" s="22">
        <v>187</v>
      </c>
      <c r="CC202" s="22">
        <v>331</v>
      </c>
      <c r="CD202" s="22">
        <v>158</v>
      </c>
      <c r="CE202" s="22">
        <v>678</v>
      </c>
      <c r="CF202" s="22">
        <v>284</v>
      </c>
      <c r="CG202" s="22">
        <v>515</v>
      </c>
      <c r="CH202" s="22">
        <v>182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207189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3</v>
      </c>
      <c r="J203" s="20">
        <v>0.5</v>
      </c>
      <c r="K203" s="20">
        <v>1</v>
      </c>
      <c r="L203" s="22">
        <v>2</v>
      </c>
      <c r="M203" s="20" t="s">
        <v>2258</v>
      </c>
      <c r="N203" s="20">
        <v>1</v>
      </c>
      <c r="O203" s="22">
        <v>475</v>
      </c>
      <c r="P203" s="23" t="b">
        <v>0</v>
      </c>
      <c r="Q203" s="20"/>
      <c r="R203" s="20"/>
      <c r="S203" s="22">
        <v>48</v>
      </c>
      <c r="T203" s="20" t="s">
        <v>2259</v>
      </c>
      <c r="U203" s="20">
        <v>1.3</v>
      </c>
      <c r="V203" s="20" t="s">
        <v>2260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8</v>
      </c>
      <c r="AD203" s="22">
        <v>2638</v>
      </c>
      <c r="AE203" s="22">
        <v>60</v>
      </c>
      <c r="AF203" s="22">
        <v>9583</v>
      </c>
      <c r="AG203" s="22">
        <v>144</v>
      </c>
      <c r="AH203" s="20">
        <v>0.2</v>
      </c>
      <c r="AI203" s="20">
        <v>1.7</v>
      </c>
      <c r="AJ203" s="20" t="s">
        <v>2260</v>
      </c>
      <c r="AK203" s="22">
        <v>332</v>
      </c>
      <c r="AL203" s="22">
        <v>0</v>
      </c>
      <c r="AM203" s="22">
        <v>0</v>
      </c>
      <c r="AN203" s="22">
        <v>0</v>
      </c>
      <c r="AO203" s="22">
        <v>10</v>
      </c>
      <c r="AP203" s="22">
        <v>0</v>
      </c>
      <c r="AQ203" s="22">
        <v>0</v>
      </c>
      <c r="AR203" s="22">
        <v>0</v>
      </c>
      <c r="AS203" s="22">
        <v>1</v>
      </c>
      <c r="AT203" s="22">
        <v>0</v>
      </c>
      <c r="AU203" s="22">
        <v>0</v>
      </c>
      <c r="AV203" s="22">
        <v>0</v>
      </c>
      <c r="AW203" s="22">
        <v>35</v>
      </c>
      <c r="AX203" s="20">
        <v>43.4</v>
      </c>
      <c r="AY203" s="20">
        <v>56.5</v>
      </c>
      <c r="AZ203" s="20">
        <v>31</v>
      </c>
      <c r="BA203" s="20">
        <v>13.2</v>
      </c>
      <c r="BB203" s="22">
        <v>4</v>
      </c>
      <c r="BC203" s="20">
        <v>0.28000000000000003</v>
      </c>
      <c r="BD203" s="20">
        <v>0.1</v>
      </c>
      <c r="BE203" s="20">
        <v>0.38</v>
      </c>
      <c r="BF203" s="20">
        <v>9.11</v>
      </c>
      <c r="BG203" s="22">
        <v>252</v>
      </c>
      <c r="BH203" s="22">
        <v>103</v>
      </c>
      <c r="BI203" s="22">
        <v>140</v>
      </c>
      <c r="BJ203" s="22">
        <v>92</v>
      </c>
      <c r="BK203" s="22">
        <v>186</v>
      </c>
      <c r="BL203" s="22">
        <v>100</v>
      </c>
      <c r="BM203" s="22">
        <v>228</v>
      </c>
      <c r="BN203" s="22">
        <v>102</v>
      </c>
      <c r="BO203" s="20"/>
      <c r="BP203" s="20"/>
      <c r="BQ203" s="20"/>
      <c r="BR203" s="20"/>
      <c r="BS203" s="20"/>
      <c r="BT203" s="20"/>
      <c r="BU203" s="22">
        <v>0.08</v>
      </c>
      <c r="BV203" s="22">
        <v>0</v>
      </c>
      <c r="BW203" s="22">
        <v>0.03</v>
      </c>
      <c r="BX203" s="22">
        <v>0.11</v>
      </c>
      <c r="BY203" s="22">
        <v>2.4700000000000002</v>
      </c>
      <c r="BZ203" s="22">
        <v>2.71</v>
      </c>
      <c r="CA203" s="22">
        <v>313</v>
      </c>
      <c r="CB203" s="22">
        <v>208</v>
      </c>
      <c r="CC203" s="22">
        <v>246</v>
      </c>
      <c r="CD203" s="22">
        <v>109</v>
      </c>
      <c r="CE203" s="22">
        <v>297</v>
      </c>
      <c r="CF203" s="22">
        <v>136</v>
      </c>
      <c r="CG203" s="22">
        <v>397</v>
      </c>
      <c r="CH203" s="22">
        <v>127</v>
      </c>
      <c r="CI203" s="22">
        <v>1.08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492831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4</v>
      </c>
      <c r="J204" s="20">
        <v>1.7</v>
      </c>
      <c r="K204" s="20">
        <v>3.4</v>
      </c>
      <c r="L204" s="22">
        <v>0</v>
      </c>
      <c r="M204" s="20" t="s">
        <v>2042</v>
      </c>
      <c r="N204" s="20">
        <v>2.2000000000000002</v>
      </c>
      <c r="O204" s="22">
        <v>594</v>
      </c>
      <c r="P204" s="23" t="b">
        <v>0</v>
      </c>
      <c r="Q204" s="20"/>
      <c r="R204" s="20"/>
      <c r="S204" s="22">
        <v>54</v>
      </c>
      <c r="T204" s="20" t="s">
        <v>2043</v>
      </c>
      <c r="U204" s="20">
        <v>2.5</v>
      </c>
      <c r="V204" s="20" t="s">
        <v>2044</v>
      </c>
      <c r="W204" s="20">
        <v>0.4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15</v>
      </c>
      <c r="AD204" s="22">
        <v>43890</v>
      </c>
      <c r="AE204" s="22">
        <v>518</v>
      </c>
      <c r="AF204" s="22">
        <v>17326</v>
      </c>
      <c r="AG204" s="22">
        <v>3263</v>
      </c>
      <c r="AH204" s="20">
        <v>0.4</v>
      </c>
      <c r="AI204" s="20">
        <v>2.8</v>
      </c>
      <c r="AJ204" s="20" t="s">
        <v>2044</v>
      </c>
      <c r="AK204" s="22">
        <v>391</v>
      </c>
      <c r="AL204" s="22">
        <v>1</v>
      </c>
      <c r="AM204" s="22">
        <v>0</v>
      </c>
      <c r="AN204" s="22">
        <v>0</v>
      </c>
      <c r="AO204" s="22">
        <v>11</v>
      </c>
      <c r="AP204" s="22">
        <v>0</v>
      </c>
      <c r="AQ204" s="22">
        <v>0</v>
      </c>
      <c r="AR204" s="22">
        <v>0</v>
      </c>
      <c r="AS204" s="22">
        <v>1</v>
      </c>
      <c r="AT204" s="22">
        <v>0</v>
      </c>
      <c r="AU204" s="22">
        <v>0</v>
      </c>
      <c r="AV204" s="22">
        <v>2</v>
      </c>
      <c r="AW204" s="22">
        <v>45</v>
      </c>
      <c r="AX204" s="20">
        <v>67.2</v>
      </c>
      <c r="AY204" s="20">
        <v>32.4</v>
      </c>
      <c r="AZ204" s="20">
        <v>94</v>
      </c>
      <c r="BA204" s="20">
        <v>19.3</v>
      </c>
      <c r="BB204" s="22">
        <v>6</v>
      </c>
      <c r="BC204" s="20">
        <v>1.03</v>
      </c>
      <c r="BD204" s="20">
        <v>0.22</v>
      </c>
      <c r="BE204" s="20">
        <v>1.25</v>
      </c>
      <c r="BF204" s="20">
        <v>7.72</v>
      </c>
      <c r="BG204" s="22">
        <v>199</v>
      </c>
      <c r="BH204" s="22">
        <v>22</v>
      </c>
      <c r="BI204" s="22">
        <v>206</v>
      </c>
      <c r="BJ204" s="22">
        <v>34</v>
      </c>
      <c r="BK204" s="22">
        <v>68</v>
      </c>
      <c r="BL204" s="22">
        <v>24</v>
      </c>
      <c r="BM204" s="22">
        <v>142</v>
      </c>
      <c r="BN204" s="22">
        <v>22</v>
      </c>
      <c r="BO204" s="20"/>
      <c r="BP204" s="20"/>
      <c r="BQ204" s="20"/>
      <c r="BR204" s="20"/>
      <c r="BS204" s="20"/>
      <c r="BT204" s="20"/>
      <c r="BU204" s="22">
        <v>0.24</v>
      </c>
      <c r="BV204" s="22">
        <v>0</v>
      </c>
      <c r="BW204" s="22">
        <v>0.05</v>
      </c>
      <c r="BX204" s="22">
        <v>0.28999999999999998</v>
      </c>
      <c r="BY204" s="22">
        <v>1.78</v>
      </c>
      <c r="BZ204" s="22">
        <v>2.5299999999999998</v>
      </c>
      <c r="CA204" s="22">
        <v>136</v>
      </c>
      <c r="CB204" s="22">
        <v>38</v>
      </c>
      <c r="CC204" s="22">
        <v>141</v>
      </c>
      <c r="CD204" s="22">
        <v>21</v>
      </c>
      <c r="CE204" s="22">
        <v>170</v>
      </c>
      <c r="CF204" s="22">
        <v>27</v>
      </c>
      <c r="CG204" s="22">
        <v>241</v>
      </c>
      <c r="CH204" s="22">
        <v>43</v>
      </c>
      <c r="CI204" s="22">
        <v>1.38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432720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1</v>
      </c>
      <c r="J205" s="20">
        <v>1.3</v>
      </c>
      <c r="K205" s="20">
        <v>2.6</v>
      </c>
      <c r="L205" s="22">
        <v>3</v>
      </c>
      <c r="M205" s="20" t="s">
        <v>479</v>
      </c>
      <c r="N205" s="20">
        <v>1.8</v>
      </c>
      <c r="O205" s="22">
        <v>596</v>
      </c>
      <c r="P205" s="23" t="b">
        <v>0</v>
      </c>
      <c r="Q205" s="20"/>
      <c r="R205" s="20"/>
      <c r="S205" s="22">
        <v>45</v>
      </c>
      <c r="T205" s="20" t="s">
        <v>2045</v>
      </c>
      <c r="U205" s="20">
        <v>2.2000000000000002</v>
      </c>
      <c r="V205" s="20" t="s">
        <v>2046</v>
      </c>
      <c r="W205" s="20">
        <v>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13</v>
      </c>
      <c r="AD205" s="22">
        <v>21949</v>
      </c>
      <c r="AE205" s="22">
        <v>452</v>
      </c>
      <c r="AF205" s="22">
        <v>30363</v>
      </c>
      <c r="AG205" s="22">
        <v>1008</v>
      </c>
      <c r="AH205" s="20">
        <v>0.4</v>
      </c>
      <c r="AI205" s="20">
        <v>2.9</v>
      </c>
      <c r="AJ205" s="20" t="s">
        <v>2046</v>
      </c>
      <c r="AK205" s="22">
        <v>540</v>
      </c>
      <c r="AL205" s="22">
        <v>0</v>
      </c>
      <c r="AM205" s="22">
        <v>0</v>
      </c>
      <c r="AN205" s="22">
        <v>0</v>
      </c>
      <c r="AO205" s="22">
        <v>15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25</v>
      </c>
      <c r="AV205" s="22">
        <v>0</v>
      </c>
      <c r="AW205" s="22">
        <v>116</v>
      </c>
      <c r="AX205" s="20">
        <v>205.4</v>
      </c>
      <c r="AY205" s="20">
        <v>0.1</v>
      </c>
      <c r="AZ205" s="20">
        <v>0</v>
      </c>
      <c r="BA205" s="20">
        <v>20.6</v>
      </c>
      <c r="BB205" s="22">
        <v>6</v>
      </c>
      <c r="BC205" s="20">
        <v>0</v>
      </c>
      <c r="BD205" s="20">
        <v>0</v>
      </c>
      <c r="BE205" s="20">
        <v>0</v>
      </c>
      <c r="BF205" s="20">
        <v>11.81</v>
      </c>
      <c r="BG205" s="22">
        <v>21</v>
      </c>
      <c r="BH205" s="22">
        <v>9</v>
      </c>
      <c r="BI205" s="22">
        <v>401</v>
      </c>
      <c r="BJ205" s="22">
        <v>4</v>
      </c>
      <c r="BK205" s="22">
        <v>595</v>
      </c>
      <c r="BL205" s="22">
        <v>72</v>
      </c>
      <c r="BM205" s="22">
        <v>130</v>
      </c>
      <c r="BN205" s="22">
        <v>9</v>
      </c>
      <c r="BO205" s="20"/>
      <c r="BP205" s="20"/>
      <c r="BQ205" s="20"/>
      <c r="BR205" s="20"/>
      <c r="BS205" s="20"/>
      <c r="BT205" s="20"/>
      <c r="BU205" s="22">
        <v>0</v>
      </c>
      <c r="BV205" s="22">
        <v>4.17</v>
      </c>
      <c r="BW205" s="22">
        <v>0</v>
      </c>
      <c r="BX205" s="22">
        <v>0</v>
      </c>
      <c r="BY205" s="22">
        <v>1.97</v>
      </c>
      <c r="BZ205" s="22">
        <v>2.5</v>
      </c>
      <c r="CA205" s="22">
        <v>410</v>
      </c>
      <c r="CB205" s="22">
        <v>22</v>
      </c>
      <c r="CC205" s="22">
        <v>172</v>
      </c>
      <c r="CD205" s="22">
        <v>18</v>
      </c>
      <c r="CE205" s="22">
        <v>189</v>
      </c>
      <c r="CF205" s="22">
        <v>18</v>
      </c>
      <c r="CG205" s="22">
        <v>166</v>
      </c>
      <c r="CH205" s="22">
        <v>22</v>
      </c>
      <c r="CI205" s="22">
        <v>1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25</v>
      </c>
      <c r="B206" s="22">
        <v>25</v>
      </c>
      <c r="C206" s="22">
        <v>83283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3</v>
      </c>
      <c r="J206" s="20">
        <v>-0.1</v>
      </c>
      <c r="K206" s="20">
        <v>-0.2</v>
      </c>
      <c r="L206" s="22">
        <v>0</v>
      </c>
      <c r="M206" s="20" t="s">
        <v>920</v>
      </c>
      <c r="N206" s="20">
        <v>0.2</v>
      </c>
      <c r="O206" s="22">
        <v>600</v>
      </c>
      <c r="P206" s="23" t="b">
        <v>0</v>
      </c>
      <c r="Q206" s="20" t="s">
        <v>3364</v>
      </c>
      <c r="R206" s="20" t="s">
        <v>3451</v>
      </c>
      <c r="S206" s="22">
        <v>48</v>
      </c>
      <c r="T206" s="20" t="s">
        <v>1587</v>
      </c>
      <c r="U206" s="20">
        <v>1</v>
      </c>
      <c r="V206" s="20" t="s">
        <v>711</v>
      </c>
      <c r="W206" s="20">
        <v>0</v>
      </c>
      <c r="X206" s="23" t="b">
        <v>0</v>
      </c>
      <c r="Y206" s="20"/>
      <c r="Z206" s="20" t="s">
        <v>937</v>
      </c>
      <c r="AA206" s="22">
        <v>6</v>
      </c>
      <c r="AB206" s="22">
        <v>90</v>
      </c>
      <c r="AC206" s="22">
        <v>3</v>
      </c>
      <c r="AD206" s="22">
        <v>413</v>
      </c>
      <c r="AE206" s="22">
        <v>7</v>
      </c>
      <c r="AF206" s="22">
        <v>3526</v>
      </c>
      <c r="AG206" s="22">
        <v>72</v>
      </c>
      <c r="AH206" s="20">
        <v>0</v>
      </c>
      <c r="AI206" s="20">
        <v>0.6</v>
      </c>
      <c r="AJ206" s="20" t="s">
        <v>711</v>
      </c>
      <c r="AK206" s="22">
        <v>53</v>
      </c>
      <c r="AL206" s="22">
        <v>0</v>
      </c>
      <c r="AM206" s="22">
        <v>0</v>
      </c>
      <c r="AN206" s="22">
        <v>0</v>
      </c>
      <c r="AO206" s="22">
        <v>2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10</v>
      </c>
      <c r="AX206" s="20">
        <v>9.1999999999999993</v>
      </c>
      <c r="AY206" s="20">
        <v>15.8</v>
      </c>
      <c r="AZ206" s="20">
        <v>4</v>
      </c>
      <c r="BA206" s="20">
        <v>2.9</v>
      </c>
      <c r="BB206" s="22">
        <v>0</v>
      </c>
      <c r="BC206" s="20">
        <v>0</v>
      </c>
      <c r="BD206" s="20">
        <v>0.26</v>
      </c>
      <c r="BE206" s="20">
        <v>0.26</v>
      </c>
      <c r="BF206" s="20">
        <v>1.34</v>
      </c>
      <c r="BG206" s="22">
        <v>366</v>
      </c>
      <c r="BH206" s="22">
        <v>164</v>
      </c>
      <c r="BI206" s="22">
        <v>271</v>
      </c>
      <c r="BJ206" s="22">
        <v>145</v>
      </c>
      <c r="BK206" s="22">
        <v>338</v>
      </c>
      <c r="BL206" s="22">
        <v>169</v>
      </c>
      <c r="BM206" s="22">
        <v>360</v>
      </c>
      <c r="BN206" s="22">
        <v>168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0.44</v>
      </c>
      <c r="BX206" s="22">
        <v>0.44</v>
      </c>
      <c r="BY206" s="22">
        <v>2.2799999999999998</v>
      </c>
      <c r="BZ206" s="22">
        <v>3.4</v>
      </c>
      <c r="CA206" s="22">
        <v>296</v>
      </c>
      <c r="CB206" s="22">
        <v>195</v>
      </c>
      <c r="CC206" s="22">
        <v>359</v>
      </c>
      <c r="CD206" s="22">
        <v>164</v>
      </c>
      <c r="CE206" s="22">
        <v>361</v>
      </c>
      <c r="CF206" s="22">
        <v>162</v>
      </c>
      <c r="CG206" s="22">
        <v>555</v>
      </c>
      <c r="CH206" s="22">
        <v>208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487702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3</v>
      </c>
      <c r="J207" s="20">
        <v>1.5</v>
      </c>
      <c r="K207" s="20">
        <v>3</v>
      </c>
      <c r="L207" s="22">
        <v>1</v>
      </c>
      <c r="M207" s="20" t="s">
        <v>2047</v>
      </c>
      <c r="N207" s="20">
        <v>2</v>
      </c>
      <c r="O207" s="22">
        <v>605</v>
      </c>
      <c r="P207" s="23" t="b">
        <v>0</v>
      </c>
      <c r="Q207" s="20"/>
      <c r="R207" s="20"/>
      <c r="S207" s="22">
        <v>50</v>
      </c>
      <c r="T207" s="20" t="s">
        <v>2048</v>
      </c>
      <c r="U207" s="20">
        <v>2.2999999999999998</v>
      </c>
      <c r="V207" s="20" t="s">
        <v>2049</v>
      </c>
      <c r="W207" s="20">
        <v>0.2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14</v>
      </c>
      <c r="AD207" s="22">
        <v>26277</v>
      </c>
      <c r="AE207" s="22">
        <v>323</v>
      </c>
      <c r="AF207" s="22">
        <v>5735</v>
      </c>
      <c r="AG207" s="22">
        <v>1562</v>
      </c>
      <c r="AH207" s="20">
        <v>0.4</v>
      </c>
      <c r="AI207" s="20">
        <v>2.8</v>
      </c>
      <c r="AJ207" s="20" t="s">
        <v>2049</v>
      </c>
      <c r="AK207" s="22">
        <v>398</v>
      </c>
      <c r="AL207" s="22">
        <v>0</v>
      </c>
      <c r="AM207" s="22">
        <v>1</v>
      </c>
      <c r="AN207" s="22">
        <v>0</v>
      </c>
      <c r="AO207" s="22">
        <v>13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36</v>
      </c>
      <c r="AX207" s="20">
        <v>33</v>
      </c>
      <c r="AY207" s="20">
        <v>87.4</v>
      </c>
      <c r="AZ207" s="20">
        <v>51</v>
      </c>
      <c r="BA207" s="20">
        <v>17.100000000000001</v>
      </c>
      <c r="BB207" s="22">
        <v>6</v>
      </c>
      <c r="BC207" s="20">
        <v>0.25</v>
      </c>
      <c r="BD207" s="20">
        <v>0.61</v>
      </c>
      <c r="BE207" s="20">
        <v>0.86</v>
      </c>
      <c r="BF207" s="20">
        <v>8.3000000000000007</v>
      </c>
      <c r="BG207" s="22">
        <v>274</v>
      </c>
      <c r="BH207" s="22">
        <v>114</v>
      </c>
      <c r="BI207" s="22">
        <v>77</v>
      </c>
      <c r="BJ207" s="22">
        <v>55</v>
      </c>
      <c r="BK207" s="22">
        <v>135</v>
      </c>
      <c r="BL207" s="22">
        <v>81</v>
      </c>
      <c r="BM207" s="22">
        <v>167</v>
      </c>
      <c r="BN207" s="22">
        <v>83</v>
      </c>
      <c r="BO207" s="20"/>
      <c r="BP207" s="20"/>
      <c r="BQ207" s="20"/>
      <c r="BR207" s="20"/>
      <c r="BS207" s="20"/>
      <c r="BT207" s="20"/>
      <c r="BU207" s="22">
        <v>0.06</v>
      </c>
      <c r="BV207" s="22">
        <v>0</v>
      </c>
      <c r="BW207" s="22">
        <v>0.14000000000000001</v>
      </c>
      <c r="BX207" s="22">
        <v>0.2</v>
      </c>
      <c r="BY207" s="22">
        <v>1.88</v>
      </c>
      <c r="BZ207" s="22">
        <v>2.94</v>
      </c>
      <c r="CA207" s="22">
        <v>210</v>
      </c>
      <c r="CB207" s="22">
        <v>134</v>
      </c>
      <c r="CC207" s="22">
        <v>162</v>
      </c>
      <c r="CD207" s="22">
        <v>69</v>
      </c>
      <c r="CE207" s="22">
        <v>187</v>
      </c>
      <c r="CF207" s="22">
        <v>76</v>
      </c>
      <c r="CG207" s="22">
        <v>300</v>
      </c>
      <c r="CH207" s="22">
        <v>94</v>
      </c>
      <c r="CI207" s="22">
        <v>1.36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179458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0.1</v>
      </c>
      <c r="K208" s="20">
        <v>0.2</v>
      </c>
      <c r="L208" s="22">
        <v>1</v>
      </c>
      <c r="M208" s="20" t="s">
        <v>957</v>
      </c>
      <c r="N208" s="20">
        <v>0.6</v>
      </c>
      <c r="O208" s="22">
        <v>608</v>
      </c>
      <c r="P208" s="23" t="b">
        <v>0</v>
      </c>
      <c r="Q208" s="20"/>
      <c r="R208" s="20"/>
      <c r="S208" s="22">
        <v>49</v>
      </c>
      <c r="T208" s="20" t="s">
        <v>2050</v>
      </c>
      <c r="U208" s="20">
        <v>1</v>
      </c>
      <c r="V208" s="20" t="s">
        <v>2051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5</v>
      </c>
      <c r="AD208" s="22">
        <v>356</v>
      </c>
      <c r="AE208" s="22">
        <v>16</v>
      </c>
      <c r="AF208" s="22">
        <v>1083</v>
      </c>
      <c r="AG208" s="22">
        <v>27</v>
      </c>
      <c r="AH208" s="20">
        <v>0.1</v>
      </c>
      <c r="AI208" s="20">
        <v>1</v>
      </c>
      <c r="AJ208" s="20" t="s">
        <v>2051</v>
      </c>
      <c r="AK208" s="22">
        <v>109</v>
      </c>
      <c r="AL208" s="22">
        <v>0</v>
      </c>
      <c r="AM208" s="22">
        <v>0</v>
      </c>
      <c r="AN208" s="22">
        <v>0</v>
      </c>
      <c r="AO208" s="22">
        <v>2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11</v>
      </c>
      <c r="AX208" s="20">
        <v>13.8</v>
      </c>
      <c r="AY208" s="20">
        <v>26.8</v>
      </c>
      <c r="AZ208" s="20">
        <v>65</v>
      </c>
      <c r="BA208" s="20">
        <v>10.3</v>
      </c>
      <c r="BB208" s="22">
        <v>0</v>
      </c>
      <c r="BC208" s="20">
        <v>0.33</v>
      </c>
      <c r="BD208" s="20">
        <v>0.09</v>
      </c>
      <c r="BE208" s="20">
        <v>0.42</v>
      </c>
      <c r="BF208" s="20">
        <v>3.09</v>
      </c>
      <c r="BG208" s="22">
        <v>337</v>
      </c>
      <c r="BH208" s="22">
        <v>148</v>
      </c>
      <c r="BI208" s="22">
        <v>229</v>
      </c>
      <c r="BJ208" s="22">
        <v>124</v>
      </c>
      <c r="BK208" s="22">
        <v>105</v>
      </c>
      <c r="BL208" s="22">
        <v>59</v>
      </c>
      <c r="BM208" s="22">
        <v>264</v>
      </c>
      <c r="BN208" s="22">
        <v>115</v>
      </c>
      <c r="BO208" s="20"/>
      <c r="BP208" s="20"/>
      <c r="BQ208" s="22">
        <v>1</v>
      </c>
      <c r="BR208" s="20"/>
      <c r="BS208" s="20"/>
      <c r="BT208" s="20"/>
      <c r="BU208" s="22">
        <v>0.27</v>
      </c>
      <c r="BV208" s="22">
        <v>0</v>
      </c>
      <c r="BW208" s="22">
        <v>7.0000000000000007E-2</v>
      </c>
      <c r="BX208" s="22">
        <v>0.34</v>
      </c>
      <c r="BY208" s="22">
        <v>2.5499999999999998</v>
      </c>
      <c r="BZ208" s="22">
        <v>1.65</v>
      </c>
      <c r="CA208" s="22">
        <v>244</v>
      </c>
      <c r="CB208" s="22">
        <v>162</v>
      </c>
      <c r="CC208" s="22">
        <v>300</v>
      </c>
      <c r="CD208" s="22">
        <v>140</v>
      </c>
      <c r="CE208" s="22">
        <v>373</v>
      </c>
      <c r="CF208" s="22">
        <v>171</v>
      </c>
      <c r="CG208" s="22">
        <v>610</v>
      </c>
      <c r="CH208" s="22">
        <v>240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461567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2521</v>
      </c>
      <c r="N209" s="20">
        <v>0</v>
      </c>
      <c r="O209" s="22">
        <v>622</v>
      </c>
      <c r="P209" s="23" t="b">
        <v>0</v>
      </c>
      <c r="Q209" s="20" t="s">
        <v>2925</v>
      </c>
      <c r="R209" s="20" t="s">
        <v>3029</v>
      </c>
      <c r="S209" s="22">
        <v>40</v>
      </c>
      <c r="T209" s="20" t="s">
        <v>2522</v>
      </c>
      <c r="U209" s="20">
        <v>0</v>
      </c>
      <c r="V209" s="20" t="s">
        <v>2523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467</v>
      </c>
      <c r="AE209" s="22">
        <v>0</v>
      </c>
      <c r="AF209" s="22">
        <v>2689</v>
      </c>
      <c r="AG209" s="22">
        <v>44</v>
      </c>
      <c r="AH209" s="20">
        <v>0</v>
      </c>
      <c r="AI209" s="20">
        <v>0</v>
      </c>
      <c r="AJ209" s="20" t="s">
        <v>2523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501</v>
      </c>
      <c r="BH209" s="22">
        <v>188</v>
      </c>
      <c r="BI209" s="22">
        <v>486</v>
      </c>
      <c r="BJ209" s="22">
        <v>185</v>
      </c>
      <c r="BK209" s="22">
        <v>457</v>
      </c>
      <c r="BL209" s="22">
        <v>170</v>
      </c>
      <c r="BM209" s="22">
        <v>506</v>
      </c>
      <c r="BN209" s="22">
        <v>188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670</v>
      </c>
      <c r="CB209" s="22">
        <v>200</v>
      </c>
      <c r="CC209" s="22">
        <v>462</v>
      </c>
      <c r="CD209" s="22">
        <v>169</v>
      </c>
      <c r="CE209" s="22">
        <v>507</v>
      </c>
      <c r="CF209" s="22">
        <v>186</v>
      </c>
      <c r="CG209" s="22">
        <v>534</v>
      </c>
      <c r="CH209" s="22">
        <v>197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550839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3</v>
      </c>
      <c r="J210" s="20">
        <v>-0.3</v>
      </c>
      <c r="K210" s="20">
        <v>-0.6</v>
      </c>
      <c r="L210" s="22">
        <v>1</v>
      </c>
      <c r="M210" s="20" t="s">
        <v>482</v>
      </c>
      <c r="N210" s="20">
        <v>0.2</v>
      </c>
      <c r="O210" s="22">
        <v>660</v>
      </c>
      <c r="P210" s="23" t="b">
        <v>0</v>
      </c>
      <c r="Q210" s="20"/>
      <c r="R210" s="20"/>
      <c r="S210" s="22">
        <v>50</v>
      </c>
      <c r="T210" s="20" t="s">
        <v>2524</v>
      </c>
      <c r="U210" s="20">
        <v>1</v>
      </c>
      <c r="V210" s="20" t="s">
        <v>2525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1</v>
      </c>
      <c r="AD210" s="22">
        <v>140</v>
      </c>
      <c r="AE210" s="22">
        <v>8</v>
      </c>
      <c r="AF210" s="22">
        <v>156</v>
      </c>
      <c r="AG210" s="22">
        <v>5</v>
      </c>
      <c r="AH210" s="20">
        <v>0</v>
      </c>
      <c r="AI210" s="20">
        <v>0.2</v>
      </c>
      <c r="AJ210" s="20" t="s">
        <v>2525</v>
      </c>
      <c r="AK210" s="22">
        <v>23</v>
      </c>
      <c r="AL210" s="22">
        <v>0</v>
      </c>
      <c r="AM210" s="22">
        <v>0</v>
      </c>
      <c r="AN210" s="22">
        <v>0</v>
      </c>
      <c r="AO210" s="22">
        <v>1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5</v>
      </c>
      <c r="AX210" s="20">
        <v>6.2</v>
      </c>
      <c r="AY210" s="20">
        <v>11.7</v>
      </c>
      <c r="AZ210" s="20">
        <v>7</v>
      </c>
      <c r="BA210" s="20">
        <v>2.5</v>
      </c>
      <c r="BB210" s="22">
        <v>0</v>
      </c>
      <c r="BC210" s="20">
        <v>0.08</v>
      </c>
      <c r="BD210" s="20">
        <v>0.24</v>
      </c>
      <c r="BE210" s="20">
        <v>0.32</v>
      </c>
      <c r="BF210" s="20">
        <v>1.27</v>
      </c>
      <c r="BG210" s="22">
        <v>383</v>
      </c>
      <c r="BH210" s="22">
        <v>176</v>
      </c>
      <c r="BI210" s="22">
        <v>305</v>
      </c>
      <c r="BJ210" s="22">
        <v>160</v>
      </c>
      <c r="BK210" s="22">
        <v>313</v>
      </c>
      <c r="BL210" s="22">
        <v>161</v>
      </c>
      <c r="BM210" s="22">
        <v>373</v>
      </c>
      <c r="BN210" s="22">
        <v>175</v>
      </c>
      <c r="BO210" s="20"/>
      <c r="BP210" s="20"/>
      <c r="BQ210" s="20"/>
      <c r="BR210" s="20"/>
      <c r="BS210" s="20"/>
      <c r="BT210" s="20"/>
      <c r="BU210" s="22">
        <v>0.31</v>
      </c>
      <c r="BV210" s="22">
        <v>0</v>
      </c>
      <c r="BW210" s="22">
        <v>0.94</v>
      </c>
      <c r="BX210" s="22">
        <v>1.25</v>
      </c>
      <c r="BY210" s="22">
        <v>4.97</v>
      </c>
      <c r="BZ210" s="22">
        <v>3.91</v>
      </c>
      <c r="CA210" s="22">
        <v>214</v>
      </c>
      <c r="CB210" s="22">
        <v>137</v>
      </c>
      <c r="CC210" s="22">
        <v>373</v>
      </c>
      <c r="CD210" s="22">
        <v>174</v>
      </c>
      <c r="CE210" s="22">
        <v>386</v>
      </c>
      <c r="CF210" s="22">
        <v>182</v>
      </c>
      <c r="CG210" s="22">
        <v>677</v>
      </c>
      <c r="CH210" s="22">
        <v>277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247245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-0.5</v>
      </c>
      <c r="K211" s="20">
        <v>-1</v>
      </c>
      <c r="L211" s="22">
        <v>0</v>
      </c>
      <c r="M211" s="20" t="s">
        <v>2894</v>
      </c>
      <c r="N211" s="20">
        <v>0</v>
      </c>
      <c r="O211" s="22">
        <v>674</v>
      </c>
      <c r="P211" s="23" t="b">
        <v>0</v>
      </c>
      <c r="Q211" s="20"/>
      <c r="R211" s="20"/>
      <c r="S211" s="22">
        <v>40</v>
      </c>
      <c r="T211" s="20" t="s">
        <v>2895</v>
      </c>
      <c r="U211" s="20">
        <v>0.3</v>
      </c>
      <c r="V211" s="20" t="s">
        <v>2896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</v>
      </c>
      <c r="AD211" s="22">
        <v>2221</v>
      </c>
      <c r="AE211" s="22">
        <v>66</v>
      </c>
      <c r="AF211" s="22">
        <v>1061</v>
      </c>
      <c r="AG211" s="22">
        <v>45</v>
      </c>
      <c r="AH211" s="20">
        <v>0</v>
      </c>
      <c r="AI211" s="20">
        <v>0.2</v>
      </c>
      <c r="AJ211" s="20" t="s">
        <v>2896</v>
      </c>
      <c r="AK211" s="22">
        <v>138</v>
      </c>
      <c r="AL211" s="22">
        <v>0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21</v>
      </c>
      <c r="AX211" s="20">
        <v>25.4</v>
      </c>
      <c r="AY211" s="20">
        <v>24.4</v>
      </c>
      <c r="AZ211" s="20">
        <v>42</v>
      </c>
      <c r="BA211" s="20">
        <v>9.1999999999999993</v>
      </c>
      <c r="BB211" s="22">
        <v>1</v>
      </c>
      <c r="BC211" s="20">
        <v>0.35</v>
      </c>
      <c r="BD211" s="20">
        <v>0.04</v>
      </c>
      <c r="BE211" s="20">
        <v>0.39</v>
      </c>
      <c r="BF211" s="20">
        <v>3.8</v>
      </c>
      <c r="BG211" s="22">
        <v>293</v>
      </c>
      <c r="BH211" s="22">
        <v>116</v>
      </c>
      <c r="BI211" s="22">
        <v>242</v>
      </c>
      <c r="BJ211" s="22">
        <v>78</v>
      </c>
      <c r="BK211" s="22">
        <v>149</v>
      </c>
      <c r="BL211" s="22">
        <v>29</v>
      </c>
      <c r="BM211" s="22">
        <v>276</v>
      </c>
      <c r="BN211" s="22">
        <v>97</v>
      </c>
      <c r="BO211" s="20"/>
      <c r="BP211" s="20"/>
      <c r="BQ211" s="20"/>
      <c r="BR211" s="20"/>
      <c r="BS211" s="20"/>
      <c r="BT211" s="20"/>
      <c r="BU211" s="22">
        <v>0.23</v>
      </c>
      <c r="BV211" s="22">
        <v>0</v>
      </c>
      <c r="BW211" s="22">
        <v>0.03</v>
      </c>
      <c r="BX211" s="22">
        <v>0.26</v>
      </c>
      <c r="BY211" s="22">
        <v>2.48</v>
      </c>
      <c r="BZ211" s="22">
        <v>3.91</v>
      </c>
      <c r="CA211" s="22">
        <v>655</v>
      </c>
      <c r="CB211" s="22">
        <v>190</v>
      </c>
      <c r="CC211" s="22">
        <v>448</v>
      </c>
      <c r="CD211" s="22">
        <v>160</v>
      </c>
      <c r="CE211" s="22">
        <v>422</v>
      </c>
      <c r="CF211" s="22">
        <v>143</v>
      </c>
      <c r="CG211" s="22">
        <v>551</v>
      </c>
      <c r="CH211" s="22">
        <v>200</v>
      </c>
      <c r="CI211" s="22">
        <v>0.65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447715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0.3</v>
      </c>
      <c r="K212" s="20">
        <v>0.6</v>
      </c>
      <c r="L212" s="22">
        <v>2</v>
      </c>
      <c r="M212" s="20" t="s">
        <v>883</v>
      </c>
      <c r="N212" s="20">
        <v>0.8</v>
      </c>
      <c r="O212" s="22">
        <v>675</v>
      </c>
      <c r="P212" s="23" t="b">
        <v>0</v>
      </c>
      <c r="Q212" s="20"/>
      <c r="R212" s="20" t="s">
        <v>3030</v>
      </c>
      <c r="S212" s="22">
        <v>50</v>
      </c>
      <c r="T212" s="20" t="s">
        <v>2897</v>
      </c>
      <c r="U212" s="20">
        <v>1.7</v>
      </c>
      <c r="V212" s="20" t="s">
        <v>545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5</v>
      </c>
      <c r="AD212" s="22">
        <v>4687</v>
      </c>
      <c r="AE212" s="22">
        <v>445</v>
      </c>
      <c r="AF212" s="22">
        <v>1616</v>
      </c>
      <c r="AG212" s="22">
        <v>229</v>
      </c>
      <c r="AH212" s="20">
        <v>0.2</v>
      </c>
      <c r="AI212" s="20">
        <v>1</v>
      </c>
      <c r="AJ212" s="20" t="s">
        <v>2898</v>
      </c>
      <c r="AK212" s="22">
        <v>160</v>
      </c>
      <c r="AL212" s="22">
        <v>0</v>
      </c>
      <c r="AM212" s="22">
        <v>0</v>
      </c>
      <c r="AN212" s="22">
        <v>0</v>
      </c>
      <c r="AO212" s="22">
        <v>2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18</v>
      </c>
      <c r="AX212" s="20">
        <v>15.4</v>
      </c>
      <c r="AY212" s="20">
        <v>17.7</v>
      </c>
      <c r="AZ212" s="20">
        <v>18</v>
      </c>
      <c r="BA212" s="20">
        <v>5</v>
      </c>
      <c r="BB212" s="22">
        <v>2</v>
      </c>
      <c r="BC212" s="20">
        <v>0.05</v>
      </c>
      <c r="BD212" s="20">
        <v>0.44</v>
      </c>
      <c r="BE212" s="20">
        <v>0.49</v>
      </c>
      <c r="BF212" s="20">
        <v>2.7</v>
      </c>
      <c r="BG212" s="22">
        <v>328</v>
      </c>
      <c r="BH212" s="22">
        <v>141</v>
      </c>
      <c r="BI212" s="22">
        <v>262</v>
      </c>
      <c r="BJ212" s="22">
        <v>140</v>
      </c>
      <c r="BK212" s="22">
        <v>237</v>
      </c>
      <c r="BL212" s="22">
        <v>126</v>
      </c>
      <c r="BM212" s="22">
        <v>317</v>
      </c>
      <c r="BN212" s="22">
        <v>144</v>
      </c>
      <c r="BO212" s="20"/>
      <c r="BP212" s="20"/>
      <c r="BQ212" s="20"/>
      <c r="BR212" s="20"/>
      <c r="BS212" s="20"/>
      <c r="BT212" s="20"/>
      <c r="BU212" s="22">
        <v>0.03</v>
      </c>
      <c r="BV212" s="22">
        <v>0</v>
      </c>
      <c r="BW212" s="22">
        <v>0.25</v>
      </c>
      <c r="BX212" s="22">
        <v>0.28000000000000003</v>
      </c>
      <c r="BY212" s="22">
        <v>1.52</v>
      </c>
      <c r="BZ212" s="22">
        <v>1.1200000000000001</v>
      </c>
      <c r="CA212" s="22">
        <v>205</v>
      </c>
      <c r="CB212" s="22">
        <v>131</v>
      </c>
      <c r="CC212" s="22">
        <v>283</v>
      </c>
      <c r="CD212" s="22">
        <v>128</v>
      </c>
      <c r="CE212" s="22">
        <v>257</v>
      </c>
      <c r="CF212" s="22">
        <v>121</v>
      </c>
      <c r="CG212" s="22">
        <v>513</v>
      </c>
      <c r="CH212" s="22">
        <v>181</v>
      </c>
      <c r="CI212" s="22">
        <v>1.1200000000000001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437757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-0.5</v>
      </c>
      <c r="K213" s="20">
        <v>-1</v>
      </c>
      <c r="L213" s="22">
        <v>0</v>
      </c>
      <c r="M213" s="20" t="s">
        <v>3031</v>
      </c>
      <c r="N213" s="20">
        <v>0</v>
      </c>
      <c r="O213" s="22">
        <v>694</v>
      </c>
      <c r="P213" s="23" t="b">
        <v>0</v>
      </c>
      <c r="Q213" s="20"/>
      <c r="R213" s="20"/>
      <c r="S213" s="22">
        <v>50</v>
      </c>
      <c r="T213" s="20" t="s">
        <v>3032</v>
      </c>
      <c r="U213" s="20">
        <v>0</v>
      </c>
      <c r="V213" s="20" t="s">
        <v>3033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0</v>
      </c>
      <c r="AD213" s="22">
        <v>124</v>
      </c>
      <c r="AE213" s="22">
        <v>4</v>
      </c>
      <c r="AF213" s="22">
        <v>65</v>
      </c>
      <c r="AG213" s="22">
        <v>7</v>
      </c>
      <c r="AH213" s="20">
        <v>0</v>
      </c>
      <c r="AI213" s="20">
        <v>0</v>
      </c>
      <c r="AJ213" s="20" t="s">
        <v>3033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694</v>
      </c>
      <c r="BH213" s="22">
        <v>296</v>
      </c>
      <c r="BI213" s="22">
        <v>692</v>
      </c>
      <c r="BJ213" s="22">
        <v>295</v>
      </c>
      <c r="BK213" s="22">
        <v>688</v>
      </c>
      <c r="BL213" s="22">
        <v>293</v>
      </c>
      <c r="BM213" s="22">
        <v>694</v>
      </c>
      <c r="BN213" s="22">
        <v>296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201</v>
      </c>
      <c r="CB213" s="22">
        <v>128</v>
      </c>
      <c r="CC213" s="22">
        <v>682</v>
      </c>
      <c r="CD213" s="22">
        <v>290</v>
      </c>
      <c r="CE213" s="22">
        <v>694</v>
      </c>
      <c r="CF213" s="22">
        <v>296</v>
      </c>
      <c r="CG213" s="22">
        <v>705</v>
      </c>
      <c r="CH213" s="22">
        <v>299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437748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0.3</v>
      </c>
      <c r="K214" s="20">
        <v>0.6</v>
      </c>
      <c r="L214" s="22">
        <v>0</v>
      </c>
      <c r="M214" s="20" t="s">
        <v>3203</v>
      </c>
      <c r="N214" s="20">
        <v>0.8</v>
      </c>
      <c r="O214" s="22">
        <v>706</v>
      </c>
      <c r="P214" s="23" t="b">
        <v>0</v>
      </c>
      <c r="Q214" s="20"/>
      <c r="R214" s="20"/>
      <c r="S214" s="22">
        <v>55</v>
      </c>
      <c r="T214" s="20" t="s">
        <v>3204</v>
      </c>
      <c r="U214" s="20">
        <v>1.5</v>
      </c>
      <c r="V214" s="20" t="s">
        <v>3205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3</v>
      </c>
      <c r="AD214" s="22">
        <v>2902</v>
      </c>
      <c r="AE214" s="22">
        <v>58</v>
      </c>
      <c r="AF214" s="22">
        <v>521</v>
      </c>
      <c r="AG214" s="22">
        <v>207</v>
      </c>
      <c r="AH214" s="20">
        <v>0.1</v>
      </c>
      <c r="AI214" s="20">
        <v>0.5</v>
      </c>
      <c r="AJ214" s="20" t="s">
        <v>3206</v>
      </c>
      <c r="AK214" s="22">
        <v>84</v>
      </c>
      <c r="AL214" s="22">
        <v>0</v>
      </c>
      <c r="AM214" s="22">
        <v>0</v>
      </c>
      <c r="AN214" s="22">
        <v>0</v>
      </c>
      <c r="AO214" s="22">
        <v>1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15</v>
      </c>
      <c r="AX214" s="20">
        <v>9</v>
      </c>
      <c r="AY214" s="20">
        <v>31</v>
      </c>
      <c r="AZ214" s="20">
        <v>4</v>
      </c>
      <c r="BA214" s="20">
        <v>4.4000000000000004</v>
      </c>
      <c r="BB214" s="22">
        <v>0</v>
      </c>
      <c r="BC214" s="20">
        <v>0.05</v>
      </c>
      <c r="BD214" s="20">
        <v>0.13</v>
      </c>
      <c r="BE214" s="20">
        <v>0.18</v>
      </c>
      <c r="BF214" s="20">
        <v>0.88</v>
      </c>
      <c r="BG214" s="22">
        <v>368</v>
      </c>
      <c r="BH214" s="22">
        <v>166</v>
      </c>
      <c r="BI214" s="22">
        <v>211</v>
      </c>
      <c r="BJ214" s="22">
        <v>113</v>
      </c>
      <c r="BK214" s="22">
        <v>342</v>
      </c>
      <c r="BL214" s="22">
        <v>172</v>
      </c>
      <c r="BM214" s="22">
        <v>326</v>
      </c>
      <c r="BN214" s="22">
        <v>149</v>
      </c>
      <c r="BO214" s="22">
        <v>1</v>
      </c>
      <c r="BP214" s="20"/>
      <c r="BQ214" s="20"/>
      <c r="BR214" s="20"/>
      <c r="BS214" s="20"/>
      <c r="BT214" s="20"/>
      <c r="BU214" s="22">
        <v>0.05</v>
      </c>
      <c r="BV214" s="22">
        <v>0</v>
      </c>
      <c r="BW214" s="22">
        <v>0.14000000000000001</v>
      </c>
      <c r="BX214" s="22">
        <v>0.19</v>
      </c>
      <c r="BY214" s="22">
        <v>0.94</v>
      </c>
      <c r="BZ214" s="22">
        <v>1.07</v>
      </c>
      <c r="CA214" s="22">
        <v>114</v>
      </c>
      <c r="CB214" s="22">
        <v>71</v>
      </c>
      <c r="CC214" s="22">
        <v>289</v>
      </c>
      <c r="CD214" s="22">
        <v>133</v>
      </c>
      <c r="CE214" s="22">
        <v>283</v>
      </c>
      <c r="CF214" s="22">
        <v>132</v>
      </c>
      <c r="CG214" s="22">
        <v>553</v>
      </c>
      <c r="CH214" s="22">
        <v>206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486672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3</v>
      </c>
      <c r="J215" s="20">
        <v>1.5</v>
      </c>
      <c r="K215" s="20">
        <v>1</v>
      </c>
      <c r="L215" s="22">
        <v>0</v>
      </c>
      <c r="M215" s="20" t="s">
        <v>1113</v>
      </c>
      <c r="N215" s="20">
        <v>1</v>
      </c>
      <c r="O215" s="22">
        <v>126</v>
      </c>
      <c r="P215" s="23" t="b">
        <v>0</v>
      </c>
      <c r="Q215" s="20"/>
      <c r="R215" s="20" t="s">
        <v>3207</v>
      </c>
      <c r="S215" s="22">
        <v>48</v>
      </c>
      <c r="T215" s="20" t="s">
        <v>1114</v>
      </c>
      <c r="U215" s="20">
        <v>2</v>
      </c>
      <c r="V215" s="20" t="s">
        <v>1115</v>
      </c>
      <c r="W215" s="20">
        <v>1.6</v>
      </c>
      <c r="X215" s="23" t="b">
        <v>0</v>
      </c>
      <c r="Y215" s="20"/>
      <c r="Z215" s="20" t="s">
        <v>858</v>
      </c>
      <c r="AA215" s="22">
        <v>7</v>
      </c>
      <c r="AB215" s="22">
        <v>8</v>
      </c>
      <c r="AC215" s="22">
        <v>8</v>
      </c>
      <c r="AD215" s="22">
        <v>65638</v>
      </c>
      <c r="AE215" s="22">
        <v>758</v>
      </c>
      <c r="AF215" s="22">
        <v>228111</v>
      </c>
      <c r="AG215" s="22">
        <v>2551</v>
      </c>
      <c r="AH215" s="20">
        <v>0.2</v>
      </c>
      <c r="AI215" s="20">
        <v>1.7</v>
      </c>
      <c r="AJ215" s="20" t="s">
        <v>590</v>
      </c>
      <c r="AK215" s="22">
        <v>273</v>
      </c>
      <c r="AL215" s="22">
        <v>0</v>
      </c>
      <c r="AM215" s="22">
        <v>0</v>
      </c>
      <c r="AN215" s="22">
        <v>1</v>
      </c>
      <c r="AO215" s="22">
        <v>3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41</v>
      </c>
      <c r="AX215" s="20">
        <v>41.8</v>
      </c>
      <c r="AY215" s="20">
        <v>17</v>
      </c>
      <c r="AZ215" s="20">
        <v>12</v>
      </c>
      <c r="BA215" s="20">
        <v>6.8</v>
      </c>
      <c r="BB215" s="22">
        <v>3</v>
      </c>
      <c r="BC215" s="20">
        <v>0.14000000000000001</v>
      </c>
      <c r="BD215" s="20">
        <v>0.11</v>
      </c>
      <c r="BE215" s="20">
        <v>0.25</v>
      </c>
      <c r="BF215" s="20">
        <v>2.65</v>
      </c>
      <c r="BG215" s="22">
        <v>254</v>
      </c>
      <c r="BH215" s="22">
        <v>104</v>
      </c>
      <c r="BI215" s="22">
        <v>266</v>
      </c>
      <c r="BJ215" s="22">
        <v>143</v>
      </c>
      <c r="BK215" s="22">
        <v>266</v>
      </c>
      <c r="BL215" s="22">
        <v>137</v>
      </c>
      <c r="BM215" s="22">
        <v>295</v>
      </c>
      <c r="BN215" s="22">
        <v>128</v>
      </c>
      <c r="BO215" s="20"/>
      <c r="BP215" s="20"/>
      <c r="BQ215" s="20"/>
      <c r="BR215" s="20"/>
      <c r="BS215" s="20"/>
      <c r="BT215" s="20"/>
      <c r="BU215" s="22">
        <v>0.05</v>
      </c>
      <c r="BV215" s="22">
        <v>0</v>
      </c>
      <c r="BW215" s="22">
        <v>0.04</v>
      </c>
      <c r="BX215" s="22">
        <v>0.09</v>
      </c>
      <c r="BY215" s="22">
        <v>0.87</v>
      </c>
      <c r="BZ215" s="22">
        <v>0.99</v>
      </c>
      <c r="CA215" s="22">
        <v>322</v>
      </c>
      <c r="CB215" s="22">
        <v>213</v>
      </c>
      <c r="CC215" s="22">
        <v>248</v>
      </c>
      <c r="CD215" s="22">
        <v>111</v>
      </c>
      <c r="CE215" s="22">
        <v>223</v>
      </c>
      <c r="CF215" s="22">
        <v>99</v>
      </c>
      <c r="CG215" s="22">
        <v>135</v>
      </c>
      <c r="CH215" s="22">
        <v>42</v>
      </c>
      <c r="CI215" s="22">
        <v>0.99</v>
      </c>
      <c r="CJ215" s="22">
        <v>0.33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215059</v>
      </c>
      <c r="D216" s="22">
        <v>0</v>
      </c>
      <c r="E216" s="22">
        <v>0</v>
      </c>
      <c r="F216" s="22">
        <v>1</v>
      </c>
      <c r="G216" s="22">
        <v>-1</v>
      </c>
      <c r="H216" s="22">
        <v>0</v>
      </c>
      <c r="I216" s="22">
        <v>1</v>
      </c>
      <c r="J216" s="20">
        <v>4.5</v>
      </c>
      <c r="K216" s="20">
        <v>4</v>
      </c>
      <c r="L216" s="22">
        <v>0</v>
      </c>
      <c r="M216" s="20" t="s">
        <v>1099</v>
      </c>
      <c r="N216" s="20">
        <v>4</v>
      </c>
      <c r="O216" s="22">
        <v>145</v>
      </c>
      <c r="P216" s="23" t="b">
        <v>0</v>
      </c>
      <c r="Q216" s="20"/>
      <c r="R216" s="20"/>
      <c r="S216" s="22">
        <v>46</v>
      </c>
      <c r="T216" s="20" t="s">
        <v>1100</v>
      </c>
      <c r="U216" s="20">
        <v>4.3</v>
      </c>
      <c r="V216" s="20" t="s">
        <v>426</v>
      </c>
      <c r="W216" s="20">
        <v>6.4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26</v>
      </c>
      <c r="AD216" s="22">
        <v>485523</v>
      </c>
      <c r="AE216" s="22">
        <v>8570</v>
      </c>
      <c r="AF216" s="22">
        <v>196431</v>
      </c>
      <c r="AG216" s="22">
        <v>8331</v>
      </c>
      <c r="AH216" s="20">
        <v>0.9</v>
      </c>
      <c r="AI216" s="20">
        <v>5.7</v>
      </c>
      <c r="AJ216" s="20" t="s">
        <v>1959</v>
      </c>
      <c r="AK216" s="22">
        <v>540</v>
      </c>
      <c r="AL216" s="22">
        <v>0</v>
      </c>
      <c r="AM216" s="22">
        <v>0</v>
      </c>
      <c r="AN216" s="22">
        <v>2</v>
      </c>
      <c r="AO216" s="22">
        <v>6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16</v>
      </c>
      <c r="AV216" s="22">
        <v>3</v>
      </c>
      <c r="AW216" s="22">
        <v>120</v>
      </c>
      <c r="AX216" s="20">
        <v>152</v>
      </c>
      <c r="AY216" s="20">
        <v>0.1</v>
      </c>
      <c r="AZ216" s="20">
        <v>0</v>
      </c>
      <c r="BA216" s="20">
        <v>15.2</v>
      </c>
      <c r="BB216" s="22">
        <v>6</v>
      </c>
      <c r="BC216" s="20">
        <v>0</v>
      </c>
      <c r="BD216" s="20">
        <v>0</v>
      </c>
      <c r="BE216" s="20">
        <v>0</v>
      </c>
      <c r="BF216" s="20">
        <v>6.45</v>
      </c>
      <c r="BG216" s="22">
        <v>57</v>
      </c>
      <c r="BH216" s="22">
        <v>12</v>
      </c>
      <c r="BI216" s="22">
        <v>402</v>
      </c>
      <c r="BJ216" s="22">
        <v>5</v>
      </c>
      <c r="BK216" s="22">
        <v>640</v>
      </c>
      <c r="BL216" s="22">
        <v>74</v>
      </c>
      <c r="BM216" s="22">
        <v>190</v>
      </c>
      <c r="BN216" s="22">
        <v>12</v>
      </c>
      <c r="BO216" s="20"/>
      <c r="BP216" s="20"/>
      <c r="BQ216" s="20"/>
      <c r="BR216" s="20"/>
      <c r="BS216" s="20"/>
      <c r="BT216" s="20"/>
      <c r="BU216" s="22">
        <v>0</v>
      </c>
      <c r="BV216" s="22">
        <v>2.67</v>
      </c>
      <c r="BW216" s="22">
        <v>0</v>
      </c>
      <c r="BX216" s="22">
        <v>0</v>
      </c>
      <c r="BY216" s="22">
        <v>1.08</v>
      </c>
      <c r="BZ216" s="22">
        <v>1</v>
      </c>
      <c r="CA216" s="22">
        <v>337</v>
      </c>
      <c r="CB216" s="22">
        <v>13</v>
      </c>
      <c r="CC216" s="22">
        <v>48</v>
      </c>
      <c r="CD216" s="22">
        <v>5</v>
      </c>
      <c r="CE216" s="22">
        <v>44</v>
      </c>
      <c r="CF216" s="22">
        <v>4</v>
      </c>
      <c r="CG216" s="22">
        <v>64</v>
      </c>
      <c r="CH216" s="22">
        <v>11</v>
      </c>
      <c r="CI216" s="22">
        <v>1</v>
      </c>
      <c r="CJ216" s="22">
        <v>0.33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199598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918</v>
      </c>
      <c r="N217" s="20">
        <v>0</v>
      </c>
      <c r="O217" s="22">
        <v>185</v>
      </c>
      <c r="P217" s="23" t="b">
        <v>0</v>
      </c>
      <c r="Q217" s="20" t="s">
        <v>2052</v>
      </c>
      <c r="R217" s="20" t="s">
        <v>2053</v>
      </c>
      <c r="S217" s="22">
        <v>40</v>
      </c>
      <c r="T217" s="20" t="s">
        <v>1176</v>
      </c>
      <c r="U217" s="20">
        <v>0</v>
      </c>
      <c r="V217" s="20" t="s">
        <v>738</v>
      </c>
      <c r="W217" s="20">
        <v>0</v>
      </c>
      <c r="X217" s="23" t="b">
        <v>0</v>
      </c>
      <c r="Y217" s="20"/>
      <c r="Z217" s="20" t="s">
        <v>872</v>
      </c>
      <c r="AA217" s="22">
        <v>7</v>
      </c>
      <c r="AB217" s="22">
        <v>8</v>
      </c>
      <c r="AC217" s="22">
        <v>0</v>
      </c>
      <c r="AD217" s="22">
        <v>0</v>
      </c>
      <c r="AE217" s="22">
        <v>0</v>
      </c>
      <c r="AF217" s="22">
        <v>740</v>
      </c>
      <c r="AG217" s="22">
        <v>10</v>
      </c>
      <c r="AH217" s="20">
        <v>0</v>
      </c>
      <c r="AI217" s="20">
        <v>0</v>
      </c>
      <c r="AJ217" s="20" t="s">
        <v>738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472</v>
      </c>
      <c r="BH217" s="22">
        <v>172</v>
      </c>
      <c r="BI217" s="22">
        <v>456</v>
      </c>
      <c r="BJ217" s="22">
        <v>169</v>
      </c>
      <c r="BK217" s="22">
        <v>424</v>
      </c>
      <c r="BL217" s="22">
        <v>151</v>
      </c>
      <c r="BM217" s="22">
        <v>477</v>
      </c>
      <c r="BN217" s="22">
        <v>172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633</v>
      </c>
      <c r="CB217" s="22">
        <v>177</v>
      </c>
      <c r="CC217" s="22">
        <v>431</v>
      </c>
      <c r="CD217" s="22">
        <v>151</v>
      </c>
      <c r="CE217" s="22">
        <v>477</v>
      </c>
      <c r="CF217" s="22">
        <v>169</v>
      </c>
      <c r="CG217" s="22">
        <v>666</v>
      </c>
      <c r="CH217" s="22">
        <v>224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109745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0</v>
      </c>
      <c r="K218" s="20">
        <v>0</v>
      </c>
      <c r="L218" s="22">
        <v>0</v>
      </c>
      <c r="M218" s="20" t="s">
        <v>399</v>
      </c>
      <c r="N218" s="20">
        <v>0</v>
      </c>
      <c r="O218" s="22">
        <v>187</v>
      </c>
      <c r="P218" s="23" t="b">
        <v>0</v>
      </c>
      <c r="Q218" s="20" t="s">
        <v>2526</v>
      </c>
      <c r="R218" s="20" t="s">
        <v>2527</v>
      </c>
      <c r="S218" s="22">
        <v>50</v>
      </c>
      <c r="T218" s="20" t="s">
        <v>1155</v>
      </c>
      <c r="U218" s="20">
        <v>0</v>
      </c>
      <c r="V218" s="20" t="s">
        <v>398</v>
      </c>
      <c r="W218" s="20">
        <v>0.2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1775</v>
      </c>
      <c r="AE218" s="22">
        <v>0</v>
      </c>
      <c r="AF218" s="22">
        <v>79645</v>
      </c>
      <c r="AG218" s="22">
        <v>315</v>
      </c>
      <c r="AH218" s="20">
        <v>0</v>
      </c>
      <c r="AI218" s="20">
        <v>0</v>
      </c>
      <c r="AJ218" s="20" t="s">
        <v>398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685</v>
      </c>
      <c r="BH218" s="22">
        <v>85</v>
      </c>
      <c r="BI218" s="22">
        <v>682</v>
      </c>
      <c r="BJ218" s="22">
        <v>82</v>
      </c>
      <c r="BK218" s="22">
        <v>677</v>
      </c>
      <c r="BL218" s="22">
        <v>81</v>
      </c>
      <c r="BM218" s="22">
        <v>685</v>
      </c>
      <c r="BN218" s="22">
        <v>85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172</v>
      </c>
      <c r="CB218" s="22">
        <v>5</v>
      </c>
      <c r="CC218" s="22">
        <v>672</v>
      </c>
      <c r="CD218" s="22">
        <v>85</v>
      </c>
      <c r="CE218" s="22">
        <v>685</v>
      </c>
      <c r="CF218" s="22">
        <v>85</v>
      </c>
      <c r="CG218" s="22">
        <v>301</v>
      </c>
      <c r="CH218" s="22">
        <v>43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54694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4</v>
      </c>
      <c r="J219" s="20">
        <v>0</v>
      </c>
      <c r="K219" s="20">
        <v>0</v>
      </c>
      <c r="L219" s="22">
        <v>0</v>
      </c>
      <c r="M219" s="20" t="s">
        <v>1183</v>
      </c>
      <c r="N219" s="20">
        <v>0</v>
      </c>
      <c r="O219" s="22">
        <v>188</v>
      </c>
      <c r="P219" s="23" t="b">
        <v>0</v>
      </c>
      <c r="Q219" s="20"/>
      <c r="R219" s="20" t="s">
        <v>2054</v>
      </c>
      <c r="S219" s="22">
        <v>65</v>
      </c>
      <c r="T219" s="20" t="s">
        <v>1184</v>
      </c>
      <c r="U219" s="20">
        <v>0</v>
      </c>
      <c r="V219" s="20" t="s">
        <v>571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1816</v>
      </c>
      <c r="AG219" s="22">
        <v>9</v>
      </c>
      <c r="AH219" s="20">
        <v>0</v>
      </c>
      <c r="AI219" s="20">
        <v>0</v>
      </c>
      <c r="AJ219" s="20" t="s">
        <v>571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716</v>
      </c>
      <c r="BH219" s="22">
        <v>90</v>
      </c>
      <c r="BI219" s="22">
        <v>716</v>
      </c>
      <c r="BJ219" s="22">
        <v>90</v>
      </c>
      <c r="BK219" s="22">
        <v>716</v>
      </c>
      <c r="BL219" s="22">
        <v>90</v>
      </c>
      <c r="BM219" s="22">
        <v>716</v>
      </c>
      <c r="BN219" s="22">
        <v>90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47</v>
      </c>
      <c r="CB219" s="22">
        <v>17</v>
      </c>
      <c r="CC219" s="22">
        <v>710</v>
      </c>
      <c r="CD219" s="22">
        <v>89</v>
      </c>
      <c r="CE219" s="22">
        <v>716</v>
      </c>
      <c r="CF219" s="22">
        <v>90</v>
      </c>
      <c r="CG219" s="22">
        <v>597</v>
      </c>
      <c r="CH219" s="22">
        <v>83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41328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2</v>
      </c>
      <c r="J220" s="20">
        <v>0</v>
      </c>
      <c r="K220" s="20">
        <v>0</v>
      </c>
      <c r="L220" s="22">
        <v>0</v>
      </c>
      <c r="M220" s="20" t="s">
        <v>1146</v>
      </c>
      <c r="N220" s="20">
        <v>0</v>
      </c>
      <c r="O220" s="22">
        <v>189</v>
      </c>
      <c r="P220" s="23" t="b">
        <v>0</v>
      </c>
      <c r="Q220" s="20" t="s">
        <v>2055</v>
      </c>
      <c r="R220" s="20" t="s">
        <v>2056</v>
      </c>
      <c r="S220" s="22">
        <v>45</v>
      </c>
      <c r="T220" s="20" t="s">
        <v>1147</v>
      </c>
      <c r="U220" s="20">
        <v>0</v>
      </c>
      <c r="V220" s="20" t="s">
        <v>516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96</v>
      </c>
      <c r="AG220" s="22">
        <v>0</v>
      </c>
      <c r="AH220" s="20">
        <v>0</v>
      </c>
      <c r="AI220" s="20">
        <v>0</v>
      </c>
      <c r="AJ220" s="20" t="s">
        <v>516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585</v>
      </c>
      <c r="BH220" s="22">
        <v>221</v>
      </c>
      <c r="BI220" s="22">
        <v>577</v>
      </c>
      <c r="BJ220" s="22">
        <v>220</v>
      </c>
      <c r="BK220" s="22">
        <v>563</v>
      </c>
      <c r="BL220" s="22">
        <v>217</v>
      </c>
      <c r="BM220" s="22">
        <v>589</v>
      </c>
      <c r="BN220" s="22">
        <v>220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340</v>
      </c>
      <c r="CB220" s="22">
        <v>42</v>
      </c>
      <c r="CC220" s="22">
        <v>562</v>
      </c>
      <c r="CD220" s="22">
        <v>213</v>
      </c>
      <c r="CE220" s="22">
        <v>591</v>
      </c>
      <c r="CF220" s="22">
        <v>219</v>
      </c>
      <c r="CG220" s="22">
        <v>717</v>
      </c>
      <c r="CH220" s="22">
        <v>232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118335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2057</v>
      </c>
      <c r="N221" s="20">
        <v>0</v>
      </c>
      <c r="O221" s="22">
        <v>190</v>
      </c>
      <c r="P221" s="23" t="b">
        <v>0</v>
      </c>
      <c r="Q221" s="20" t="s">
        <v>2058</v>
      </c>
      <c r="R221" s="20" t="s">
        <v>2059</v>
      </c>
      <c r="S221" s="22">
        <v>40</v>
      </c>
      <c r="T221" s="20" t="s">
        <v>2060</v>
      </c>
      <c r="U221" s="20">
        <v>0</v>
      </c>
      <c r="V221" s="20" t="s">
        <v>2061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231</v>
      </c>
      <c r="AG221" s="22">
        <v>4</v>
      </c>
      <c r="AH221" s="20">
        <v>0</v>
      </c>
      <c r="AI221" s="20">
        <v>0</v>
      </c>
      <c r="AJ221" s="20" t="s">
        <v>2061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457</v>
      </c>
      <c r="BH221" s="22">
        <v>163</v>
      </c>
      <c r="BI221" s="22">
        <v>441</v>
      </c>
      <c r="BJ221" s="22">
        <v>160</v>
      </c>
      <c r="BK221" s="22">
        <v>409</v>
      </c>
      <c r="BL221" s="22">
        <v>142</v>
      </c>
      <c r="BM221" s="22">
        <v>462</v>
      </c>
      <c r="BN221" s="22">
        <v>163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616</v>
      </c>
      <c r="CB221" s="22">
        <v>166</v>
      </c>
      <c r="CC221" s="22">
        <v>416</v>
      </c>
      <c r="CD221" s="22">
        <v>142</v>
      </c>
      <c r="CE221" s="22">
        <v>462</v>
      </c>
      <c r="CF221" s="22">
        <v>160</v>
      </c>
      <c r="CG221" s="22">
        <v>707</v>
      </c>
      <c r="CH221" s="22">
        <v>231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242880</v>
      </c>
      <c r="D222" s="22">
        <v>0</v>
      </c>
      <c r="E222" s="22">
        <v>0</v>
      </c>
      <c r="F222" s="22">
        <v>-1</v>
      </c>
      <c r="G222" s="22">
        <v>1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1192</v>
      </c>
      <c r="N222" s="20">
        <v>0</v>
      </c>
      <c r="O222" s="22">
        <v>191</v>
      </c>
      <c r="P222" s="23" t="b">
        <v>0</v>
      </c>
      <c r="Q222" s="20" t="s">
        <v>3341</v>
      </c>
      <c r="R222" s="20" t="s">
        <v>2399</v>
      </c>
      <c r="S222" s="22">
        <v>44</v>
      </c>
      <c r="T222" s="20" t="s">
        <v>1193</v>
      </c>
      <c r="U222" s="20">
        <v>0</v>
      </c>
      <c r="V222" s="20" t="s">
        <v>1194</v>
      </c>
      <c r="W222" s="20">
        <v>0</v>
      </c>
      <c r="X222" s="23" t="b">
        <v>0</v>
      </c>
      <c r="Y222" s="20"/>
      <c r="Z222" s="20" t="s">
        <v>899</v>
      </c>
      <c r="AA222" s="22">
        <v>7</v>
      </c>
      <c r="AB222" s="22">
        <v>8</v>
      </c>
      <c r="AC222" s="22">
        <v>0</v>
      </c>
      <c r="AD222" s="22">
        <v>430</v>
      </c>
      <c r="AE222" s="22">
        <v>17</v>
      </c>
      <c r="AF222" s="22">
        <v>3683</v>
      </c>
      <c r="AG222" s="22">
        <v>31</v>
      </c>
      <c r="AH222" s="20">
        <v>0</v>
      </c>
      <c r="AI222" s="20">
        <v>0</v>
      </c>
      <c r="AJ222" s="20" t="s">
        <v>2062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566</v>
      </c>
      <c r="BH222" s="22">
        <v>219</v>
      </c>
      <c r="BI222" s="22">
        <v>555</v>
      </c>
      <c r="BJ222" s="22">
        <v>217</v>
      </c>
      <c r="BK222" s="22">
        <v>538</v>
      </c>
      <c r="BL222" s="22">
        <v>213</v>
      </c>
      <c r="BM222" s="22">
        <v>570</v>
      </c>
      <c r="BN222" s="22">
        <v>218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543</v>
      </c>
      <c r="CB222" s="22">
        <v>138</v>
      </c>
      <c r="CC222" s="22">
        <v>539</v>
      </c>
      <c r="CD222" s="22">
        <v>210</v>
      </c>
      <c r="CE222" s="22">
        <v>572</v>
      </c>
      <c r="CF222" s="22">
        <v>217</v>
      </c>
      <c r="CG222" s="22">
        <v>562</v>
      </c>
      <c r="CH222" s="22">
        <v>202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122074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1</v>
      </c>
      <c r="J223" s="20">
        <v>0</v>
      </c>
      <c r="K223" s="20">
        <v>0</v>
      </c>
      <c r="L223" s="22">
        <v>0</v>
      </c>
      <c r="M223" s="20" t="s">
        <v>907</v>
      </c>
      <c r="N223" s="20">
        <v>0</v>
      </c>
      <c r="O223" s="22">
        <v>192</v>
      </c>
      <c r="P223" s="23" t="b">
        <v>0</v>
      </c>
      <c r="Q223" s="20" t="s">
        <v>3034</v>
      </c>
      <c r="R223" s="20" t="s">
        <v>2400</v>
      </c>
      <c r="S223" s="22">
        <v>40</v>
      </c>
      <c r="T223" s="20" t="s">
        <v>1185</v>
      </c>
      <c r="U223" s="20">
        <v>0</v>
      </c>
      <c r="V223" s="20" t="s">
        <v>1186</v>
      </c>
      <c r="W223" s="20">
        <v>0</v>
      </c>
      <c r="X223" s="23" t="b">
        <v>0</v>
      </c>
      <c r="Y223" s="20"/>
      <c r="Z223" s="20" t="s">
        <v>899</v>
      </c>
      <c r="AA223" s="22">
        <v>7</v>
      </c>
      <c r="AB223" s="22">
        <v>8</v>
      </c>
      <c r="AC223" s="22">
        <v>0</v>
      </c>
      <c r="AD223" s="22">
        <v>512</v>
      </c>
      <c r="AE223" s="22">
        <v>19</v>
      </c>
      <c r="AF223" s="22">
        <v>1157</v>
      </c>
      <c r="AG223" s="22">
        <v>26</v>
      </c>
      <c r="AH223" s="20">
        <v>0</v>
      </c>
      <c r="AI223" s="20">
        <v>0</v>
      </c>
      <c r="AJ223" s="20" t="s">
        <v>1186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459</v>
      </c>
      <c r="BH223" s="22">
        <v>46</v>
      </c>
      <c r="BI223" s="22">
        <v>443</v>
      </c>
      <c r="BJ223" s="22">
        <v>30</v>
      </c>
      <c r="BK223" s="22">
        <v>411</v>
      </c>
      <c r="BL223" s="22">
        <v>25</v>
      </c>
      <c r="BM223" s="22">
        <v>464</v>
      </c>
      <c r="BN223" s="22">
        <v>46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618</v>
      </c>
      <c r="CB223" s="22">
        <v>47</v>
      </c>
      <c r="CC223" s="22">
        <v>418</v>
      </c>
      <c r="CD223" s="22">
        <v>46</v>
      </c>
      <c r="CE223" s="22">
        <v>464</v>
      </c>
      <c r="CF223" s="22">
        <v>46</v>
      </c>
      <c r="CG223" s="22">
        <v>600</v>
      </c>
      <c r="CH223" s="22">
        <v>76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440323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0.7</v>
      </c>
      <c r="K224" s="20">
        <v>0.2</v>
      </c>
      <c r="L224" s="22">
        <v>0</v>
      </c>
      <c r="M224" s="20" t="s">
        <v>1174</v>
      </c>
      <c r="N224" s="20">
        <v>0.2</v>
      </c>
      <c r="O224" s="22">
        <v>193</v>
      </c>
      <c r="P224" s="23" t="b">
        <v>0</v>
      </c>
      <c r="Q224" s="20"/>
      <c r="R224" s="20" t="s">
        <v>2401</v>
      </c>
      <c r="S224" s="22">
        <v>49</v>
      </c>
      <c r="T224" s="20" t="s">
        <v>1175</v>
      </c>
      <c r="U224" s="20">
        <v>1</v>
      </c>
      <c r="V224" s="20" t="s">
        <v>559</v>
      </c>
      <c r="W224" s="20">
        <v>0.1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1</v>
      </c>
      <c r="AD224" s="22">
        <v>10693</v>
      </c>
      <c r="AE224" s="22">
        <v>1054</v>
      </c>
      <c r="AF224" s="22">
        <v>5466</v>
      </c>
      <c r="AG224" s="22">
        <v>415</v>
      </c>
      <c r="AH224" s="20">
        <v>0</v>
      </c>
      <c r="AI224" s="20">
        <v>0.2</v>
      </c>
      <c r="AJ224" s="20" t="s">
        <v>559</v>
      </c>
      <c r="AK224" s="22">
        <v>11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1</v>
      </c>
      <c r="AX224" s="20">
        <v>0</v>
      </c>
      <c r="AY224" s="20">
        <v>0.3</v>
      </c>
      <c r="AZ224" s="20">
        <v>7</v>
      </c>
      <c r="BA224" s="20">
        <v>0.6</v>
      </c>
      <c r="BB224" s="22">
        <v>0</v>
      </c>
      <c r="BC224" s="20">
        <v>0.01</v>
      </c>
      <c r="BD224" s="20">
        <v>0</v>
      </c>
      <c r="BE224" s="20">
        <v>0.01</v>
      </c>
      <c r="BF224" s="20">
        <v>0.41</v>
      </c>
      <c r="BG224" s="22">
        <v>675</v>
      </c>
      <c r="BH224" s="22">
        <v>80</v>
      </c>
      <c r="BI224" s="22">
        <v>393</v>
      </c>
      <c r="BJ224" s="22">
        <v>53</v>
      </c>
      <c r="BK224" s="22">
        <v>311</v>
      </c>
      <c r="BL224" s="22">
        <v>48</v>
      </c>
      <c r="BM224" s="22">
        <v>410</v>
      </c>
      <c r="BN224" s="22">
        <v>51</v>
      </c>
      <c r="BO224" s="20"/>
      <c r="BP224" s="20"/>
      <c r="BQ224" s="20"/>
      <c r="BR224" s="20"/>
      <c r="BS224" s="20"/>
      <c r="BT224" s="20"/>
      <c r="BU224" s="22">
        <v>0.08</v>
      </c>
      <c r="BV224" s="22">
        <v>0</v>
      </c>
      <c r="BW224" s="22">
        <v>0</v>
      </c>
      <c r="BX224" s="22">
        <v>0.08</v>
      </c>
      <c r="BY224" s="22">
        <v>3.35</v>
      </c>
      <c r="BZ224" s="22">
        <v>0</v>
      </c>
      <c r="CA224" s="22">
        <v>277</v>
      </c>
      <c r="CB224" s="22">
        <v>57</v>
      </c>
      <c r="CC224" s="22">
        <v>370</v>
      </c>
      <c r="CD224" s="22">
        <v>48</v>
      </c>
      <c r="CE224" s="22">
        <v>379</v>
      </c>
      <c r="CF224" s="22">
        <v>50</v>
      </c>
      <c r="CG224" s="22">
        <v>385</v>
      </c>
      <c r="CH224" s="22">
        <v>60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180736</v>
      </c>
      <c r="D225" s="22">
        <v>0</v>
      </c>
      <c r="E225" s="22">
        <v>0</v>
      </c>
      <c r="F225" s="22">
        <v>-2</v>
      </c>
      <c r="G225" s="22">
        <v>2</v>
      </c>
      <c r="H225" s="22">
        <v>0</v>
      </c>
      <c r="I225" s="22">
        <v>2</v>
      </c>
      <c r="J225" s="20">
        <v>0</v>
      </c>
      <c r="K225" s="20">
        <v>0</v>
      </c>
      <c r="L225" s="22">
        <v>0</v>
      </c>
      <c r="M225" s="20" t="s">
        <v>1160</v>
      </c>
      <c r="N225" s="20">
        <v>0</v>
      </c>
      <c r="O225" s="22">
        <v>194</v>
      </c>
      <c r="P225" s="23" t="b">
        <v>0</v>
      </c>
      <c r="Q225" s="20" t="s">
        <v>3209</v>
      </c>
      <c r="R225" s="20" t="s">
        <v>2528</v>
      </c>
      <c r="S225" s="22">
        <v>43</v>
      </c>
      <c r="T225" s="20" t="s">
        <v>1161</v>
      </c>
      <c r="U225" s="20">
        <v>0</v>
      </c>
      <c r="V225" s="20" t="s">
        <v>518</v>
      </c>
      <c r="W225" s="20">
        <v>0.1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0</v>
      </c>
      <c r="AD225" s="22">
        <v>509</v>
      </c>
      <c r="AE225" s="22">
        <v>29</v>
      </c>
      <c r="AF225" s="22">
        <v>15265</v>
      </c>
      <c r="AG225" s="22">
        <v>64</v>
      </c>
      <c r="AH225" s="20">
        <v>0</v>
      </c>
      <c r="AI225" s="20">
        <v>0</v>
      </c>
      <c r="AJ225" s="20" t="s">
        <v>518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526</v>
      </c>
      <c r="BH225" s="22">
        <v>203</v>
      </c>
      <c r="BI225" s="22">
        <v>512</v>
      </c>
      <c r="BJ225" s="22">
        <v>200</v>
      </c>
      <c r="BK225" s="22">
        <v>485</v>
      </c>
      <c r="BL225" s="22">
        <v>187</v>
      </c>
      <c r="BM225" s="22">
        <v>530</v>
      </c>
      <c r="BN225" s="22">
        <v>202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587</v>
      </c>
      <c r="CB225" s="22">
        <v>153</v>
      </c>
      <c r="CC225" s="22">
        <v>489</v>
      </c>
      <c r="CD225" s="22">
        <v>186</v>
      </c>
      <c r="CE225" s="22">
        <v>532</v>
      </c>
      <c r="CF225" s="22">
        <v>201</v>
      </c>
      <c r="CG225" s="22">
        <v>477</v>
      </c>
      <c r="CH225" s="22">
        <v>183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172850</v>
      </c>
      <c r="D226" s="22">
        <v>0</v>
      </c>
      <c r="E226" s="22">
        <v>0</v>
      </c>
      <c r="F226" s="22">
        <v>1</v>
      </c>
      <c r="G226" s="22">
        <v>-1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999</v>
      </c>
      <c r="N226" s="20">
        <v>0.2</v>
      </c>
      <c r="O226" s="22">
        <v>195</v>
      </c>
      <c r="P226" s="23" t="b">
        <v>0</v>
      </c>
      <c r="Q226" s="20" t="s">
        <v>2397</v>
      </c>
      <c r="R226" s="20" t="s">
        <v>3452</v>
      </c>
      <c r="S226" s="22">
        <v>56</v>
      </c>
      <c r="T226" s="20" t="s">
        <v>1158</v>
      </c>
      <c r="U226" s="20">
        <v>2.5</v>
      </c>
      <c r="V226" s="20" t="s">
        <v>470</v>
      </c>
      <c r="W226" s="20">
        <v>13.3</v>
      </c>
      <c r="X226" s="23" t="b">
        <v>0</v>
      </c>
      <c r="Y226" s="20"/>
      <c r="Z226" s="20" t="s">
        <v>899</v>
      </c>
      <c r="AA226" s="22">
        <v>7</v>
      </c>
      <c r="AB226" s="22">
        <v>8</v>
      </c>
      <c r="AC226" s="22">
        <v>15</v>
      </c>
      <c r="AD226" s="22">
        <v>2117487</v>
      </c>
      <c r="AE226" s="22">
        <v>149</v>
      </c>
      <c r="AF226" s="22">
        <v>2311044</v>
      </c>
      <c r="AG226" s="22">
        <v>202439</v>
      </c>
      <c r="AH226" s="20">
        <v>0</v>
      </c>
      <c r="AI226" s="20">
        <v>2.7</v>
      </c>
      <c r="AJ226" s="20" t="s">
        <v>470</v>
      </c>
      <c r="AK226" s="22">
        <v>334</v>
      </c>
      <c r="AL226" s="22">
        <v>0</v>
      </c>
      <c r="AM226" s="22">
        <v>1</v>
      </c>
      <c r="AN226" s="22">
        <v>1</v>
      </c>
      <c r="AO226" s="22">
        <v>5</v>
      </c>
      <c r="AP226" s="22">
        <v>0</v>
      </c>
      <c r="AQ226" s="22">
        <v>0</v>
      </c>
      <c r="AR226" s="22">
        <v>0</v>
      </c>
      <c r="AS226" s="22">
        <v>3</v>
      </c>
      <c r="AT226" s="22">
        <v>0</v>
      </c>
      <c r="AU226" s="22">
        <v>0</v>
      </c>
      <c r="AV226" s="22">
        <v>2</v>
      </c>
      <c r="AW226" s="22">
        <v>66</v>
      </c>
      <c r="AX226" s="20">
        <v>57</v>
      </c>
      <c r="AY226" s="20">
        <v>136.4</v>
      </c>
      <c r="AZ226" s="20">
        <v>88</v>
      </c>
      <c r="BA226" s="20">
        <v>28.1</v>
      </c>
      <c r="BB226" s="22">
        <v>4</v>
      </c>
      <c r="BC226" s="20">
        <v>0.85</v>
      </c>
      <c r="BD226" s="20">
        <v>1.27</v>
      </c>
      <c r="BE226" s="20">
        <v>2.12</v>
      </c>
      <c r="BF226" s="20">
        <v>4.08</v>
      </c>
      <c r="BG226" s="22">
        <v>218</v>
      </c>
      <c r="BH226" s="22">
        <v>87</v>
      </c>
      <c r="BI226" s="22">
        <v>39</v>
      </c>
      <c r="BJ226" s="22">
        <v>10</v>
      </c>
      <c r="BK226" s="22">
        <v>78</v>
      </c>
      <c r="BL226" s="22">
        <v>6</v>
      </c>
      <c r="BM226" s="22">
        <v>77</v>
      </c>
      <c r="BN226" s="22">
        <v>15</v>
      </c>
      <c r="BO226" s="22">
        <v>2</v>
      </c>
      <c r="BP226" s="20"/>
      <c r="BQ226" s="22">
        <v>3</v>
      </c>
      <c r="BR226" s="20"/>
      <c r="BS226" s="20"/>
      <c r="BT226" s="20"/>
      <c r="BU226" s="22">
        <v>0.23</v>
      </c>
      <c r="BV226" s="22">
        <v>0</v>
      </c>
      <c r="BW226" s="22">
        <v>0.34</v>
      </c>
      <c r="BX226" s="22">
        <v>0.56999999999999995</v>
      </c>
      <c r="BY226" s="22">
        <v>1.1000000000000001</v>
      </c>
      <c r="BZ226" s="22">
        <v>1.35</v>
      </c>
      <c r="CA226" s="22">
        <v>88</v>
      </c>
      <c r="CB226" s="22">
        <v>6</v>
      </c>
      <c r="CC226" s="22">
        <v>378</v>
      </c>
      <c r="CD226" s="22">
        <v>129</v>
      </c>
      <c r="CE226" s="22">
        <v>171</v>
      </c>
      <c r="CF226" s="22">
        <v>58</v>
      </c>
      <c r="CG226" s="22">
        <v>30</v>
      </c>
      <c r="CH226" s="22">
        <v>9</v>
      </c>
      <c r="CI226" s="22">
        <v>1.08</v>
      </c>
      <c r="CJ226" s="22">
        <v>0.27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27.75" thickBot="1">
      <c r="A227" s="22">
        <v>75</v>
      </c>
      <c r="B227" s="22">
        <v>75</v>
      </c>
      <c r="C227" s="22">
        <v>478912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3</v>
      </c>
      <c r="J227" s="20">
        <v>0.4</v>
      </c>
      <c r="K227" s="20">
        <v>0</v>
      </c>
      <c r="L227" s="22">
        <v>0</v>
      </c>
      <c r="M227" s="20" t="s">
        <v>1141</v>
      </c>
      <c r="N227" s="20">
        <v>0</v>
      </c>
      <c r="O227" s="22">
        <v>196</v>
      </c>
      <c r="P227" s="23" t="b">
        <v>0</v>
      </c>
      <c r="Q227" s="20" t="s">
        <v>3347</v>
      </c>
      <c r="R227" s="20" t="s">
        <v>2800</v>
      </c>
      <c r="S227" s="22">
        <v>43</v>
      </c>
      <c r="T227" s="20" t="s">
        <v>1142</v>
      </c>
      <c r="U227" s="20">
        <v>3</v>
      </c>
      <c r="V227" s="20" t="s">
        <v>560</v>
      </c>
      <c r="W227" s="20">
        <v>1.2</v>
      </c>
      <c r="X227" s="23" t="b">
        <v>0</v>
      </c>
      <c r="Y227" s="20"/>
      <c r="Z227" s="20" t="s">
        <v>937</v>
      </c>
      <c r="AA227" s="22">
        <v>7</v>
      </c>
      <c r="AB227" s="22">
        <v>8</v>
      </c>
      <c r="AC227" s="22">
        <v>6</v>
      </c>
      <c r="AD227" s="22">
        <v>76783</v>
      </c>
      <c r="AE227" s="22">
        <v>20647</v>
      </c>
      <c r="AF227" s="22">
        <v>234804</v>
      </c>
      <c r="AG227" s="22">
        <v>5481</v>
      </c>
      <c r="AH227" s="20">
        <v>0</v>
      </c>
      <c r="AI227" s="20">
        <v>1.4</v>
      </c>
      <c r="AJ227" s="20" t="s">
        <v>560</v>
      </c>
      <c r="AK227" s="22">
        <v>125</v>
      </c>
      <c r="AL227" s="22">
        <v>1</v>
      </c>
      <c r="AM227" s="22">
        <v>0</v>
      </c>
      <c r="AN227" s="22">
        <v>0</v>
      </c>
      <c r="AO227" s="22">
        <v>2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0</v>
      </c>
      <c r="AW227" s="22">
        <v>23</v>
      </c>
      <c r="AX227" s="20">
        <v>34.799999999999997</v>
      </c>
      <c r="AY227" s="20">
        <v>25.1</v>
      </c>
      <c r="AZ227" s="20">
        <v>39</v>
      </c>
      <c r="BA227" s="20">
        <v>9.9</v>
      </c>
      <c r="BB227" s="22">
        <v>2</v>
      </c>
      <c r="BC227" s="20">
        <v>0.08</v>
      </c>
      <c r="BD227" s="20">
        <v>0.19</v>
      </c>
      <c r="BE227" s="20">
        <v>0.27</v>
      </c>
      <c r="BF227" s="20">
        <v>1.96</v>
      </c>
      <c r="BG227" s="22">
        <v>267</v>
      </c>
      <c r="BH227" s="22">
        <v>109</v>
      </c>
      <c r="BI227" s="22">
        <v>240</v>
      </c>
      <c r="BJ227" s="22">
        <v>129</v>
      </c>
      <c r="BK227" s="22">
        <v>156</v>
      </c>
      <c r="BL227" s="22">
        <v>90</v>
      </c>
      <c r="BM227" s="22">
        <v>268</v>
      </c>
      <c r="BN227" s="22">
        <v>116</v>
      </c>
      <c r="BO227" s="20"/>
      <c r="BP227" s="20"/>
      <c r="BQ227" s="20"/>
      <c r="BR227" s="20"/>
      <c r="BS227" s="20"/>
      <c r="BT227" s="20"/>
      <c r="BU227" s="22">
        <v>0.06</v>
      </c>
      <c r="BV227" s="22">
        <v>0</v>
      </c>
      <c r="BW227" s="22">
        <v>0.14000000000000001</v>
      </c>
      <c r="BX227" s="22">
        <v>0.2</v>
      </c>
      <c r="BY227" s="22">
        <v>1.41</v>
      </c>
      <c r="BZ227" s="22">
        <v>1.44</v>
      </c>
      <c r="CA227" s="22">
        <v>592</v>
      </c>
      <c r="CB227" s="22">
        <v>310</v>
      </c>
      <c r="CC227" s="22">
        <v>491</v>
      </c>
      <c r="CD227" s="22">
        <v>181</v>
      </c>
      <c r="CE227" s="22">
        <v>125</v>
      </c>
      <c r="CF227" s="22">
        <v>54</v>
      </c>
      <c r="CG227" s="22">
        <v>150</v>
      </c>
      <c r="CH227" s="22">
        <v>49</v>
      </c>
      <c r="CI227" s="22">
        <v>1.44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460028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3</v>
      </c>
      <c r="K228" s="20">
        <v>2.5</v>
      </c>
      <c r="L228" s="22">
        <v>0</v>
      </c>
      <c r="M228" s="20" t="s">
        <v>1131</v>
      </c>
      <c r="N228" s="20">
        <v>2.5</v>
      </c>
      <c r="O228" s="22">
        <v>197</v>
      </c>
      <c r="P228" s="23" t="b">
        <v>0</v>
      </c>
      <c r="Q228" s="20"/>
      <c r="R228" s="20"/>
      <c r="S228" s="22">
        <v>45</v>
      </c>
      <c r="T228" s="20" t="s">
        <v>1132</v>
      </c>
      <c r="U228" s="20">
        <v>3.2</v>
      </c>
      <c r="V228" s="20" t="s">
        <v>473</v>
      </c>
      <c r="W228" s="20">
        <v>4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19</v>
      </c>
      <c r="AD228" s="22">
        <v>277766</v>
      </c>
      <c r="AE228" s="22">
        <v>7151</v>
      </c>
      <c r="AF228" s="22">
        <v>185827</v>
      </c>
      <c r="AG228" s="22">
        <v>9808</v>
      </c>
      <c r="AH228" s="20">
        <v>0.6</v>
      </c>
      <c r="AI228" s="20">
        <v>4.2</v>
      </c>
      <c r="AJ228" s="20" t="s">
        <v>473</v>
      </c>
      <c r="AK228" s="22">
        <v>529</v>
      </c>
      <c r="AL228" s="22">
        <v>0</v>
      </c>
      <c r="AM228" s="22">
        <v>0</v>
      </c>
      <c r="AN228" s="22">
        <v>2</v>
      </c>
      <c r="AO228" s="22">
        <v>6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106</v>
      </c>
      <c r="AX228" s="20">
        <v>89.4</v>
      </c>
      <c r="AY228" s="20">
        <v>46.2</v>
      </c>
      <c r="AZ228" s="20">
        <v>93</v>
      </c>
      <c r="BA228" s="20">
        <v>22.8</v>
      </c>
      <c r="BB228" s="22">
        <v>6</v>
      </c>
      <c r="BC228" s="20">
        <v>0.84</v>
      </c>
      <c r="BD228" s="20">
        <v>0.22</v>
      </c>
      <c r="BE228" s="20">
        <v>1.06</v>
      </c>
      <c r="BF228" s="20">
        <v>6.36</v>
      </c>
      <c r="BG228" s="22">
        <v>144</v>
      </c>
      <c r="BH228" s="22">
        <v>57</v>
      </c>
      <c r="BI228" s="22">
        <v>165</v>
      </c>
      <c r="BJ228" s="22">
        <v>39</v>
      </c>
      <c r="BK228" s="22">
        <v>69</v>
      </c>
      <c r="BL228" s="22">
        <v>5</v>
      </c>
      <c r="BM228" s="22">
        <v>112</v>
      </c>
      <c r="BN228" s="22">
        <v>30</v>
      </c>
      <c r="BO228" s="20"/>
      <c r="BP228" s="20"/>
      <c r="BQ228" s="20"/>
      <c r="BR228" s="20"/>
      <c r="BS228" s="20"/>
      <c r="BT228" s="20"/>
      <c r="BU228" s="22">
        <v>0.14000000000000001</v>
      </c>
      <c r="BV228" s="22">
        <v>0</v>
      </c>
      <c r="BW228" s="22">
        <v>0.04</v>
      </c>
      <c r="BX228" s="22">
        <v>0.18</v>
      </c>
      <c r="BY228" s="22">
        <v>1.08</v>
      </c>
      <c r="BZ228" s="22">
        <v>1.02</v>
      </c>
      <c r="CA228" s="22">
        <v>424</v>
      </c>
      <c r="CB228" s="22">
        <v>92</v>
      </c>
      <c r="CC228" s="22">
        <v>114</v>
      </c>
      <c r="CD228" s="22">
        <v>37</v>
      </c>
      <c r="CE228" s="22">
        <v>114</v>
      </c>
      <c r="CF228" s="22">
        <v>36</v>
      </c>
      <c r="CG228" s="22">
        <v>86</v>
      </c>
      <c r="CH228" s="22">
        <v>31</v>
      </c>
      <c r="CI228" s="22">
        <v>1.02</v>
      </c>
      <c r="CJ228" s="22">
        <v>0.34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179268</v>
      </c>
      <c r="D229" s="22">
        <v>0</v>
      </c>
      <c r="E229" s="22">
        <v>0</v>
      </c>
      <c r="F229" s="22">
        <v>-2</v>
      </c>
      <c r="G229" s="22">
        <v>2</v>
      </c>
      <c r="H229" s="22">
        <v>0</v>
      </c>
      <c r="I229" s="22">
        <v>2</v>
      </c>
      <c r="J229" s="20">
        <v>0.5</v>
      </c>
      <c r="K229" s="20">
        <v>0</v>
      </c>
      <c r="L229" s="22">
        <v>0</v>
      </c>
      <c r="M229" s="20" t="s">
        <v>1143</v>
      </c>
      <c r="N229" s="20">
        <v>0</v>
      </c>
      <c r="O229" s="22">
        <v>198</v>
      </c>
      <c r="P229" s="23" t="b">
        <v>0</v>
      </c>
      <c r="Q229" s="20"/>
      <c r="R229" s="20" t="s">
        <v>3208</v>
      </c>
      <c r="S229" s="22">
        <v>48</v>
      </c>
      <c r="T229" s="20" t="s">
        <v>1144</v>
      </c>
      <c r="U229" s="20">
        <v>0</v>
      </c>
      <c r="V229" s="20" t="s">
        <v>1145</v>
      </c>
      <c r="W229" s="20">
        <v>0.4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0</v>
      </c>
      <c r="AD229" s="22">
        <v>17596</v>
      </c>
      <c r="AE229" s="22">
        <v>993</v>
      </c>
      <c r="AF229" s="22">
        <v>38944</v>
      </c>
      <c r="AG229" s="22">
        <v>562</v>
      </c>
      <c r="AH229" s="20">
        <v>0</v>
      </c>
      <c r="AI229" s="20">
        <v>0</v>
      </c>
      <c r="AJ229" s="20" t="s">
        <v>492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655</v>
      </c>
      <c r="BH229" s="22">
        <v>229</v>
      </c>
      <c r="BI229" s="22">
        <v>654</v>
      </c>
      <c r="BJ229" s="22">
        <v>229</v>
      </c>
      <c r="BK229" s="22">
        <v>648</v>
      </c>
      <c r="BL229" s="22">
        <v>229</v>
      </c>
      <c r="BM229" s="22">
        <v>660</v>
      </c>
      <c r="BN229" s="22">
        <v>229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308</v>
      </c>
      <c r="CB229" s="22">
        <v>33</v>
      </c>
      <c r="CC229" s="22">
        <v>641</v>
      </c>
      <c r="CD229" s="22">
        <v>223</v>
      </c>
      <c r="CE229" s="22">
        <v>659</v>
      </c>
      <c r="CF229" s="22">
        <v>229</v>
      </c>
      <c r="CG229" s="22">
        <v>239</v>
      </c>
      <c r="CH229" s="22">
        <v>93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448047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3</v>
      </c>
      <c r="J230" s="20">
        <v>2.5</v>
      </c>
      <c r="K230" s="20">
        <v>2</v>
      </c>
      <c r="L230" s="22">
        <v>0</v>
      </c>
      <c r="M230" s="20" t="s">
        <v>1749</v>
      </c>
      <c r="N230" s="20">
        <v>2</v>
      </c>
      <c r="O230" s="22">
        <v>199</v>
      </c>
      <c r="P230" s="23" t="b">
        <v>0</v>
      </c>
      <c r="Q230" s="20"/>
      <c r="R230" s="20"/>
      <c r="S230" s="22">
        <v>49</v>
      </c>
      <c r="T230" s="20" t="s">
        <v>1750</v>
      </c>
      <c r="U230" s="20">
        <v>1.8</v>
      </c>
      <c r="V230" s="20" t="s">
        <v>747</v>
      </c>
      <c r="W230" s="20">
        <v>3.4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11</v>
      </c>
      <c r="AD230" s="22">
        <v>212252</v>
      </c>
      <c r="AE230" s="22">
        <v>3813</v>
      </c>
      <c r="AF230" s="22">
        <v>299449</v>
      </c>
      <c r="AG230" s="22">
        <v>6400</v>
      </c>
      <c r="AH230" s="20">
        <v>0.4</v>
      </c>
      <c r="AI230" s="20">
        <v>2.2000000000000002</v>
      </c>
      <c r="AJ230" s="20" t="s">
        <v>1749</v>
      </c>
      <c r="AK230" s="22">
        <v>507</v>
      </c>
      <c r="AL230" s="22">
        <v>0</v>
      </c>
      <c r="AM230" s="22">
        <v>0</v>
      </c>
      <c r="AN230" s="22">
        <v>3</v>
      </c>
      <c r="AO230" s="22">
        <v>5</v>
      </c>
      <c r="AP230" s="22">
        <v>0</v>
      </c>
      <c r="AQ230" s="22">
        <v>0</v>
      </c>
      <c r="AR230" s="22">
        <v>1</v>
      </c>
      <c r="AS230" s="22">
        <v>2</v>
      </c>
      <c r="AT230" s="22">
        <v>0</v>
      </c>
      <c r="AU230" s="22">
        <v>0</v>
      </c>
      <c r="AV230" s="22">
        <v>0</v>
      </c>
      <c r="AW230" s="22">
        <v>58</v>
      </c>
      <c r="AX230" s="20">
        <v>82</v>
      </c>
      <c r="AY230" s="20">
        <v>204.3</v>
      </c>
      <c r="AZ230" s="20">
        <v>76</v>
      </c>
      <c r="BA230" s="20">
        <v>36</v>
      </c>
      <c r="BB230" s="22">
        <v>6</v>
      </c>
      <c r="BC230" s="20">
        <v>1.59</v>
      </c>
      <c r="BD230" s="20">
        <v>1.32</v>
      </c>
      <c r="BE230" s="20">
        <v>2.91</v>
      </c>
      <c r="BF230" s="20">
        <v>5.64</v>
      </c>
      <c r="BG230" s="22">
        <v>165</v>
      </c>
      <c r="BH230" s="22">
        <v>62</v>
      </c>
      <c r="BI230" s="22">
        <v>16</v>
      </c>
      <c r="BJ230" s="22">
        <v>12</v>
      </c>
      <c r="BK230" s="22">
        <v>90</v>
      </c>
      <c r="BL230" s="22">
        <v>54</v>
      </c>
      <c r="BM230" s="22">
        <v>49</v>
      </c>
      <c r="BN230" s="22">
        <v>31</v>
      </c>
      <c r="BO230" s="22">
        <v>1</v>
      </c>
      <c r="BP230" s="20"/>
      <c r="BQ230" s="22">
        <v>1</v>
      </c>
      <c r="BR230" s="20"/>
      <c r="BS230" s="22">
        <v>1</v>
      </c>
      <c r="BT230" s="20"/>
      <c r="BU230" s="22">
        <v>0.28000000000000003</v>
      </c>
      <c r="BV230" s="22">
        <v>0</v>
      </c>
      <c r="BW230" s="22">
        <v>0.23</v>
      </c>
      <c r="BX230" s="22">
        <v>0.51</v>
      </c>
      <c r="BY230" s="22">
        <v>1</v>
      </c>
      <c r="BZ230" s="22">
        <v>0.89</v>
      </c>
      <c r="CA230" s="22">
        <v>279</v>
      </c>
      <c r="CB230" s="22">
        <v>183</v>
      </c>
      <c r="CC230" s="22">
        <v>156</v>
      </c>
      <c r="CD230" s="22">
        <v>64</v>
      </c>
      <c r="CE230" s="22">
        <v>242</v>
      </c>
      <c r="CF230" s="22">
        <v>111</v>
      </c>
      <c r="CG230" s="22">
        <v>95</v>
      </c>
      <c r="CH230" s="22">
        <v>28</v>
      </c>
      <c r="CI230" s="22">
        <v>1.07</v>
      </c>
      <c r="CJ230" s="22">
        <v>0.53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27.75" thickBot="1">
      <c r="A231" s="22">
        <v>0</v>
      </c>
      <c r="B231" s="22">
        <v>0</v>
      </c>
      <c r="C231" s="22">
        <v>520295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4</v>
      </c>
      <c r="J231" s="20">
        <v>0</v>
      </c>
      <c r="K231" s="20">
        <v>0</v>
      </c>
      <c r="L231" s="22">
        <v>0</v>
      </c>
      <c r="M231" s="20" t="s">
        <v>1189</v>
      </c>
      <c r="N231" s="20">
        <v>0</v>
      </c>
      <c r="O231" s="22">
        <v>200</v>
      </c>
      <c r="P231" s="23" t="b">
        <v>0</v>
      </c>
      <c r="Q231" s="20" t="s">
        <v>2063</v>
      </c>
      <c r="R231" s="20" t="s">
        <v>2064</v>
      </c>
      <c r="S231" s="22">
        <v>50</v>
      </c>
      <c r="T231" s="20" t="s">
        <v>1190</v>
      </c>
      <c r="U231" s="20">
        <v>0</v>
      </c>
      <c r="V231" s="20" t="s">
        <v>620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328</v>
      </c>
      <c r="AG231" s="22">
        <v>2</v>
      </c>
      <c r="AH231" s="20">
        <v>0</v>
      </c>
      <c r="AI231" s="20">
        <v>0</v>
      </c>
      <c r="AJ231" s="20" t="s">
        <v>1191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696</v>
      </c>
      <c r="BH231" s="22">
        <v>84</v>
      </c>
      <c r="BI231" s="22">
        <v>694</v>
      </c>
      <c r="BJ231" s="22">
        <v>85</v>
      </c>
      <c r="BK231" s="22">
        <v>690</v>
      </c>
      <c r="BL231" s="22">
        <v>84</v>
      </c>
      <c r="BM231" s="22">
        <v>696</v>
      </c>
      <c r="BN231" s="22">
        <v>84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212</v>
      </c>
      <c r="CB231" s="22">
        <v>47</v>
      </c>
      <c r="CC231" s="22">
        <v>684</v>
      </c>
      <c r="CD231" s="22">
        <v>83</v>
      </c>
      <c r="CE231" s="22">
        <v>696</v>
      </c>
      <c r="CF231" s="22">
        <v>84</v>
      </c>
      <c r="CG231" s="22">
        <v>703</v>
      </c>
      <c r="CH231" s="22">
        <v>92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444463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1177</v>
      </c>
      <c r="N232" s="20">
        <v>0</v>
      </c>
      <c r="O232" s="22">
        <v>201</v>
      </c>
      <c r="P232" s="23" t="b">
        <v>0</v>
      </c>
      <c r="Q232" s="20" t="s">
        <v>910</v>
      </c>
      <c r="R232" s="20" t="s">
        <v>2065</v>
      </c>
      <c r="S232" s="22">
        <v>44</v>
      </c>
      <c r="T232" s="20" t="s">
        <v>1178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899</v>
      </c>
      <c r="AA232" s="22">
        <v>7</v>
      </c>
      <c r="AB232" s="22">
        <v>8</v>
      </c>
      <c r="AC232" s="22">
        <v>0</v>
      </c>
      <c r="AD232" s="22">
        <v>411</v>
      </c>
      <c r="AE232" s="22">
        <v>15</v>
      </c>
      <c r="AF232" s="22">
        <v>2632</v>
      </c>
      <c r="AG232" s="22">
        <v>33</v>
      </c>
      <c r="AH232" s="20">
        <v>0</v>
      </c>
      <c r="AI232" s="20">
        <v>0</v>
      </c>
      <c r="AJ232" s="20" t="s">
        <v>621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574</v>
      </c>
      <c r="BH232" s="22">
        <v>220</v>
      </c>
      <c r="BI232" s="22">
        <v>564</v>
      </c>
      <c r="BJ232" s="22">
        <v>218</v>
      </c>
      <c r="BK232" s="22">
        <v>547</v>
      </c>
      <c r="BL232" s="22">
        <v>214</v>
      </c>
      <c r="BM232" s="22">
        <v>578</v>
      </c>
      <c r="BN232" s="22">
        <v>219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559</v>
      </c>
      <c r="CB232" s="22">
        <v>144</v>
      </c>
      <c r="CC232" s="22">
        <v>549</v>
      </c>
      <c r="CD232" s="22">
        <v>212</v>
      </c>
      <c r="CE232" s="22">
        <v>580</v>
      </c>
      <c r="CF232" s="22">
        <v>218</v>
      </c>
      <c r="CG232" s="22">
        <v>564</v>
      </c>
      <c r="CH232" s="22">
        <v>204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0"/>
      <c r="B233" s="20"/>
      <c r="C233" s="22">
        <v>232787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3</v>
      </c>
      <c r="J233" s="20">
        <v>2</v>
      </c>
      <c r="K233" s="20">
        <v>1.5</v>
      </c>
      <c r="L233" s="22">
        <v>0</v>
      </c>
      <c r="M233" s="20" t="s">
        <v>1172</v>
      </c>
      <c r="N233" s="20">
        <v>1.5</v>
      </c>
      <c r="O233" s="22">
        <v>202</v>
      </c>
      <c r="P233" s="23" t="b">
        <v>0</v>
      </c>
      <c r="Q233" s="20"/>
      <c r="R233" s="20"/>
      <c r="S233" s="22">
        <v>54</v>
      </c>
      <c r="T233" s="20" t="s">
        <v>1173</v>
      </c>
      <c r="U233" s="20">
        <v>2.2000000000000002</v>
      </c>
      <c r="V233" s="20" t="s">
        <v>589</v>
      </c>
      <c r="W233" s="20">
        <v>0.4</v>
      </c>
      <c r="X233" s="23" t="b">
        <v>0</v>
      </c>
      <c r="Y233" s="20"/>
      <c r="Z233" s="20" t="s">
        <v>858</v>
      </c>
      <c r="AA233" s="22">
        <v>7</v>
      </c>
      <c r="AB233" s="22">
        <v>8</v>
      </c>
      <c r="AC233" s="22">
        <v>13</v>
      </c>
      <c r="AD233" s="22">
        <v>23670</v>
      </c>
      <c r="AE233" s="22">
        <v>435</v>
      </c>
      <c r="AF233" s="22">
        <v>37260</v>
      </c>
      <c r="AG233" s="22">
        <v>630</v>
      </c>
      <c r="AH233" s="20">
        <v>0.3</v>
      </c>
      <c r="AI233" s="20">
        <v>2.4</v>
      </c>
      <c r="AJ233" s="20" t="s">
        <v>589</v>
      </c>
      <c r="AK233" s="22">
        <v>495</v>
      </c>
      <c r="AL233" s="22">
        <v>0</v>
      </c>
      <c r="AM233" s="22">
        <v>0</v>
      </c>
      <c r="AN233" s="22">
        <v>2</v>
      </c>
      <c r="AO233" s="22">
        <v>5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90</v>
      </c>
      <c r="AX233" s="20">
        <v>91.4</v>
      </c>
      <c r="AY233" s="20">
        <v>85.2</v>
      </c>
      <c r="AZ233" s="20">
        <v>61</v>
      </c>
      <c r="BA233" s="20">
        <v>23.8</v>
      </c>
      <c r="BB233" s="22">
        <v>6</v>
      </c>
      <c r="BC233" s="20">
        <v>0.48</v>
      </c>
      <c r="BD233" s="20">
        <v>0.68</v>
      </c>
      <c r="BE233" s="20">
        <v>1.1599999999999999</v>
      </c>
      <c r="BF233" s="20">
        <v>5.46</v>
      </c>
      <c r="BG233" s="22">
        <v>136</v>
      </c>
      <c r="BH233" s="22">
        <v>47</v>
      </c>
      <c r="BI233" s="22">
        <v>85</v>
      </c>
      <c r="BJ233" s="22">
        <v>61</v>
      </c>
      <c r="BK233" s="22">
        <v>118</v>
      </c>
      <c r="BL233" s="22">
        <v>68</v>
      </c>
      <c r="BM233" s="22">
        <v>106</v>
      </c>
      <c r="BN233" s="22">
        <v>59</v>
      </c>
      <c r="BO233" s="20"/>
      <c r="BP233" s="20"/>
      <c r="BQ233" s="20"/>
      <c r="BR233" s="20"/>
      <c r="BS233" s="20"/>
      <c r="BT233" s="20"/>
      <c r="BU233" s="22">
        <v>0.09</v>
      </c>
      <c r="BV233" s="22">
        <v>0</v>
      </c>
      <c r="BW233" s="22">
        <v>0.12</v>
      </c>
      <c r="BX233" s="22">
        <v>0.21</v>
      </c>
      <c r="BY233" s="22">
        <v>0.99</v>
      </c>
      <c r="BZ233" s="22">
        <v>0.91</v>
      </c>
      <c r="CA233" s="22">
        <v>132</v>
      </c>
      <c r="CB233" s="22">
        <v>85</v>
      </c>
      <c r="CC233" s="22">
        <v>212</v>
      </c>
      <c r="CD233" s="22">
        <v>92</v>
      </c>
      <c r="CE233" s="22">
        <v>199</v>
      </c>
      <c r="CF233" s="22">
        <v>86</v>
      </c>
      <c r="CG233" s="22">
        <v>249</v>
      </c>
      <c r="CH233" s="22">
        <v>77</v>
      </c>
      <c r="CI233" s="22">
        <v>1.0900000000000001</v>
      </c>
      <c r="CJ233" s="22">
        <v>0.36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482609</v>
      </c>
      <c r="D234" s="22">
        <v>-1</v>
      </c>
      <c r="E234" s="22">
        <v>1</v>
      </c>
      <c r="F234" s="22">
        <v>2</v>
      </c>
      <c r="G234" s="22">
        <v>-2</v>
      </c>
      <c r="H234" s="22">
        <v>1</v>
      </c>
      <c r="I234" s="22">
        <v>2</v>
      </c>
      <c r="J234" s="20">
        <v>0</v>
      </c>
      <c r="K234" s="20">
        <v>0</v>
      </c>
      <c r="L234" s="22">
        <v>0</v>
      </c>
      <c r="M234" s="20" t="s">
        <v>2066</v>
      </c>
      <c r="N234" s="20">
        <v>1.5</v>
      </c>
      <c r="O234" s="22">
        <v>203</v>
      </c>
      <c r="P234" s="23" t="b">
        <v>0</v>
      </c>
      <c r="Q234" s="20" t="s">
        <v>3342</v>
      </c>
      <c r="R234" s="20" t="s">
        <v>3343</v>
      </c>
      <c r="S234" s="22">
        <v>42</v>
      </c>
      <c r="T234" s="20" t="s">
        <v>2067</v>
      </c>
      <c r="U234" s="20">
        <v>3.7</v>
      </c>
      <c r="V234" s="20" t="s">
        <v>2068</v>
      </c>
      <c r="W234" s="20">
        <v>9.6</v>
      </c>
      <c r="X234" s="23" t="b">
        <v>0</v>
      </c>
      <c r="Y234" s="20"/>
      <c r="Z234" s="20" t="s">
        <v>1806</v>
      </c>
      <c r="AA234" s="22">
        <v>7</v>
      </c>
      <c r="AB234" s="22">
        <v>8</v>
      </c>
      <c r="AC234" s="22">
        <v>22</v>
      </c>
      <c r="AD234" s="22">
        <v>1598215</v>
      </c>
      <c r="AE234" s="22">
        <v>2836</v>
      </c>
      <c r="AF234" s="22">
        <v>838126</v>
      </c>
      <c r="AG234" s="22">
        <v>69997</v>
      </c>
      <c r="AH234" s="20">
        <v>0.4</v>
      </c>
      <c r="AI234" s="20">
        <v>5.2</v>
      </c>
      <c r="AJ234" s="20" t="s">
        <v>2068</v>
      </c>
      <c r="AK234" s="22">
        <v>409</v>
      </c>
      <c r="AL234" s="22">
        <v>0</v>
      </c>
      <c r="AM234" s="22">
        <v>2</v>
      </c>
      <c r="AN234" s="22">
        <v>2</v>
      </c>
      <c r="AO234" s="22">
        <v>4</v>
      </c>
      <c r="AP234" s="22">
        <v>0</v>
      </c>
      <c r="AQ234" s="22">
        <v>0</v>
      </c>
      <c r="AR234" s="22">
        <v>0</v>
      </c>
      <c r="AS234" s="22">
        <v>0</v>
      </c>
      <c r="AT234" s="22">
        <v>1</v>
      </c>
      <c r="AU234" s="22">
        <v>0</v>
      </c>
      <c r="AV234" s="22">
        <v>2</v>
      </c>
      <c r="AW234" s="22">
        <v>108</v>
      </c>
      <c r="AX234" s="20">
        <v>85.4</v>
      </c>
      <c r="AY234" s="20">
        <v>67.099999999999994</v>
      </c>
      <c r="AZ234" s="20">
        <v>27</v>
      </c>
      <c r="BA234" s="20">
        <v>18</v>
      </c>
      <c r="BB234" s="22">
        <v>5</v>
      </c>
      <c r="BC234" s="20">
        <v>0.08</v>
      </c>
      <c r="BD234" s="20">
        <v>0.39</v>
      </c>
      <c r="BE234" s="20">
        <v>0.47</v>
      </c>
      <c r="BF234" s="20">
        <v>5.0999999999999996</v>
      </c>
      <c r="BG234" s="22">
        <v>154</v>
      </c>
      <c r="BH234" s="22">
        <v>61</v>
      </c>
      <c r="BI234" s="22">
        <v>117</v>
      </c>
      <c r="BJ234" s="22">
        <v>27</v>
      </c>
      <c r="BK234" s="22">
        <v>201</v>
      </c>
      <c r="BL234" s="22">
        <v>53</v>
      </c>
      <c r="BM234" s="22">
        <v>158</v>
      </c>
      <c r="BN234" s="22">
        <v>46</v>
      </c>
      <c r="BO234" s="20"/>
      <c r="BP234" s="20"/>
      <c r="BQ234" s="20"/>
      <c r="BR234" s="20"/>
      <c r="BS234" s="20"/>
      <c r="BT234" s="20"/>
      <c r="BU234" s="22">
        <v>0.02</v>
      </c>
      <c r="BV234" s="22">
        <v>0</v>
      </c>
      <c r="BW234" s="22">
        <v>0.09</v>
      </c>
      <c r="BX234" s="22">
        <v>0.11</v>
      </c>
      <c r="BY234" s="22">
        <v>1.1200000000000001</v>
      </c>
      <c r="BZ234" s="22">
        <v>0.88</v>
      </c>
      <c r="CA234" s="22">
        <v>597</v>
      </c>
      <c r="CB234" s="22">
        <v>160</v>
      </c>
      <c r="CC234" s="22">
        <v>190</v>
      </c>
      <c r="CD234" s="22">
        <v>61</v>
      </c>
      <c r="CE234" s="22">
        <v>79</v>
      </c>
      <c r="CF234" s="22">
        <v>21</v>
      </c>
      <c r="CG234" s="22">
        <v>42</v>
      </c>
      <c r="CH234" s="22">
        <v>13</v>
      </c>
      <c r="CI234" s="22">
        <v>1.1000000000000001</v>
      </c>
      <c r="CJ234" s="22">
        <v>0.44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225796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1170</v>
      </c>
      <c r="N235" s="20">
        <v>0</v>
      </c>
      <c r="O235" s="22">
        <v>206</v>
      </c>
      <c r="P235" s="23" t="b">
        <v>0</v>
      </c>
      <c r="Q235" s="20" t="s">
        <v>3209</v>
      </c>
      <c r="R235" s="20" t="s">
        <v>2801</v>
      </c>
      <c r="S235" s="22">
        <v>53</v>
      </c>
      <c r="T235" s="20" t="s">
        <v>1171</v>
      </c>
      <c r="U235" s="20">
        <v>2</v>
      </c>
      <c r="V235" s="20" t="s">
        <v>479</v>
      </c>
      <c r="W235" s="20">
        <v>3.3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2</v>
      </c>
      <c r="AD235" s="22">
        <v>197870</v>
      </c>
      <c r="AE235" s="22">
        <v>502</v>
      </c>
      <c r="AF235" s="22">
        <v>1389736</v>
      </c>
      <c r="AG235" s="22">
        <v>5167</v>
      </c>
      <c r="AH235" s="20">
        <v>0</v>
      </c>
      <c r="AI235" s="20">
        <v>0.4</v>
      </c>
      <c r="AJ235" s="20" t="s">
        <v>479</v>
      </c>
      <c r="AK235" s="22">
        <v>75</v>
      </c>
      <c r="AL235" s="22">
        <v>0</v>
      </c>
      <c r="AM235" s="22">
        <v>0</v>
      </c>
      <c r="AN235" s="22">
        <v>0</v>
      </c>
      <c r="AO235" s="22">
        <v>1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15</v>
      </c>
      <c r="AX235" s="20">
        <v>11.4</v>
      </c>
      <c r="AY235" s="20">
        <v>35.9</v>
      </c>
      <c r="AZ235" s="20">
        <v>3</v>
      </c>
      <c r="BA235" s="20">
        <v>5</v>
      </c>
      <c r="BB235" s="22">
        <v>1</v>
      </c>
      <c r="BC235" s="20">
        <v>0.03</v>
      </c>
      <c r="BD235" s="20">
        <v>0.42</v>
      </c>
      <c r="BE235" s="20">
        <v>0.45</v>
      </c>
      <c r="BF235" s="20">
        <v>1.23</v>
      </c>
      <c r="BG235" s="22">
        <v>350</v>
      </c>
      <c r="BH235" s="22">
        <v>131</v>
      </c>
      <c r="BI235" s="22">
        <v>192</v>
      </c>
      <c r="BJ235" s="22">
        <v>53</v>
      </c>
      <c r="BK235" s="22">
        <v>348</v>
      </c>
      <c r="BL235" s="22">
        <v>119</v>
      </c>
      <c r="BM235" s="22">
        <v>318</v>
      </c>
      <c r="BN235" s="22">
        <v>110</v>
      </c>
      <c r="BO235" s="20"/>
      <c r="BP235" s="20"/>
      <c r="BQ235" s="22">
        <v>2</v>
      </c>
      <c r="BR235" s="20"/>
      <c r="BS235" s="20"/>
      <c r="BT235" s="20"/>
      <c r="BU235" s="22">
        <v>0.04</v>
      </c>
      <c r="BV235" s="22">
        <v>0</v>
      </c>
      <c r="BW235" s="22">
        <v>0.5</v>
      </c>
      <c r="BX235" s="22">
        <v>0.54</v>
      </c>
      <c r="BY235" s="22">
        <v>1.48</v>
      </c>
      <c r="BZ235" s="22">
        <v>1.2</v>
      </c>
      <c r="CA235" s="22">
        <v>152</v>
      </c>
      <c r="CB235" s="22">
        <v>12</v>
      </c>
      <c r="CC235" s="22">
        <v>693</v>
      </c>
      <c r="CD235" s="22">
        <v>228</v>
      </c>
      <c r="CE235" s="22">
        <v>229</v>
      </c>
      <c r="CF235" s="22">
        <v>76</v>
      </c>
      <c r="CG235" s="22">
        <v>96</v>
      </c>
      <c r="CH235" s="22">
        <v>36</v>
      </c>
      <c r="CI235" s="22">
        <v>1.2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66749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4</v>
      </c>
      <c r="J236" s="20">
        <v>0</v>
      </c>
      <c r="K236" s="20">
        <v>0</v>
      </c>
      <c r="L236" s="22">
        <v>0</v>
      </c>
      <c r="M236" s="20" t="s">
        <v>2069</v>
      </c>
      <c r="N236" s="20">
        <v>0</v>
      </c>
      <c r="O236" s="22">
        <v>207</v>
      </c>
      <c r="P236" s="23" t="b">
        <v>0</v>
      </c>
      <c r="Q236" s="20" t="s">
        <v>3035</v>
      </c>
      <c r="R236" s="20" t="s">
        <v>3036</v>
      </c>
      <c r="S236" s="22">
        <v>68</v>
      </c>
      <c r="T236" s="20" t="s">
        <v>2070</v>
      </c>
      <c r="U236" s="20">
        <v>0</v>
      </c>
      <c r="V236" s="20" t="s">
        <v>2071</v>
      </c>
      <c r="W236" s="20">
        <v>0.3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9006</v>
      </c>
      <c r="AE236" s="22">
        <v>0</v>
      </c>
      <c r="AF236" s="22">
        <v>58257</v>
      </c>
      <c r="AG236" s="22">
        <v>349</v>
      </c>
      <c r="AH236" s="20">
        <v>0</v>
      </c>
      <c r="AI236" s="20">
        <v>0</v>
      </c>
      <c r="AJ236" s="20" t="s">
        <v>2072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717</v>
      </c>
      <c r="BH236" s="22">
        <v>91</v>
      </c>
      <c r="BI236" s="22">
        <v>717</v>
      </c>
      <c r="BJ236" s="22">
        <v>91</v>
      </c>
      <c r="BK236" s="22">
        <v>717</v>
      </c>
      <c r="BL236" s="22">
        <v>91</v>
      </c>
      <c r="BM236" s="22">
        <v>717</v>
      </c>
      <c r="BN236" s="22">
        <v>91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35</v>
      </c>
      <c r="CB236" s="22">
        <v>15</v>
      </c>
      <c r="CC236" s="22">
        <v>711</v>
      </c>
      <c r="CD236" s="22">
        <v>90</v>
      </c>
      <c r="CE236" s="22">
        <v>717</v>
      </c>
      <c r="CF236" s="22">
        <v>91</v>
      </c>
      <c r="CG236" s="22">
        <v>267</v>
      </c>
      <c r="CH236" s="22">
        <v>46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248857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3</v>
      </c>
      <c r="J237" s="20">
        <v>0.7</v>
      </c>
      <c r="K237" s="20">
        <v>0.2</v>
      </c>
      <c r="L237" s="22">
        <v>0</v>
      </c>
      <c r="M237" s="20" t="s">
        <v>1202</v>
      </c>
      <c r="N237" s="20">
        <v>0.2</v>
      </c>
      <c r="O237" s="22">
        <v>208</v>
      </c>
      <c r="P237" s="23" t="b">
        <v>0</v>
      </c>
      <c r="Q237" s="20"/>
      <c r="R237" s="20" t="s">
        <v>3210</v>
      </c>
      <c r="S237" s="22">
        <v>53</v>
      </c>
      <c r="T237" s="20" t="s">
        <v>1203</v>
      </c>
      <c r="U237" s="20">
        <v>1</v>
      </c>
      <c r="V237" s="20" t="s">
        <v>1204</v>
      </c>
      <c r="W237" s="20">
        <v>0.1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2</v>
      </c>
      <c r="AD237" s="22">
        <v>4495</v>
      </c>
      <c r="AE237" s="22">
        <v>112</v>
      </c>
      <c r="AF237" s="22">
        <v>9650</v>
      </c>
      <c r="AG237" s="22">
        <v>101</v>
      </c>
      <c r="AH237" s="20">
        <v>0</v>
      </c>
      <c r="AI237" s="20">
        <v>0.4</v>
      </c>
      <c r="AJ237" s="20" t="s">
        <v>1204</v>
      </c>
      <c r="AK237" s="22">
        <v>43</v>
      </c>
      <c r="AL237" s="22">
        <v>0</v>
      </c>
      <c r="AM237" s="22">
        <v>0</v>
      </c>
      <c r="AN237" s="22">
        <v>0</v>
      </c>
      <c r="AO237" s="22">
        <v>1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</v>
      </c>
      <c r="AX237" s="20">
        <v>7.2</v>
      </c>
      <c r="AY237" s="20">
        <v>10.4</v>
      </c>
      <c r="AZ237" s="20">
        <v>26</v>
      </c>
      <c r="BA237" s="20">
        <v>4.3</v>
      </c>
      <c r="BB237" s="22">
        <v>0</v>
      </c>
      <c r="BC237" s="20">
        <v>7.0000000000000007E-2</v>
      </c>
      <c r="BD237" s="20">
        <v>0.13</v>
      </c>
      <c r="BE237" s="20">
        <v>0.2</v>
      </c>
      <c r="BF237" s="20">
        <v>0.99</v>
      </c>
      <c r="BG237" s="22">
        <v>377</v>
      </c>
      <c r="BH237" s="22">
        <v>172</v>
      </c>
      <c r="BI237" s="22">
        <v>318</v>
      </c>
      <c r="BJ237" s="22">
        <v>163</v>
      </c>
      <c r="BK237" s="22">
        <v>205</v>
      </c>
      <c r="BL237" s="22">
        <v>109</v>
      </c>
      <c r="BM237" s="22">
        <v>328</v>
      </c>
      <c r="BN237" s="22">
        <v>150</v>
      </c>
      <c r="BO237" s="20"/>
      <c r="BP237" s="20"/>
      <c r="BQ237" s="20"/>
      <c r="BR237" s="20"/>
      <c r="BS237" s="20"/>
      <c r="BT237" s="20"/>
      <c r="BU237" s="22">
        <v>0.15</v>
      </c>
      <c r="BV237" s="22">
        <v>0</v>
      </c>
      <c r="BW237" s="22">
        <v>0.27</v>
      </c>
      <c r="BX237" s="22">
        <v>0.42</v>
      </c>
      <c r="BY237" s="22">
        <v>2.0699999999999998</v>
      </c>
      <c r="BZ237" s="22">
        <v>2.09</v>
      </c>
      <c r="CA237" s="22">
        <v>154</v>
      </c>
      <c r="CB237" s="22">
        <v>99</v>
      </c>
      <c r="CC237" s="22">
        <v>375</v>
      </c>
      <c r="CD237" s="22">
        <v>176</v>
      </c>
      <c r="CE237" s="22">
        <v>391</v>
      </c>
      <c r="CF237" s="22">
        <v>186</v>
      </c>
      <c r="CG237" s="22">
        <v>454</v>
      </c>
      <c r="CH237" s="22">
        <v>151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465920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2</v>
      </c>
      <c r="K238" s="20">
        <v>1.5</v>
      </c>
      <c r="L238" s="22">
        <v>0</v>
      </c>
      <c r="M238" s="20" t="s">
        <v>1196</v>
      </c>
      <c r="N238" s="20">
        <v>1.5</v>
      </c>
      <c r="O238" s="22">
        <v>210</v>
      </c>
      <c r="P238" s="23" t="b">
        <v>0</v>
      </c>
      <c r="Q238" s="20"/>
      <c r="R238" s="20" t="s">
        <v>2899</v>
      </c>
      <c r="S238" s="22">
        <v>63</v>
      </c>
      <c r="T238" s="20" t="s">
        <v>1197</v>
      </c>
      <c r="U238" s="20">
        <v>1.6</v>
      </c>
      <c r="V238" s="20" t="s">
        <v>1198</v>
      </c>
      <c r="W238" s="20">
        <v>0.8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8</v>
      </c>
      <c r="AD238" s="22">
        <v>24529</v>
      </c>
      <c r="AE238" s="22">
        <v>957</v>
      </c>
      <c r="AF238" s="22">
        <v>224136</v>
      </c>
      <c r="AG238" s="22">
        <v>989</v>
      </c>
      <c r="AH238" s="20">
        <v>0.2</v>
      </c>
      <c r="AI238" s="20">
        <v>1.3</v>
      </c>
      <c r="AJ238" s="20" t="s">
        <v>1198</v>
      </c>
      <c r="AK238" s="22">
        <v>189</v>
      </c>
      <c r="AL238" s="22">
        <v>0</v>
      </c>
      <c r="AM238" s="22">
        <v>0</v>
      </c>
      <c r="AN238" s="22">
        <v>2</v>
      </c>
      <c r="AO238" s="22">
        <v>2</v>
      </c>
      <c r="AP238" s="22">
        <v>0</v>
      </c>
      <c r="AQ238" s="22">
        <v>0</v>
      </c>
      <c r="AR238" s="22">
        <v>0</v>
      </c>
      <c r="AS238" s="22">
        <v>1</v>
      </c>
      <c r="AT238" s="22">
        <v>0</v>
      </c>
      <c r="AU238" s="22">
        <v>0</v>
      </c>
      <c r="AV238" s="22">
        <v>0</v>
      </c>
      <c r="AW238" s="22">
        <v>31</v>
      </c>
      <c r="AX238" s="20">
        <v>29.8</v>
      </c>
      <c r="AY238" s="20">
        <v>76.7</v>
      </c>
      <c r="AZ238" s="20">
        <v>38</v>
      </c>
      <c r="BA238" s="20">
        <v>14.5</v>
      </c>
      <c r="BB238" s="22">
        <v>2</v>
      </c>
      <c r="BC238" s="20">
        <v>0.1</v>
      </c>
      <c r="BD238" s="20">
        <v>0.79</v>
      </c>
      <c r="BE238" s="20">
        <v>0.89</v>
      </c>
      <c r="BF238" s="20">
        <v>1.95</v>
      </c>
      <c r="BG238" s="22">
        <v>280</v>
      </c>
      <c r="BH238" s="22">
        <v>118</v>
      </c>
      <c r="BI238" s="22">
        <v>98</v>
      </c>
      <c r="BJ238" s="22">
        <v>70</v>
      </c>
      <c r="BK238" s="22">
        <v>162</v>
      </c>
      <c r="BL238" s="22">
        <v>92</v>
      </c>
      <c r="BM238" s="22">
        <v>204</v>
      </c>
      <c r="BN238" s="22">
        <v>95</v>
      </c>
      <c r="BO238" s="22">
        <v>3</v>
      </c>
      <c r="BP238" s="20"/>
      <c r="BQ238" s="20"/>
      <c r="BR238" s="20"/>
      <c r="BS238" s="20"/>
      <c r="BT238" s="20"/>
      <c r="BU238" s="22">
        <v>0.05</v>
      </c>
      <c r="BV238" s="22">
        <v>0</v>
      </c>
      <c r="BW238" s="22">
        <v>0.38</v>
      </c>
      <c r="BX238" s="22">
        <v>0.43</v>
      </c>
      <c r="BY238" s="22">
        <v>0.93</v>
      </c>
      <c r="BZ238" s="22">
        <v>0.95</v>
      </c>
      <c r="CA238" s="22">
        <v>59</v>
      </c>
      <c r="CB238" s="22">
        <v>37</v>
      </c>
      <c r="CC238" s="22">
        <v>214</v>
      </c>
      <c r="CD238" s="22">
        <v>94</v>
      </c>
      <c r="CE238" s="22">
        <v>273</v>
      </c>
      <c r="CF238" s="22">
        <v>128</v>
      </c>
      <c r="CG238" s="22">
        <v>178</v>
      </c>
      <c r="CH238" s="22">
        <v>56</v>
      </c>
      <c r="CI238" s="22">
        <v>0.95</v>
      </c>
      <c r="CJ238" s="22">
        <v>0.95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0</v>
      </c>
      <c r="C239" s="22">
        <v>517052</v>
      </c>
      <c r="D239" s="22">
        <v>0</v>
      </c>
      <c r="E239" s="22">
        <v>0</v>
      </c>
      <c r="F239" s="22">
        <v>-1</v>
      </c>
      <c r="G239" s="22">
        <v>1</v>
      </c>
      <c r="H239" s="22">
        <v>0</v>
      </c>
      <c r="I239" s="22">
        <v>4</v>
      </c>
      <c r="J239" s="20">
        <v>1.3</v>
      </c>
      <c r="K239" s="20">
        <v>0</v>
      </c>
      <c r="L239" s="22">
        <v>0</v>
      </c>
      <c r="M239" s="20" t="s">
        <v>870</v>
      </c>
      <c r="N239" s="20">
        <v>0.8</v>
      </c>
      <c r="O239" s="22">
        <v>211</v>
      </c>
      <c r="P239" s="23" t="b">
        <v>0</v>
      </c>
      <c r="Q239" s="20"/>
      <c r="R239" s="20" t="s">
        <v>3344</v>
      </c>
      <c r="S239" s="22">
        <v>69</v>
      </c>
      <c r="T239" s="20" t="s">
        <v>2073</v>
      </c>
      <c r="U239" s="20">
        <v>2</v>
      </c>
      <c r="V239" s="20" t="s">
        <v>1709</v>
      </c>
      <c r="W239" s="20">
        <v>5.8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12</v>
      </c>
      <c r="AD239" s="22">
        <v>1043553</v>
      </c>
      <c r="AE239" s="22">
        <v>3771</v>
      </c>
      <c r="AF239" s="22">
        <v>1984701</v>
      </c>
      <c r="AG239" s="22">
        <v>27853</v>
      </c>
      <c r="AH239" s="20">
        <v>0.1</v>
      </c>
      <c r="AI239" s="20">
        <v>1.7</v>
      </c>
      <c r="AJ239" s="20" t="s">
        <v>2074</v>
      </c>
      <c r="AK239" s="22">
        <v>509</v>
      </c>
      <c r="AL239" s="22">
        <v>1</v>
      </c>
      <c r="AM239" s="22">
        <v>0</v>
      </c>
      <c r="AN239" s="22">
        <v>3</v>
      </c>
      <c r="AO239" s="22">
        <v>5</v>
      </c>
      <c r="AP239" s="22">
        <v>0</v>
      </c>
      <c r="AQ239" s="22">
        <v>0</v>
      </c>
      <c r="AR239" s="22">
        <v>0</v>
      </c>
      <c r="AS239" s="22">
        <v>5</v>
      </c>
      <c r="AT239" s="22">
        <v>0</v>
      </c>
      <c r="AU239" s="22">
        <v>0</v>
      </c>
      <c r="AV239" s="22">
        <v>1</v>
      </c>
      <c r="AW239" s="22">
        <v>24</v>
      </c>
      <c r="AX239" s="20">
        <v>75.8</v>
      </c>
      <c r="AY239" s="20">
        <v>77.2</v>
      </c>
      <c r="AZ239" s="20">
        <v>234</v>
      </c>
      <c r="BA239" s="20">
        <v>38.4</v>
      </c>
      <c r="BB239" s="22">
        <v>6</v>
      </c>
      <c r="BC239" s="20">
        <v>3.68</v>
      </c>
      <c r="BD239" s="20">
        <v>0.72</v>
      </c>
      <c r="BE239" s="20">
        <v>4.4000000000000004</v>
      </c>
      <c r="BF239" s="20">
        <v>5.66</v>
      </c>
      <c r="BG239" s="22">
        <v>174</v>
      </c>
      <c r="BH239" s="22">
        <v>18</v>
      </c>
      <c r="BI239" s="22">
        <v>94</v>
      </c>
      <c r="BJ239" s="22">
        <v>8</v>
      </c>
      <c r="BK239" s="22">
        <v>13</v>
      </c>
      <c r="BL239" s="22">
        <v>5</v>
      </c>
      <c r="BM239" s="22">
        <v>40</v>
      </c>
      <c r="BN239" s="22">
        <v>9</v>
      </c>
      <c r="BO239" s="20"/>
      <c r="BP239" s="20"/>
      <c r="BQ239" s="20"/>
      <c r="BR239" s="20"/>
      <c r="BS239" s="20"/>
      <c r="BT239" s="20"/>
      <c r="BU239" s="22">
        <v>0.65</v>
      </c>
      <c r="BV239" s="22">
        <v>0</v>
      </c>
      <c r="BW239" s="22">
        <v>0.13</v>
      </c>
      <c r="BX239" s="22">
        <v>0.78</v>
      </c>
      <c r="BY239" s="22">
        <v>1</v>
      </c>
      <c r="BZ239" s="22">
        <v>0.88</v>
      </c>
      <c r="CA239" s="22">
        <v>34</v>
      </c>
      <c r="CB239" s="22">
        <v>14</v>
      </c>
      <c r="CC239" s="22">
        <v>291</v>
      </c>
      <c r="CD239" s="22">
        <v>39</v>
      </c>
      <c r="CE239" s="22">
        <v>232</v>
      </c>
      <c r="CF239" s="22">
        <v>29</v>
      </c>
      <c r="CG239" s="22">
        <v>68</v>
      </c>
      <c r="CH239" s="22">
        <v>13</v>
      </c>
      <c r="CI239" s="22">
        <v>1.06</v>
      </c>
      <c r="CJ239" s="22">
        <v>0.53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213198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4</v>
      </c>
      <c r="J240" s="20">
        <v>0</v>
      </c>
      <c r="K240" s="20">
        <v>0</v>
      </c>
      <c r="L240" s="22">
        <v>0</v>
      </c>
      <c r="M240" s="20" t="s">
        <v>2075</v>
      </c>
      <c r="N240" s="20">
        <v>0</v>
      </c>
      <c r="O240" s="22">
        <v>212</v>
      </c>
      <c r="P240" s="23" t="b">
        <v>0</v>
      </c>
      <c r="Q240" s="20" t="s">
        <v>910</v>
      </c>
      <c r="R240" s="20" t="s">
        <v>2402</v>
      </c>
      <c r="S240" s="22">
        <v>73</v>
      </c>
      <c r="T240" s="20" t="s">
        <v>2076</v>
      </c>
      <c r="U240" s="20">
        <v>0</v>
      </c>
      <c r="V240" s="20" t="s">
        <v>2077</v>
      </c>
      <c r="W240" s="20">
        <v>0.6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0</v>
      </c>
      <c r="AD240" s="22">
        <v>3487</v>
      </c>
      <c r="AE240" s="22">
        <v>107</v>
      </c>
      <c r="AF240" s="22">
        <v>112089</v>
      </c>
      <c r="AG240" s="22">
        <v>606</v>
      </c>
      <c r="AH240" s="20">
        <v>0</v>
      </c>
      <c r="AI240" s="20">
        <v>0</v>
      </c>
      <c r="AJ240" s="20" t="s">
        <v>2077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718</v>
      </c>
      <c r="BH240" s="22">
        <v>92</v>
      </c>
      <c r="BI240" s="22">
        <v>718</v>
      </c>
      <c r="BJ240" s="22">
        <v>92</v>
      </c>
      <c r="BK240" s="22">
        <v>718</v>
      </c>
      <c r="BL240" s="22">
        <v>92</v>
      </c>
      <c r="BM240" s="22">
        <v>718</v>
      </c>
      <c r="BN240" s="22">
        <v>92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25</v>
      </c>
      <c r="CB240" s="22">
        <v>10</v>
      </c>
      <c r="CC240" s="22">
        <v>713</v>
      </c>
      <c r="CD240" s="22">
        <v>91</v>
      </c>
      <c r="CE240" s="22">
        <v>718</v>
      </c>
      <c r="CF240" s="22">
        <v>92</v>
      </c>
      <c r="CG240" s="22">
        <v>223</v>
      </c>
      <c r="CH240" s="22">
        <v>41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176413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1025</v>
      </c>
      <c r="N241" s="20">
        <v>0</v>
      </c>
      <c r="O241" s="22">
        <v>213</v>
      </c>
      <c r="P241" s="23" t="b">
        <v>0</v>
      </c>
      <c r="Q241" s="20" t="s">
        <v>2078</v>
      </c>
      <c r="R241" s="20" t="s">
        <v>2079</v>
      </c>
      <c r="S241" s="22">
        <v>55</v>
      </c>
      <c r="T241" s="20" t="s">
        <v>1159</v>
      </c>
      <c r="U241" s="20">
        <v>0</v>
      </c>
      <c r="V241" s="20" t="s">
        <v>576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369</v>
      </c>
      <c r="AG241" s="22">
        <v>3</v>
      </c>
      <c r="AH241" s="20">
        <v>0</v>
      </c>
      <c r="AI241" s="20">
        <v>0</v>
      </c>
      <c r="AJ241" s="20" t="s">
        <v>576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707</v>
      </c>
      <c r="BH241" s="22">
        <v>305</v>
      </c>
      <c r="BI241" s="22">
        <v>707</v>
      </c>
      <c r="BJ241" s="22">
        <v>305</v>
      </c>
      <c r="BK241" s="22">
        <v>706</v>
      </c>
      <c r="BL241" s="22">
        <v>305</v>
      </c>
      <c r="BM241" s="22">
        <v>707</v>
      </c>
      <c r="BN241" s="22">
        <v>305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104</v>
      </c>
      <c r="CB241" s="22">
        <v>64</v>
      </c>
      <c r="CC241" s="22">
        <v>699</v>
      </c>
      <c r="CD241" s="22">
        <v>301</v>
      </c>
      <c r="CE241" s="22">
        <v>707</v>
      </c>
      <c r="CF241" s="22">
        <v>305</v>
      </c>
      <c r="CG241" s="22">
        <v>696</v>
      </c>
      <c r="CH241" s="22">
        <v>292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204727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0.5</v>
      </c>
      <c r="K242" s="20">
        <v>0</v>
      </c>
      <c r="L242" s="22">
        <v>0</v>
      </c>
      <c r="M242" s="20" t="s">
        <v>1164</v>
      </c>
      <c r="N242" s="20">
        <v>0</v>
      </c>
      <c r="O242" s="22">
        <v>214</v>
      </c>
      <c r="P242" s="23" t="b">
        <v>0</v>
      </c>
      <c r="Q242" s="20"/>
      <c r="R242" s="20"/>
      <c r="S242" s="22">
        <v>44</v>
      </c>
      <c r="T242" s="20" t="s">
        <v>1165</v>
      </c>
      <c r="U242" s="20">
        <v>0</v>
      </c>
      <c r="V242" s="20" t="s">
        <v>705</v>
      </c>
      <c r="W242" s="20">
        <v>0.1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0</v>
      </c>
      <c r="AD242" s="22">
        <v>2600</v>
      </c>
      <c r="AE242" s="22">
        <v>74</v>
      </c>
      <c r="AF242" s="22">
        <v>6198</v>
      </c>
      <c r="AG242" s="22">
        <v>108</v>
      </c>
      <c r="AH242" s="20">
        <v>0</v>
      </c>
      <c r="AI242" s="20">
        <v>0</v>
      </c>
      <c r="AJ242" s="20" t="s">
        <v>2080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554</v>
      </c>
      <c r="BH242" s="22">
        <v>215</v>
      </c>
      <c r="BI242" s="22">
        <v>543</v>
      </c>
      <c r="BJ242" s="22">
        <v>213</v>
      </c>
      <c r="BK242" s="22">
        <v>523</v>
      </c>
      <c r="BL242" s="22">
        <v>207</v>
      </c>
      <c r="BM242" s="22">
        <v>558</v>
      </c>
      <c r="BN242" s="22">
        <v>214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522</v>
      </c>
      <c r="CB242" s="22">
        <v>128</v>
      </c>
      <c r="CC242" s="22">
        <v>523</v>
      </c>
      <c r="CD242" s="22">
        <v>203</v>
      </c>
      <c r="CE242" s="22">
        <v>560</v>
      </c>
      <c r="CF242" s="22">
        <v>213</v>
      </c>
      <c r="CG242" s="22">
        <v>419</v>
      </c>
      <c r="CH242" s="22">
        <v>161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471798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1</v>
      </c>
      <c r="J243" s="20">
        <v>0</v>
      </c>
      <c r="K243" s="20">
        <v>0</v>
      </c>
      <c r="L243" s="22">
        <v>0</v>
      </c>
      <c r="M243" s="20" t="s">
        <v>412</v>
      </c>
      <c r="N243" s="20">
        <v>0</v>
      </c>
      <c r="O243" s="22">
        <v>215</v>
      </c>
      <c r="P243" s="23" t="b">
        <v>0</v>
      </c>
      <c r="Q243" s="20" t="s">
        <v>2529</v>
      </c>
      <c r="R243" s="20" t="s">
        <v>2530</v>
      </c>
      <c r="S243" s="22">
        <v>40</v>
      </c>
      <c r="T243" s="20" t="s">
        <v>2081</v>
      </c>
      <c r="U243" s="20">
        <v>0</v>
      </c>
      <c r="V243" s="20" t="s">
        <v>2082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3134</v>
      </c>
      <c r="AG243" s="22">
        <v>45</v>
      </c>
      <c r="AH243" s="20">
        <v>0</v>
      </c>
      <c r="AI243" s="20">
        <v>0</v>
      </c>
      <c r="AJ243" s="20" t="s">
        <v>2083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505</v>
      </c>
      <c r="BH243" s="22">
        <v>67</v>
      </c>
      <c r="BI243" s="22">
        <v>489</v>
      </c>
      <c r="BJ243" s="22">
        <v>52</v>
      </c>
      <c r="BK243" s="22">
        <v>461</v>
      </c>
      <c r="BL243" s="22">
        <v>47</v>
      </c>
      <c r="BM243" s="22">
        <v>509</v>
      </c>
      <c r="BN243" s="22">
        <v>67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675</v>
      </c>
      <c r="CB243" s="22">
        <v>69</v>
      </c>
      <c r="CC243" s="22">
        <v>466</v>
      </c>
      <c r="CD243" s="22">
        <v>67</v>
      </c>
      <c r="CE243" s="22">
        <v>510</v>
      </c>
      <c r="CF243" s="22">
        <v>67</v>
      </c>
      <c r="CG243" s="22">
        <v>533</v>
      </c>
      <c r="CH243" s="22">
        <v>69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103955</v>
      </c>
      <c r="D244" s="22">
        <v>0</v>
      </c>
      <c r="E244" s="22">
        <v>0</v>
      </c>
      <c r="F244" s="22">
        <v>1</v>
      </c>
      <c r="G244" s="22">
        <v>-1</v>
      </c>
      <c r="H244" s="22">
        <v>1</v>
      </c>
      <c r="I244" s="22">
        <v>3</v>
      </c>
      <c r="J244" s="20">
        <v>2</v>
      </c>
      <c r="K244" s="20">
        <v>1.5</v>
      </c>
      <c r="L244" s="22">
        <v>0</v>
      </c>
      <c r="M244" s="20" t="s">
        <v>1179</v>
      </c>
      <c r="N244" s="20">
        <v>1.5</v>
      </c>
      <c r="O244" s="22">
        <v>216</v>
      </c>
      <c r="P244" s="23" t="b">
        <v>0</v>
      </c>
      <c r="Q244" s="20"/>
      <c r="R244" s="20"/>
      <c r="S244" s="22">
        <v>71</v>
      </c>
      <c r="T244" s="20" t="s">
        <v>1180</v>
      </c>
      <c r="U244" s="20">
        <v>4.8</v>
      </c>
      <c r="V244" s="20" t="s">
        <v>464</v>
      </c>
      <c r="W244" s="20">
        <v>11.2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29</v>
      </c>
      <c r="AD244" s="22">
        <v>1745206</v>
      </c>
      <c r="AE244" s="22">
        <v>8851</v>
      </c>
      <c r="AF244" s="22">
        <v>951168</v>
      </c>
      <c r="AG244" s="22">
        <v>56529</v>
      </c>
      <c r="AH244" s="20">
        <v>0.2</v>
      </c>
      <c r="AI244" s="20">
        <v>4.0999999999999996</v>
      </c>
      <c r="AJ244" s="20" t="s">
        <v>464</v>
      </c>
      <c r="AK244" s="22">
        <v>530</v>
      </c>
      <c r="AL244" s="22">
        <v>2</v>
      </c>
      <c r="AM244" s="22">
        <v>1</v>
      </c>
      <c r="AN244" s="22">
        <v>2</v>
      </c>
      <c r="AO244" s="22">
        <v>6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3</v>
      </c>
      <c r="AW244" s="22">
        <v>84</v>
      </c>
      <c r="AX244" s="20">
        <v>116</v>
      </c>
      <c r="AY244" s="20">
        <v>148.5</v>
      </c>
      <c r="AZ244" s="20">
        <v>251</v>
      </c>
      <c r="BA244" s="20">
        <v>51.6</v>
      </c>
      <c r="BB244" s="22">
        <v>6</v>
      </c>
      <c r="BC244" s="20">
        <v>1.74</v>
      </c>
      <c r="BD244" s="20">
        <v>1.1299999999999999</v>
      </c>
      <c r="BE244" s="20">
        <v>2.87</v>
      </c>
      <c r="BF244" s="20">
        <v>6.4</v>
      </c>
      <c r="BG244" s="22">
        <v>100</v>
      </c>
      <c r="BH244" s="22">
        <v>35</v>
      </c>
      <c r="BI244" s="22">
        <v>34</v>
      </c>
      <c r="BJ244" s="22">
        <v>25</v>
      </c>
      <c r="BK244" s="22">
        <v>9</v>
      </c>
      <c r="BL244" s="22">
        <v>6</v>
      </c>
      <c r="BM244" s="22">
        <v>21</v>
      </c>
      <c r="BN244" s="22">
        <v>16</v>
      </c>
      <c r="BO244" s="20"/>
      <c r="BP244" s="20"/>
      <c r="BQ244" s="22">
        <v>4</v>
      </c>
      <c r="BR244" s="20"/>
      <c r="BS244" s="20"/>
      <c r="BT244" s="20"/>
      <c r="BU244" s="22">
        <v>0.3</v>
      </c>
      <c r="BV244" s="22">
        <v>0</v>
      </c>
      <c r="BW244" s="22">
        <v>0.19</v>
      </c>
      <c r="BX244" s="22">
        <v>0.49</v>
      </c>
      <c r="BY244" s="22">
        <v>1.0900000000000001</v>
      </c>
      <c r="BZ244" s="22">
        <v>1.02</v>
      </c>
      <c r="CA244" s="22">
        <v>28</v>
      </c>
      <c r="CB244" s="22">
        <v>16</v>
      </c>
      <c r="CC244" s="22">
        <v>215</v>
      </c>
      <c r="CD244" s="22">
        <v>95</v>
      </c>
      <c r="CE244" s="22">
        <v>34</v>
      </c>
      <c r="CF244" s="22">
        <v>18</v>
      </c>
      <c r="CG244" s="22">
        <v>36</v>
      </c>
      <c r="CH244" s="22">
        <v>14</v>
      </c>
      <c r="CI244" s="22">
        <v>1.02</v>
      </c>
      <c r="CJ244" s="22">
        <v>0.34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51090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3</v>
      </c>
      <c r="K245" s="20">
        <v>2.5</v>
      </c>
      <c r="L245" s="22">
        <v>0</v>
      </c>
      <c r="M245" s="20" t="s">
        <v>605</v>
      </c>
      <c r="N245" s="20">
        <v>2.5</v>
      </c>
      <c r="O245" s="22">
        <v>217</v>
      </c>
      <c r="P245" s="23" t="b">
        <v>0</v>
      </c>
      <c r="Q245" s="20"/>
      <c r="R245" s="20"/>
      <c r="S245" s="22">
        <v>50</v>
      </c>
      <c r="T245" s="20" t="s">
        <v>1148</v>
      </c>
      <c r="U245" s="20">
        <v>3.2</v>
      </c>
      <c r="V245" s="20" t="s">
        <v>1149</v>
      </c>
      <c r="W245" s="20">
        <v>3.6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19</v>
      </c>
      <c r="AD245" s="22">
        <v>169232</v>
      </c>
      <c r="AE245" s="22">
        <v>3348</v>
      </c>
      <c r="AF245" s="22">
        <v>124124</v>
      </c>
      <c r="AG245" s="22">
        <v>4465</v>
      </c>
      <c r="AH245" s="20">
        <v>0.5</v>
      </c>
      <c r="AI245" s="20">
        <v>3.8</v>
      </c>
      <c r="AJ245" s="20" t="s">
        <v>2084</v>
      </c>
      <c r="AK245" s="22">
        <v>540</v>
      </c>
      <c r="AL245" s="22">
        <v>0</v>
      </c>
      <c r="AM245" s="22">
        <v>0</v>
      </c>
      <c r="AN245" s="22">
        <v>2</v>
      </c>
      <c r="AO245" s="22">
        <v>6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130</v>
      </c>
      <c r="AX245" s="20">
        <v>160.6</v>
      </c>
      <c r="AY245" s="20">
        <v>53.4</v>
      </c>
      <c r="AZ245" s="20">
        <v>32</v>
      </c>
      <c r="BA245" s="20">
        <v>24.7</v>
      </c>
      <c r="BB245" s="22">
        <v>6</v>
      </c>
      <c r="BC245" s="20">
        <v>0.1</v>
      </c>
      <c r="BD245" s="20">
        <v>0.2</v>
      </c>
      <c r="BE245" s="20">
        <v>0.3</v>
      </c>
      <c r="BF245" s="20">
        <v>6.45</v>
      </c>
      <c r="BG245" s="22">
        <v>43</v>
      </c>
      <c r="BH245" s="22">
        <v>13</v>
      </c>
      <c r="BI245" s="22">
        <v>152</v>
      </c>
      <c r="BJ245" s="22">
        <v>36</v>
      </c>
      <c r="BK245" s="22">
        <v>182</v>
      </c>
      <c r="BL245" s="22">
        <v>46</v>
      </c>
      <c r="BM245" s="22">
        <v>96</v>
      </c>
      <c r="BN245" s="22">
        <v>20</v>
      </c>
      <c r="BO245" s="20"/>
      <c r="BP245" s="20"/>
      <c r="BQ245" s="20"/>
      <c r="BR245" s="20"/>
      <c r="BS245" s="20"/>
      <c r="BT245" s="20"/>
      <c r="BU245" s="22">
        <v>0.02</v>
      </c>
      <c r="BV245" s="22">
        <v>0</v>
      </c>
      <c r="BW245" s="22">
        <v>0.03</v>
      </c>
      <c r="BX245" s="22">
        <v>0.05</v>
      </c>
      <c r="BY245" s="22">
        <v>1.08</v>
      </c>
      <c r="BZ245" s="22">
        <v>1</v>
      </c>
      <c r="CA245" s="22">
        <v>166</v>
      </c>
      <c r="CB245" s="22">
        <v>18</v>
      </c>
      <c r="CC245" s="22">
        <v>117</v>
      </c>
      <c r="CD245" s="22">
        <v>39</v>
      </c>
      <c r="CE245" s="22">
        <v>116</v>
      </c>
      <c r="CF245" s="22">
        <v>37</v>
      </c>
      <c r="CG245" s="22">
        <v>90</v>
      </c>
      <c r="CH245" s="22">
        <v>33</v>
      </c>
      <c r="CI245" s="22">
        <v>1</v>
      </c>
      <c r="CJ245" s="22">
        <v>0.33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124183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1156</v>
      </c>
      <c r="N246" s="20">
        <v>0</v>
      </c>
      <c r="O246" s="22">
        <v>218</v>
      </c>
      <c r="P246" s="23" t="b">
        <v>0</v>
      </c>
      <c r="Q246" s="20" t="s">
        <v>2802</v>
      </c>
      <c r="R246" s="20" t="s">
        <v>2803</v>
      </c>
      <c r="S246" s="22">
        <v>54</v>
      </c>
      <c r="T246" s="20" t="s">
        <v>1157</v>
      </c>
      <c r="U246" s="20">
        <v>0</v>
      </c>
      <c r="V246" s="20" t="s">
        <v>510</v>
      </c>
      <c r="W246" s="20">
        <v>0.1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1010</v>
      </c>
      <c r="AE246" s="22">
        <v>0</v>
      </c>
      <c r="AF246" s="22">
        <v>15644</v>
      </c>
      <c r="AG246" s="22">
        <v>70</v>
      </c>
      <c r="AH246" s="20">
        <v>0</v>
      </c>
      <c r="AI246" s="20">
        <v>0</v>
      </c>
      <c r="AJ246" s="20" t="s">
        <v>510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702</v>
      </c>
      <c r="BH246" s="22">
        <v>302</v>
      </c>
      <c r="BI246" s="22">
        <v>702</v>
      </c>
      <c r="BJ246" s="22">
        <v>302</v>
      </c>
      <c r="BK246" s="22">
        <v>699</v>
      </c>
      <c r="BL246" s="22">
        <v>301</v>
      </c>
      <c r="BM246" s="22">
        <v>702</v>
      </c>
      <c r="BN246" s="22">
        <v>302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120</v>
      </c>
      <c r="CB246" s="22">
        <v>74</v>
      </c>
      <c r="CC246" s="22">
        <v>694</v>
      </c>
      <c r="CD246" s="22">
        <v>298</v>
      </c>
      <c r="CE246" s="22">
        <v>702</v>
      </c>
      <c r="CF246" s="22">
        <v>302</v>
      </c>
      <c r="CG246" s="22">
        <v>440</v>
      </c>
      <c r="CH246" s="22">
        <v>143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244851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1.3</v>
      </c>
      <c r="K247" s="20">
        <v>0.8</v>
      </c>
      <c r="L247" s="22">
        <v>0</v>
      </c>
      <c r="M247" s="20" t="s">
        <v>1403</v>
      </c>
      <c r="N247" s="20">
        <v>0.8</v>
      </c>
      <c r="O247" s="22">
        <v>362</v>
      </c>
      <c r="P247" s="23" t="b">
        <v>0</v>
      </c>
      <c r="Q247" s="20"/>
      <c r="R247" s="20"/>
      <c r="S247" s="22">
        <v>49</v>
      </c>
      <c r="T247" s="20" t="s">
        <v>1404</v>
      </c>
      <c r="U247" s="20">
        <v>1</v>
      </c>
      <c r="V247" s="20" t="s">
        <v>748</v>
      </c>
      <c r="W247" s="20">
        <v>0.3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4</v>
      </c>
      <c r="AD247" s="22">
        <v>30189</v>
      </c>
      <c r="AE247" s="22">
        <v>2052</v>
      </c>
      <c r="AF247" s="22">
        <v>24726</v>
      </c>
      <c r="AG247" s="22">
        <v>697</v>
      </c>
      <c r="AH247" s="20">
        <v>0.2</v>
      </c>
      <c r="AI247" s="20">
        <v>0.8</v>
      </c>
      <c r="AJ247" s="20" t="s">
        <v>748</v>
      </c>
      <c r="AK247" s="22">
        <v>87</v>
      </c>
      <c r="AL247" s="22">
        <v>0</v>
      </c>
      <c r="AM247" s="22">
        <v>0</v>
      </c>
      <c r="AN247" s="22">
        <v>0</v>
      </c>
      <c r="AO247" s="22">
        <v>1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17</v>
      </c>
      <c r="AX247" s="20">
        <v>22.8</v>
      </c>
      <c r="AY247" s="20">
        <v>52.4</v>
      </c>
      <c r="AZ247" s="20">
        <v>30</v>
      </c>
      <c r="BA247" s="20">
        <v>10.4</v>
      </c>
      <c r="BB247" s="22">
        <v>0</v>
      </c>
      <c r="BC247" s="20">
        <v>0.35</v>
      </c>
      <c r="BD247" s="20">
        <v>0.19</v>
      </c>
      <c r="BE247" s="20">
        <v>0.54</v>
      </c>
      <c r="BF247" s="20">
        <v>1.48</v>
      </c>
      <c r="BG247" s="22">
        <v>304</v>
      </c>
      <c r="BH247" s="22">
        <v>129</v>
      </c>
      <c r="BI247" s="22">
        <v>154</v>
      </c>
      <c r="BJ247" s="22">
        <v>100</v>
      </c>
      <c r="BK247" s="22">
        <v>192</v>
      </c>
      <c r="BL247" s="22">
        <v>104</v>
      </c>
      <c r="BM247" s="22">
        <v>262</v>
      </c>
      <c r="BN247" s="22">
        <v>114</v>
      </c>
      <c r="BO247" s="20"/>
      <c r="BP247" s="20"/>
      <c r="BQ247" s="20"/>
      <c r="BR247" s="20"/>
      <c r="BS247" s="20"/>
      <c r="BT247" s="20"/>
      <c r="BU247" s="22">
        <v>0.36</v>
      </c>
      <c r="BV247" s="22">
        <v>0</v>
      </c>
      <c r="BW247" s="22">
        <v>0.2</v>
      </c>
      <c r="BX247" s="22">
        <v>0.56000000000000005</v>
      </c>
      <c r="BY247" s="22">
        <v>1.53</v>
      </c>
      <c r="BZ247" s="22">
        <v>1.03</v>
      </c>
      <c r="CA247" s="22">
        <v>271</v>
      </c>
      <c r="CB247" s="22">
        <v>177</v>
      </c>
      <c r="CC247" s="22">
        <v>279</v>
      </c>
      <c r="CD247" s="22">
        <v>126</v>
      </c>
      <c r="CE247" s="22">
        <v>377</v>
      </c>
      <c r="CF247" s="22">
        <v>174</v>
      </c>
      <c r="CG247" s="22">
        <v>289</v>
      </c>
      <c r="CH247" s="22">
        <v>90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27.75" thickBot="1">
      <c r="A248" s="22">
        <v>0</v>
      </c>
      <c r="B248" s="22">
        <v>0</v>
      </c>
      <c r="C248" s="22">
        <v>518620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2085</v>
      </c>
      <c r="N248" s="20">
        <v>0</v>
      </c>
      <c r="O248" s="22">
        <v>589</v>
      </c>
      <c r="P248" s="23" t="b">
        <v>0</v>
      </c>
      <c r="Q248" s="20" t="s">
        <v>2531</v>
      </c>
      <c r="R248" s="20" t="s">
        <v>2532</v>
      </c>
      <c r="S248" s="22">
        <v>50</v>
      </c>
      <c r="T248" s="20" t="s">
        <v>2086</v>
      </c>
      <c r="U248" s="20">
        <v>0</v>
      </c>
      <c r="V248" s="20" t="s">
        <v>2087</v>
      </c>
      <c r="W248" s="20">
        <v>0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0</v>
      </c>
      <c r="AE248" s="22">
        <v>0</v>
      </c>
      <c r="AF248" s="22">
        <v>956</v>
      </c>
      <c r="AG248" s="22">
        <v>2</v>
      </c>
      <c r="AH248" s="20">
        <v>0</v>
      </c>
      <c r="AI248" s="20">
        <v>0</v>
      </c>
      <c r="AJ248" s="20" t="s">
        <v>2088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695</v>
      </c>
      <c r="BH248" s="22">
        <v>297</v>
      </c>
      <c r="BI248" s="22">
        <v>693</v>
      </c>
      <c r="BJ248" s="22">
        <v>296</v>
      </c>
      <c r="BK248" s="22">
        <v>689</v>
      </c>
      <c r="BL248" s="22">
        <v>294</v>
      </c>
      <c r="BM248" s="22">
        <v>695</v>
      </c>
      <c r="BN248" s="22">
        <v>297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211</v>
      </c>
      <c r="CB248" s="22">
        <v>135</v>
      </c>
      <c r="CC248" s="22">
        <v>683</v>
      </c>
      <c r="CD248" s="22">
        <v>291</v>
      </c>
      <c r="CE248" s="22">
        <v>695</v>
      </c>
      <c r="CF248" s="22">
        <v>297</v>
      </c>
      <c r="CG248" s="22">
        <v>704</v>
      </c>
      <c r="CH248" s="22">
        <v>298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441302</v>
      </c>
      <c r="D249" s="22">
        <v>0</v>
      </c>
      <c r="E249" s="22">
        <v>0</v>
      </c>
      <c r="F249" s="22">
        <v>-3</v>
      </c>
      <c r="G249" s="22">
        <v>3</v>
      </c>
      <c r="H249" s="22">
        <v>0</v>
      </c>
      <c r="I249" s="22">
        <v>3</v>
      </c>
      <c r="J249" s="20">
        <v>1</v>
      </c>
      <c r="K249" s="20">
        <v>0.5</v>
      </c>
      <c r="L249" s="22">
        <v>0</v>
      </c>
      <c r="M249" s="20" t="s">
        <v>2089</v>
      </c>
      <c r="N249" s="20">
        <v>0.5</v>
      </c>
      <c r="O249" s="22">
        <v>609</v>
      </c>
      <c r="P249" s="23" t="b">
        <v>0</v>
      </c>
      <c r="Q249" s="20"/>
      <c r="R249" s="20"/>
      <c r="S249" s="22">
        <v>52</v>
      </c>
      <c r="T249" s="20" t="s">
        <v>2090</v>
      </c>
      <c r="U249" s="20">
        <v>0.8</v>
      </c>
      <c r="V249" s="20" t="s">
        <v>2091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3</v>
      </c>
      <c r="AD249" s="22">
        <v>1528</v>
      </c>
      <c r="AE249" s="22">
        <v>115</v>
      </c>
      <c r="AF249" s="22">
        <v>7939</v>
      </c>
      <c r="AG249" s="22">
        <v>75</v>
      </c>
      <c r="AH249" s="20">
        <v>0.1</v>
      </c>
      <c r="AI249" s="20">
        <v>0.6</v>
      </c>
      <c r="AJ249" s="20" t="s">
        <v>2091</v>
      </c>
      <c r="AK249" s="22">
        <v>35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0</v>
      </c>
      <c r="AW249" s="22">
        <v>8</v>
      </c>
      <c r="AX249" s="20">
        <v>7.8</v>
      </c>
      <c r="AY249" s="20">
        <v>18.7</v>
      </c>
      <c r="AZ249" s="20">
        <v>9</v>
      </c>
      <c r="BA249" s="20">
        <v>3.6</v>
      </c>
      <c r="BB249" s="22">
        <v>0</v>
      </c>
      <c r="BC249" s="20">
        <v>0.26</v>
      </c>
      <c r="BD249" s="20">
        <v>0.06</v>
      </c>
      <c r="BE249" s="20">
        <v>0.32</v>
      </c>
      <c r="BF249" s="20">
        <v>0.23</v>
      </c>
      <c r="BG249" s="22">
        <v>374</v>
      </c>
      <c r="BH249" s="22">
        <v>170</v>
      </c>
      <c r="BI249" s="22">
        <v>257</v>
      </c>
      <c r="BJ249" s="22">
        <v>138</v>
      </c>
      <c r="BK249" s="22">
        <v>297</v>
      </c>
      <c r="BL249" s="22">
        <v>156</v>
      </c>
      <c r="BM249" s="22">
        <v>338</v>
      </c>
      <c r="BN249" s="22">
        <v>155</v>
      </c>
      <c r="BO249" s="20"/>
      <c r="BP249" s="20"/>
      <c r="BQ249" s="20"/>
      <c r="BR249" s="20"/>
      <c r="BS249" s="20"/>
      <c r="BT249" s="20"/>
      <c r="BU249" s="22">
        <v>0.67</v>
      </c>
      <c r="BV249" s="22">
        <v>0</v>
      </c>
      <c r="BW249" s="22">
        <v>0.15</v>
      </c>
      <c r="BX249" s="22">
        <v>0.82</v>
      </c>
      <c r="BY249" s="22">
        <v>0.59</v>
      </c>
      <c r="BZ249" s="22">
        <v>0</v>
      </c>
      <c r="CA249" s="22">
        <v>159</v>
      </c>
      <c r="CB249" s="22">
        <v>101</v>
      </c>
      <c r="CC249" s="22">
        <v>325</v>
      </c>
      <c r="CD249" s="22">
        <v>153</v>
      </c>
      <c r="CE249" s="22">
        <v>408</v>
      </c>
      <c r="CF249" s="22">
        <v>198</v>
      </c>
      <c r="CG249" s="22">
        <v>486</v>
      </c>
      <c r="CH249" s="22">
        <v>165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220362</v>
      </c>
      <c r="D250" s="22">
        <v>0</v>
      </c>
      <c r="E250" s="22">
        <v>0</v>
      </c>
      <c r="F250" s="22">
        <v>1</v>
      </c>
      <c r="G250" s="22">
        <v>-1</v>
      </c>
      <c r="H250" s="22">
        <v>1</v>
      </c>
      <c r="I250" s="22">
        <v>2</v>
      </c>
      <c r="J250" s="20">
        <v>2.7</v>
      </c>
      <c r="K250" s="20">
        <v>2.2000000000000002</v>
      </c>
      <c r="L250" s="22">
        <v>0</v>
      </c>
      <c r="M250" s="20" t="s">
        <v>2403</v>
      </c>
      <c r="N250" s="20">
        <v>2.2000000000000002</v>
      </c>
      <c r="O250" s="22">
        <v>611</v>
      </c>
      <c r="P250" s="23" t="b">
        <v>0</v>
      </c>
      <c r="Q250" s="20"/>
      <c r="R250" s="20"/>
      <c r="S250" s="22">
        <v>51</v>
      </c>
      <c r="T250" s="20" t="s">
        <v>2404</v>
      </c>
      <c r="U250" s="20">
        <v>4.3</v>
      </c>
      <c r="V250" s="20" t="s">
        <v>2405</v>
      </c>
      <c r="W250" s="20">
        <v>6.7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26</v>
      </c>
      <c r="AD250" s="22">
        <v>777434</v>
      </c>
      <c r="AE250" s="22">
        <v>7682</v>
      </c>
      <c r="AF250" s="22">
        <v>334577</v>
      </c>
      <c r="AG250" s="22">
        <v>14352</v>
      </c>
      <c r="AH250" s="20">
        <v>0.4</v>
      </c>
      <c r="AI250" s="20">
        <v>5.0999999999999996</v>
      </c>
      <c r="AJ250" s="20" t="s">
        <v>2405</v>
      </c>
      <c r="AK250" s="22">
        <v>540</v>
      </c>
      <c r="AL250" s="22">
        <v>1</v>
      </c>
      <c r="AM250" s="22">
        <v>0</v>
      </c>
      <c r="AN250" s="22">
        <v>2</v>
      </c>
      <c r="AO250" s="22">
        <v>6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3</v>
      </c>
      <c r="AW250" s="22">
        <v>109</v>
      </c>
      <c r="AX250" s="20">
        <v>135.4</v>
      </c>
      <c r="AY250" s="20">
        <v>33.5</v>
      </c>
      <c r="AZ250" s="20">
        <v>70</v>
      </c>
      <c r="BA250" s="20">
        <v>23.9</v>
      </c>
      <c r="BB250" s="22">
        <v>6</v>
      </c>
      <c r="BC250" s="20">
        <v>0.69</v>
      </c>
      <c r="BD250" s="20">
        <v>0.92</v>
      </c>
      <c r="BE250" s="20">
        <v>1.61</v>
      </c>
      <c r="BF250" s="20">
        <v>6.45</v>
      </c>
      <c r="BG250" s="22">
        <v>78</v>
      </c>
      <c r="BH250" s="22">
        <v>24</v>
      </c>
      <c r="BI250" s="22">
        <v>199</v>
      </c>
      <c r="BJ250" s="22">
        <v>59</v>
      </c>
      <c r="BK250" s="22">
        <v>98</v>
      </c>
      <c r="BL250" s="22">
        <v>12</v>
      </c>
      <c r="BM250" s="22">
        <v>105</v>
      </c>
      <c r="BN250" s="22">
        <v>24</v>
      </c>
      <c r="BO250" s="20"/>
      <c r="BP250" s="20"/>
      <c r="BQ250" s="20"/>
      <c r="BR250" s="20"/>
      <c r="BS250" s="20"/>
      <c r="BT250" s="20"/>
      <c r="BU250" s="22">
        <v>0.12</v>
      </c>
      <c r="BV250" s="22">
        <v>0</v>
      </c>
      <c r="BW250" s="22">
        <v>0.15</v>
      </c>
      <c r="BX250" s="22">
        <v>0.27</v>
      </c>
      <c r="BY250" s="22">
        <v>1.08</v>
      </c>
      <c r="BZ250" s="22">
        <v>1</v>
      </c>
      <c r="CA250" s="22">
        <v>164</v>
      </c>
      <c r="CB250" s="22">
        <v>17</v>
      </c>
      <c r="CC250" s="22">
        <v>138</v>
      </c>
      <c r="CD250" s="22">
        <v>45</v>
      </c>
      <c r="CE250" s="22">
        <v>46</v>
      </c>
      <c r="CF250" s="22">
        <v>11</v>
      </c>
      <c r="CG250" s="22">
        <v>59</v>
      </c>
      <c r="CH250" s="22">
        <v>21</v>
      </c>
      <c r="CI250" s="22">
        <v>1</v>
      </c>
      <c r="CJ250" s="22">
        <v>0.33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503714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3</v>
      </c>
      <c r="J251" s="20">
        <v>1.5</v>
      </c>
      <c r="K251" s="20">
        <v>1</v>
      </c>
      <c r="L251" s="22">
        <v>0</v>
      </c>
      <c r="M251" s="20" t="s">
        <v>2406</v>
      </c>
      <c r="N251" s="20">
        <v>1</v>
      </c>
      <c r="O251" s="22">
        <v>613</v>
      </c>
      <c r="P251" s="23" t="b">
        <v>0</v>
      </c>
      <c r="Q251" s="20"/>
      <c r="R251" s="20"/>
      <c r="S251" s="22">
        <v>44</v>
      </c>
      <c r="T251" s="20" t="s">
        <v>2407</v>
      </c>
      <c r="U251" s="20">
        <v>1.5</v>
      </c>
      <c r="V251" s="20" t="s">
        <v>2408</v>
      </c>
      <c r="W251" s="20">
        <v>0.3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6</v>
      </c>
      <c r="AD251" s="22">
        <v>24109</v>
      </c>
      <c r="AE251" s="22">
        <v>1506</v>
      </c>
      <c r="AF251" s="22">
        <v>14955</v>
      </c>
      <c r="AG251" s="22">
        <v>858</v>
      </c>
      <c r="AH251" s="20">
        <v>0.2</v>
      </c>
      <c r="AI251" s="20">
        <v>1.4</v>
      </c>
      <c r="AJ251" s="20" t="s">
        <v>2408</v>
      </c>
      <c r="AK251" s="22">
        <v>120</v>
      </c>
      <c r="AL251" s="22">
        <v>0</v>
      </c>
      <c r="AM251" s="22">
        <v>0</v>
      </c>
      <c r="AN251" s="22">
        <v>1</v>
      </c>
      <c r="AO251" s="22">
        <v>1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26</v>
      </c>
      <c r="AX251" s="20">
        <v>22</v>
      </c>
      <c r="AY251" s="20">
        <v>15.7</v>
      </c>
      <c r="AZ251" s="20">
        <v>2</v>
      </c>
      <c r="BA251" s="20">
        <v>3.9</v>
      </c>
      <c r="BB251" s="22">
        <v>1</v>
      </c>
      <c r="BC251" s="20">
        <v>0</v>
      </c>
      <c r="BD251" s="20">
        <v>0.08</v>
      </c>
      <c r="BE251" s="20">
        <v>0.08</v>
      </c>
      <c r="BF251" s="20">
        <v>1.99</v>
      </c>
      <c r="BG251" s="22">
        <v>305</v>
      </c>
      <c r="BH251" s="22">
        <v>130</v>
      </c>
      <c r="BI251" s="22">
        <v>273</v>
      </c>
      <c r="BJ251" s="22">
        <v>146</v>
      </c>
      <c r="BK251" s="22">
        <v>358</v>
      </c>
      <c r="BL251" s="22">
        <v>180</v>
      </c>
      <c r="BM251" s="22">
        <v>333</v>
      </c>
      <c r="BN251" s="22">
        <v>152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0.06</v>
      </c>
      <c r="BX251" s="22">
        <v>0.06</v>
      </c>
      <c r="BY251" s="22">
        <v>1.49</v>
      </c>
      <c r="BZ251" s="22">
        <v>0.75</v>
      </c>
      <c r="CA251" s="22">
        <v>573</v>
      </c>
      <c r="CB251" s="22">
        <v>305</v>
      </c>
      <c r="CC251" s="22">
        <v>242</v>
      </c>
      <c r="CD251" s="22">
        <v>108</v>
      </c>
      <c r="CE251" s="22">
        <v>277</v>
      </c>
      <c r="CF251" s="22">
        <v>129</v>
      </c>
      <c r="CG251" s="22">
        <v>287</v>
      </c>
      <c r="CH251" s="22">
        <v>88</v>
      </c>
      <c r="CI251" s="22">
        <v>0.75</v>
      </c>
      <c r="CJ251" s="22">
        <v>0.75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534392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4</v>
      </c>
      <c r="J252" s="20">
        <v>0</v>
      </c>
      <c r="K252" s="20">
        <v>0</v>
      </c>
      <c r="L252" s="22">
        <v>0</v>
      </c>
      <c r="M252" s="20" t="s">
        <v>1162</v>
      </c>
      <c r="N252" s="20">
        <v>0</v>
      </c>
      <c r="O252" s="22">
        <v>623</v>
      </c>
      <c r="P252" s="23" t="b">
        <v>0</v>
      </c>
      <c r="Q252" s="20" t="s">
        <v>3037</v>
      </c>
      <c r="R252" s="20" t="s">
        <v>3038</v>
      </c>
      <c r="S252" s="22">
        <v>45</v>
      </c>
      <c r="T252" s="20" t="s">
        <v>2533</v>
      </c>
      <c r="U252" s="20">
        <v>1</v>
      </c>
      <c r="V252" s="20" t="s">
        <v>2534</v>
      </c>
      <c r="W252" s="20">
        <v>0.1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2</v>
      </c>
      <c r="AD252" s="22">
        <v>4401</v>
      </c>
      <c r="AE252" s="22">
        <v>0</v>
      </c>
      <c r="AF252" s="22">
        <v>11585</v>
      </c>
      <c r="AG252" s="22">
        <v>167</v>
      </c>
      <c r="AH252" s="20">
        <v>0</v>
      </c>
      <c r="AI252" s="20">
        <v>0.4</v>
      </c>
      <c r="AJ252" s="20" t="s">
        <v>2534</v>
      </c>
      <c r="AK252" s="22">
        <v>8</v>
      </c>
      <c r="AL252" s="22">
        <v>0</v>
      </c>
      <c r="AM252" s="22">
        <v>0</v>
      </c>
      <c r="AN252" s="22">
        <v>0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6</v>
      </c>
      <c r="AX252" s="20">
        <v>0.4</v>
      </c>
      <c r="AY252" s="20">
        <v>0.6</v>
      </c>
      <c r="AZ252" s="20">
        <v>2</v>
      </c>
      <c r="BA252" s="20">
        <v>0.3</v>
      </c>
      <c r="BB252" s="22">
        <v>0</v>
      </c>
      <c r="BC252" s="20">
        <v>0</v>
      </c>
      <c r="BD252" s="20">
        <v>0</v>
      </c>
      <c r="BE252" s="20">
        <v>0</v>
      </c>
      <c r="BF252" s="20">
        <v>0.9</v>
      </c>
      <c r="BG252" s="22">
        <v>417</v>
      </c>
      <c r="BH252" s="22">
        <v>49</v>
      </c>
      <c r="BI252" s="22">
        <v>387</v>
      </c>
      <c r="BJ252" s="22">
        <v>50</v>
      </c>
      <c r="BK252" s="22">
        <v>362</v>
      </c>
      <c r="BL252" s="22">
        <v>53</v>
      </c>
      <c r="BM252" s="22">
        <v>419</v>
      </c>
      <c r="BN252" s="22">
        <v>53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10.119999999999999</v>
      </c>
      <c r="BZ252" s="22">
        <v>11.25</v>
      </c>
      <c r="CA252" s="22">
        <v>464</v>
      </c>
      <c r="CB252" s="22">
        <v>85</v>
      </c>
      <c r="CC252" s="22">
        <v>626</v>
      </c>
      <c r="CD252" s="22">
        <v>75</v>
      </c>
      <c r="CE252" s="22">
        <v>355</v>
      </c>
      <c r="CF252" s="22">
        <v>47</v>
      </c>
      <c r="CG252" s="22">
        <v>433</v>
      </c>
      <c r="CH252" s="22">
        <v>65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482158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1</v>
      </c>
      <c r="J253" s="20">
        <v>0.5</v>
      </c>
      <c r="K253" s="20">
        <v>0</v>
      </c>
      <c r="L253" s="22">
        <v>0</v>
      </c>
      <c r="M253" s="20" t="s">
        <v>896</v>
      </c>
      <c r="N253" s="20">
        <v>0</v>
      </c>
      <c r="O253" s="22">
        <v>659</v>
      </c>
      <c r="P253" s="23" t="b">
        <v>0</v>
      </c>
      <c r="Q253" s="20"/>
      <c r="R253" s="20"/>
      <c r="S253" s="22">
        <v>40</v>
      </c>
      <c r="T253" s="20" t="s">
        <v>2535</v>
      </c>
      <c r="U253" s="20">
        <v>0</v>
      </c>
      <c r="V253" s="20" t="s">
        <v>2536</v>
      </c>
      <c r="W253" s="20">
        <v>0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0</v>
      </c>
      <c r="AD253" s="22">
        <v>1251</v>
      </c>
      <c r="AE253" s="22">
        <v>34</v>
      </c>
      <c r="AF253" s="22">
        <v>799</v>
      </c>
      <c r="AG253" s="22">
        <v>25</v>
      </c>
      <c r="AH253" s="20">
        <v>0</v>
      </c>
      <c r="AI253" s="20">
        <v>0</v>
      </c>
      <c r="AJ253" s="20" t="s">
        <v>2536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510</v>
      </c>
      <c r="BH253" s="22">
        <v>70</v>
      </c>
      <c r="BI253" s="22">
        <v>494</v>
      </c>
      <c r="BJ253" s="22">
        <v>55</v>
      </c>
      <c r="BK253" s="22">
        <v>466</v>
      </c>
      <c r="BL253" s="22">
        <v>50</v>
      </c>
      <c r="BM253" s="22">
        <v>514</v>
      </c>
      <c r="BN253" s="22">
        <v>70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682</v>
      </c>
      <c r="CB253" s="22">
        <v>72</v>
      </c>
      <c r="CC253" s="22">
        <v>471</v>
      </c>
      <c r="CD253" s="22">
        <v>70</v>
      </c>
      <c r="CE253" s="22">
        <v>515</v>
      </c>
      <c r="CF253" s="22">
        <v>70</v>
      </c>
      <c r="CG253" s="22">
        <v>571</v>
      </c>
      <c r="CH253" s="22">
        <v>73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514356</v>
      </c>
      <c r="D254" s="22">
        <v>0</v>
      </c>
      <c r="E254" s="22">
        <v>0</v>
      </c>
      <c r="F254" s="22">
        <v>-1</v>
      </c>
      <c r="G254" s="22">
        <v>1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2804</v>
      </c>
      <c r="N254" s="20">
        <v>0</v>
      </c>
      <c r="O254" s="22">
        <v>667</v>
      </c>
      <c r="P254" s="23" t="b">
        <v>0</v>
      </c>
      <c r="Q254" s="20" t="s">
        <v>2420</v>
      </c>
      <c r="R254" s="20" t="s">
        <v>2900</v>
      </c>
      <c r="S254" s="22">
        <v>49</v>
      </c>
      <c r="T254" s="20" t="s">
        <v>2805</v>
      </c>
      <c r="U254" s="20">
        <v>0</v>
      </c>
      <c r="V254" s="20" t="s">
        <v>2806</v>
      </c>
      <c r="W254" s="20">
        <v>0</v>
      </c>
      <c r="X254" s="23" t="b">
        <v>0</v>
      </c>
      <c r="Y254" s="20"/>
      <c r="Z254" s="20" t="s">
        <v>899</v>
      </c>
      <c r="AA254" s="22">
        <v>7</v>
      </c>
      <c r="AB254" s="22">
        <v>8</v>
      </c>
      <c r="AC254" s="22">
        <v>0</v>
      </c>
      <c r="AD254" s="22">
        <v>947</v>
      </c>
      <c r="AE254" s="22">
        <v>6</v>
      </c>
      <c r="AF254" s="22">
        <v>1102</v>
      </c>
      <c r="AG254" s="22">
        <v>15</v>
      </c>
      <c r="AH254" s="20">
        <v>0</v>
      </c>
      <c r="AI254" s="20">
        <v>0</v>
      </c>
      <c r="AJ254" s="20" t="s">
        <v>2806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679</v>
      </c>
      <c r="BH254" s="22">
        <v>285</v>
      </c>
      <c r="BI254" s="22">
        <v>676</v>
      </c>
      <c r="BJ254" s="22">
        <v>284</v>
      </c>
      <c r="BK254" s="22">
        <v>671</v>
      </c>
      <c r="BL254" s="22">
        <v>281</v>
      </c>
      <c r="BM254" s="22">
        <v>679</v>
      </c>
      <c r="BN254" s="22">
        <v>285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285</v>
      </c>
      <c r="CB254" s="22">
        <v>188</v>
      </c>
      <c r="CC254" s="22">
        <v>666</v>
      </c>
      <c r="CD254" s="22">
        <v>278</v>
      </c>
      <c r="CE254" s="22">
        <v>679</v>
      </c>
      <c r="CF254" s="22">
        <v>285</v>
      </c>
      <c r="CG254" s="22">
        <v>685</v>
      </c>
      <c r="CH254" s="22">
        <v>282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461188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2</v>
      </c>
      <c r="J255" s="20">
        <v>0</v>
      </c>
      <c r="K255" s="20">
        <v>0</v>
      </c>
      <c r="L255" s="22">
        <v>0</v>
      </c>
      <c r="M255" s="20" t="s">
        <v>2807</v>
      </c>
      <c r="N255" s="20">
        <v>0</v>
      </c>
      <c r="O255" s="22">
        <v>671</v>
      </c>
      <c r="P255" s="23" t="b">
        <v>0</v>
      </c>
      <c r="Q255" s="20" t="s">
        <v>3011</v>
      </c>
      <c r="R255" s="20" t="s">
        <v>3039</v>
      </c>
      <c r="S255" s="22">
        <v>40</v>
      </c>
      <c r="T255" s="20" t="s">
        <v>2808</v>
      </c>
      <c r="U255" s="20">
        <v>0</v>
      </c>
      <c r="V255" s="20" t="s">
        <v>2809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629</v>
      </c>
      <c r="AE255" s="22">
        <v>0</v>
      </c>
      <c r="AF255" s="22">
        <v>802</v>
      </c>
      <c r="AG255" s="22">
        <v>24</v>
      </c>
      <c r="AH255" s="20">
        <v>0</v>
      </c>
      <c r="AI255" s="20">
        <v>0</v>
      </c>
      <c r="AJ255" s="20" t="s">
        <v>2809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500</v>
      </c>
      <c r="BH255" s="22">
        <v>187</v>
      </c>
      <c r="BI255" s="22">
        <v>485</v>
      </c>
      <c r="BJ255" s="22">
        <v>184</v>
      </c>
      <c r="BK255" s="22">
        <v>456</v>
      </c>
      <c r="BL255" s="22">
        <v>169</v>
      </c>
      <c r="BM255" s="22">
        <v>505</v>
      </c>
      <c r="BN255" s="22">
        <v>187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669</v>
      </c>
      <c r="CB255" s="22">
        <v>199</v>
      </c>
      <c r="CC255" s="22">
        <v>461</v>
      </c>
      <c r="CD255" s="22">
        <v>168</v>
      </c>
      <c r="CE255" s="22">
        <v>506</v>
      </c>
      <c r="CF255" s="22">
        <v>185</v>
      </c>
      <c r="CG255" s="22">
        <v>648</v>
      </c>
      <c r="CH255" s="22">
        <v>220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0"/>
      <c r="B256" s="20"/>
      <c r="C256" s="22">
        <v>617054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0.5</v>
      </c>
      <c r="K256" s="20">
        <v>0</v>
      </c>
      <c r="L256" s="22">
        <v>0</v>
      </c>
      <c r="M256" s="20" t="s">
        <v>2901</v>
      </c>
      <c r="N256" s="20">
        <v>0</v>
      </c>
      <c r="O256" s="22">
        <v>677</v>
      </c>
      <c r="P256" s="23" t="b">
        <v>0</v>
      </c>
      <c r="Q256" s="20"/>
      <c r="R256" s="20"/>
      <c r="S256" s="22">
        <v>45</v>
      </c>
      <c r="T256" s="20" t="s">
        <v>2902</v>
      </c>
      <c r="U256" s="20">
        <v>0</v>
      </c>
      <c r="V256" s="20" t="s">
        <v>2903</v>
      </c>
      <c r="W256" s="20">
        <v>0.1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0</v>
      </c>
      <c r="AD256" s="22">
        <v>4842</v>
      </c>
      <c r="AE256" s="22">
        <v>229</v>
      </c>
      <c r="AF256" s="22">
        <v>2157</v>
      </c>
      <c r="AG256" s="22">
        <v>231</v>
      </c>
      <c r="AH256" s="20">
        <v>0</v>
      </c>
      <c r="AI256" s="20">
        <v>0</v>
      </c>
      <c r="AJ256" s="20" t="s">
        <v>2904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650</v>
      </c>
      <c r="BH256" s="22">
        <v>76</v>
      </c>
      <c r="BI256" s="22">
        <v>647</v>
      </c>
      <c r="BJ256" s="22">
        <v>79</v>
      </c>
      <c r="BK256" s="22">
        <v>639</v>
      </c>
      <c r="BL256" s="22">
        <v>78</v>
      </c>
      <c r="BM256" s="22">
        <v>655</v>
      </c>
      <c r="BN256" s="22">
        <v>78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473</v>
      </c>
      <c r="CB256" s="22">
        <v>86</v>
      </c>
      <c r="CC256" s="22">
        <v>632</v>
      </c>
      <c r="CD256" s="22">
        <v>76</v>
      </c>
      <c r="CE256" s="22">
        <v>654</v>
      </c>
      <c r="CF256" s="22">
        <v>78</v>
      </c>
      <c r="CG256" s="22">
        <v>489</v>
      </c>
      <c r="CH256" s="22">
        <v>70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474803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1</v>
      </c>
      <c r="J257" s="20">
        <v>0.5</v>
      </c>
      <c r="K257" s="20">
        <v>0</v>
      </c>
      <c r="L257" s="22">
        <v>0</v>
      </c>
      <c r="M257" s="20" t="s">
        <v>875</v>
      </c>
      <c r="N257" s="20">
        <v>0</v>
      </c>
      <c r="O257" s="22">
        <v>680</v>
      </c>
      <c r="P257" s="23" t="b">
        <v>0</v>
      </c>
      <c r="Q257" s="20"/>
      <c r="R257" s="20"/>
      <c r="S257" s="22">
        <v>40</v>
      </c>
      <c r="T257" s="20" t="s">
        <v>2905</v>
      </c>
      <c r="U257" s="20">
        <v>0</v>
      </c>
      <c r="V257" s="20" t="s">
        <v>2906</v>
      </c>
      <c r="W257" s="20">
        <v>0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513</v>
      </c>
      <c r="AE257" s="22">
        <v>38</v>
      </c>
      <c r="AF257" s="22">
        <v>220</v>
      </c>
      <c r="AG257" s="22">
        <v>21</v>
      </c>
      <c r="AH257" s="20">
        <v>0</v>
      </c>
      <c r="AI257" s="20">
        <v>0</v>
      </c>
      <c r="AJ257" s="20" t="s">
        <v>2906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508</v>
      </c>
      <c r="BH257" s="22">
        <v>68</v>
      </c>
      <c r="BI257" s="22">
        <v>492</v>
      </c>
      <c r="BJ257" s="22">
        <v>53</v>
      </c>
      <c r="BK257" s="22">
        <v>464</v>
      </c>
      <c r="BL257" s="22">
        <v>48</v>
      </c>
      <c r="BM257" s="22">
        <v>512</v>
      </c>
      <c r="BN257" s="22">
        <v>68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678</v>
      </c>
      <c r="CB257" s="22">
        <v>70</v>
      </c>
      <c r="CC257" s="22">
        <v>469</v>
      </c>
      <c r="CD257" s="22">
        <v>68</v>
      </c>
      <c r="CE257" s="22">
        <v>513</v>
      </c>
      <c r="CF257" s="22">
        <v>68</v>
      </c>
      <c r="CG257" s="22">
        <v>655</v>
      </c>
      <c r="CH257" s="22">
        <v>81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491011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2907</v>
      </c>
      <c r="N258" s="20">
        <v>0</v>
      </c>
      <c r="O258" s="22">
        <v>681</v>
      </c>
      <c r="P258" s="23" t="b">
        <v>0</v>
      </c>
      <c r="Q258" s="20" t="s">
        <v>3040</v>
      </c>
      <c r="R258" s="20" t="s">
        <v>3041</v>
      </c>
      <c r="S258" s="22">
        <v>45</v>
      </c>
      <c r="T258" s="20" t="s">
        <v>2908</v>
      </c>
      <c r="U258" s="20">
        <v>0</v>
      </c>
      <c r="V258" s="20" t="s">
        <v>2909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236</v>
      </c>
      <c r="AE258" s="22">
        <v>0</v>
      </c>
      <c r="AF258" s="22">
        <v>241</v>
      </c>
      <c r="AG258" s="22">
        <v>7</v>
      </c>
      <c r="AH258" s="20">
        <v>0</v>
      </c>
      <c r="AI258" s="20">
        <v>0</v>
      </c>
      <c r="AJ258" s="20" t="s">
        <v>2910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630</v>
      </c>
      <c r="BH258" s="22">
        <v>249</v>
      </c>
      <c r="BI258" s="22">
        <v>627</v>
      </c>
      <c r="BJ258" s="22">
        <v>250</v>
      </c>
      <c r="BK258" s="22">
        <v>618</v>
      </c>
      <c r="BL258" s="22">
        <v>246</v>
      </c>
      <c r="BM258" s="22">
        <v>635</v>
      </c>
      <c r="BN258" s="22">
        <v>252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444</v>
      </c>
      <c r="CB258" s="22">
        <v>246</v>
      </c>
      <c r="CC258" s="22">
        <v>610</v>
      </c>
      <c r="CD258" s="22">
        <v>237</v>
      </c>
      <c r="CE258" s="22">
        <v>634</v>
      </c>
      <c r="CF258" s="22">
        <v>252</v>
      </c>
      <c r="CG258" s="22">
        <v>710</v>
      </c>
      <c r="CH258" s="22">
        <v>303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457569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0.5</v>
      </c>
      <c r="K259" s="20">
        <v>0</v>
      </c>
      <c r="L259" s="22">
        <v>0</v>
      </c>
      <c r="M259" s="20" t="s">
        <v>3042</v>
      </c>
      <c r="N259" s="20">
        <v>0</v>
      </c>
      <c r="O259" s="22">
        <v>687</v>
      </c>
      <c r="P259" s="23" t="b">
        <v>0</v>
      </c>
      <c r="Q259" s="20"/>
      <c r="R259" s="20"/>
      <c r="S259" s="22">
        <v>45</v>
      </c>
      <c r="T259" s="20" t="s">
        <v>3043</v>
      </c>
      <c r="U259" s="20">
        <v>0</v>
      </c>
      <c r="V259" s="20" t="s">
        <v>3044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1121</v>
      </c>
      <c r="AE259" s="22">
        <v>37</v>
      </c>
      <c r="AF259" s="22">
        <v>669</v>
      </c>
      <c r="AG259" s="22">
        <v>39</v>
      </c>
      <c r="AH259" s="20">
        <v>0</v>
      </c>
      <c r="AI259" s="20">
        <v>0</v>
      </c>
      <c r="AJ259" s="20" t="s">
        <v>3044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615</v>
      </c>
      <c r="BH259" s="22">
        <v>83</v>
      </c>
      <c r="BI259" s="22">
        <v>613</v>
      </c>
      <c r="BJ259" s="22">
        <v>76</v>
      </c>
      <c r="BK259" s="22">
        <v>603</v>
      </c>
      <c r="BL259" s="22">
        <v>73</v>
      </c>
      <c r="BM259" s="22">
        <v>620</v>
      </c>
      <c r="BN259" s="22">
        <v>83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423</v>
      </c>
      <c r="CB259" s="22">
        <v>23</v>
      </c>
      <c r="CC259" s="22">
        <v>592</v>
      </c>
      <c r="CD259" s="22">
        <v>83</v>
      </c>
      <c r="CE259" s="22">
        <v>622</v>
      </c>
      <c r="CF259" s="22">
        <v>83</v>
      </c>
      <c r="CG259" s="22">
        <v>570</v>
      </c>
      <c r="CH259" s="22">
        <v>72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514280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2</v>
      </c>
      <c r="J260" s="20">
        <v>0.5</v>
      </c>
      <c r="K260" s="20">
        <v>0</v>
      </c>
      <c r="L260" s="22">
        <v>0</v>
      </c>
      <c r="M260" s="20" t="s">
        <v>1622</v>
      </c>
      <c r="N260" s="20">
        <v>0</v>
      </c>
      <c r="O260" s="22">
        <v>716</v>
      </c>
      <c r="P260" s="23" t="b">
        <v>0</v>
      </c>
      <c r="Q260" s="20"/>
      <c r="R260" s="20"/>
      <c r="S260" s="22">
        <v>40</v>
      </c>
      <c r="T260" s="20" t="s">
        <v>3211</v>
      </c>
      <c r="U260" s="20">
        <v>0</v>
      </c>
      <c r="V260" s="20" t="s">
        <v>3212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545</v>
      </c>
      <c r="AE260" s="22">
        <v>85</v>
      </c>
      <c r="AF260" s="22">
        <v>139</v>
      </c>
      <c r="AG260" s="22">
        <v>30</v>
      </c>
      <c r="AH260" s="20">
        <v>0</v>
      </c>
      <c r="AI260" s="20">
        <v>0</v>
      </c>
      <c r="AJ260" s="20" t="s">
        <v>3212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515</v>
      </c>
      <c r="BH260" s="22">
        <v>194</v>
      </c>
      <c r="BI260" s="22">
        <v>499</v>
      </c>
      <c r="BJ260" s="22">
        <v>190</v>
      </c>
      <c r="BK260" s="22">
        <v>471</v>
      </c>
      <c r="BL260" s="22">
        <v>176</v>
      </c>
      <c r="BM260" s="22">
        <v>519</v>
      </c>
      <c r="BN260" s="22">
        <v>193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688</v>
      </c>
      <c r="CB260" s="22">
        <v>210</v>
      </c>
      <c r="CC260" s="22">
        <v>476</v>
      </c>
      <c r="CD260" s="22">
        <v>175</v>
      </c>
      <c r="CE260" s="22">
        <v>520</v>
      </c>
      <c r="CF260" s="22">
        <v>191</v>
      </c>
      <c r="CG260" s="22">
        <v>672</v>
      </c>
      <c r="CH260" s="22">
        <v>227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517996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4</v>
      </c>
      <c r="J261" s="20">
        <v>0.5</v>
      </c>
      <c r="K261" s="20">
        <v>0</v>
      </c>
      <c r="L261" s="22">
        <v>0</v>
      </c>
      <c r="M261" s="20" t="s">
        <v>3213</v>
      </c>
      <c r="N261" s="20">
        <v>0</v>
      </c>
      <c r="O261" s="22">
        <v>717</v>
      </c>
      <c r="P261" s="23" t="b">
        <v>0</v>
      </c>
      <c r="Q261" s="20"/>
      <c r="R261" s="20"/>
      <c r="S261" s="22">
        <v>45</v>
      </c>
      <c r="T261" s="20" t="s">
        <v>3214</v>
      </c>
      <c r="U261" s="20">
        <v>0</v>
      </c>
      <c r="V261" s="20" t="s">
        <v>3215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1304</v>
      </c>
      <c r="AE261" s="22">
        <v>164</v>
      </c>
      <c r="AF261" s="22">
        <v>420</v>
      </c>
      <c r="AG261" s="22">
        <v>94</v>
      </c>
      <c r="AH261" s="20">
        <v>0</v>
      </c>
      <c r="AI261" s="20">
        <v>0</v>
      </c>
      <c r="AJ261" s="20" t="s">
        <v>3215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639</v>
      </c>
      <c r="BH261" s="22">
        <v>72</v>
      </c>
      <c r="BI261" s="22">
        <v>636</v>
      </c>
      <c r="BJ261" s="22">
        <v>75</v>
      </c>
      <c r="BK261" s="22">
        <v>627</v>
      </c>
      <c r="BL261" s="22">
        <v>74</v>
      </c>
      <c r="BM261" s="22">
        <v>644</v>
      </c>
      <c r="BN261" s="22">
        <v>74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456</v>
      </c>
      <c r="CB261" s="22">
        <v>81</v>
      </c>
      <c r="CC261" s="22">
        <v>619</v>
      </c>
      <c r="CD261" s="22">
        <v>71</v>
      </c>
      <c r="CE261" s="22">
        <v>643</v>
      </c>
      <c r="CF261" s="22">
        <v>74</v>
      </c>
      <c r="CG261" s="22">
        <v>626</v>
      </c>
      <c r="CH261" s="22">
        <v>86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519198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3</v>
      </c>
      <c r="J262" s="20">
        <v>0.5</v>
      </c>
      <c r="K262" s="20">
        <v>0</v>
      </c>
      <c r="L262" s="22">
        <v>0</v>
      </c>
      <c r="M262" s="20" t="s">
        <v>1256</v>
      </c>
      <c r="N262" s="20">
        <v>0</v>
      </c>
      <c r="O262" s="22">
        <v>718</v>
      </c>
      <c r="P262" s="23" t="b">
        <v>0</v>
      </c>
      <c r="Q262" s="20"/>
      <c r="R262" s="20"/>
      <c r="S262" s="22">
        <v>45</v>
      </c>
      <c r="T262" s="20" t="s">
        <v>3216</v>
      </c>
      <c r="U262" s="20">
        <v>0</v>
      </c>
      <c r="V262" s="20" t="s">
        <v>3217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299</v>
      </c>
      <c r="AE262" s="22">
        <v>40</v>
      </c>
      <c r="AF262" s="22">
        <v>100</v>
      </c>
      <c r="AG262" s="22">
        <v>18</v>
      </c>
      <c r="AH262" s="20">
        <v>0</v>
      </c>
      <c r="AI262" s="20">
        <v>0</v>
      </c>
      <c r="AJ262" s="20" t="s">
        <v>3217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640</v>
      </c>
      <c r="BH262" s="22">
        <v>257</v>
      </c>
      <c r="BI262" s="22">
        <v>637</v>
      </c>
      <c r="BJ262" s="22">
        <v>258</v>
      </c>
      <c r="BK262" s="22">
        <v>628</v>
      </c>
      <c r="BL262" s="22">
        <v>254</v>
      </c>
      <c r="BM262" s="22">
        <v>645</v>
      </c>
      <c r="BN262" s="22">
        <v>260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457</v>
      </c>
      <c r="CB262" s="22">
        <v>256</v>
      </c>
      <c r="CC262" s="22">
        <v>620</v>
      </c>
      <c r="CD262" s="22">
        <v>245</v>
      </c>
      <c r="CE262" s="22">
        <v>644</v>
      </c>
      <c r="CF262" s="22">
        <v>260</v>
      </c>
      <c r="CG262" s="22">
        <v>702</v>
      </c>
      <c r="CH262" s="22">
        <v>297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156074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2</v>
      </c>
      <c r="J263" s="20">
        <v>0</v>
      </c>
      <c r="K263" s="20">
        <v>-0.5</v>
      </c>
      <c r="L263" s="22">
        <v>0</v>
      </c>
      <c r="M263" s="20" t="s">
        <v>863</v>
      </c>
      <c r="N263" s="20">
        <v>0</v>
      </c>
      <c r="O263" s="22">
        <v>7</v>
      </c>
      <c r="P263" s="23" t="b">
        <v>0</v>
      </c>
      <c r="Q263" s="20"/>
      <c r="R263" s="20"/>
      <c r="S263" s="22">
        <v>44</v>
      </c>
      <c r="T263" s="20" t="s">
        <v>864</v>
      </c>
      <c r="U263" s="20">
        <v>0</v>
      </c>
      <c r="V263" s="20" t="s">
        <v>730</v>
      </c>
      <c r="W263" s="20">
        <v>0.2</v>
      </c>
      <c r="X263" s="23" t="b">
        <v>0</v>
      </c>
      <c r="Y263" s="20"/>
      <c r="Z263" s="20" t="s">
        <v>858</v>
      </c>
      <c r="AA263" s="22">
        <v>8</v>
      </c>
      <c r="AB263" s="22">
        <v>31</v>
      </c>
      <c r="AC263" s="22">
        <v>0</v>
      </c>
      <c r="AD263" s="22">
        <v>3629</v>
      </c>
      <c r="AE263" s="22">
        <v>110</v>
      </c>
      <c r="AF263" s="22">
        <v>9602</v>
      </c>
      <c r="AG263" s="22">
        <v>204</v>
      </c>
      <c r="AH263" s="20">
        <v>0</v>
      </c>
      <c r="AI263" s="20">
        <v>0</v>
      </c>
      <c r="AJ263" s="20" t="s">
        <v>730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544</v>
      </c>
      <c r="BH263" s="22">
        <v>210</v>
      </c>
      <c r="BI263" s="22">
        <v>532</v>
      </c>
      <c r="BJ263" s="22">
        <v>208</v>
      </c>
      <c r="BK263" s="22">
        <v>511</v>
      </c>
      <c r="BL263" s="22">
        <v>200</v>
      </c>
      <c r="BM263" s="22">
        <v>548</v>
      </c>
      <c r="BN263" s="22">
        <v>209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504</v>
      </c>
      <c r="CB263" s="22">
        <v>117</v>
      </c>
      <c r="CC263" s="22">
        <v>512</v>
      </c>
      <c r="CD263" s="22">
        <v>197</v>
      </c>
      <c r="CE263" s="22">
        <v>550</v>
      </c>
      <c r="CF263" s="22">
        <v>208</v>
      </c>
      <c r="CG263" s="22">
        <v>357</v>
      </c>
      <c r="CH263" s="22">
        <v>135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466117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1752</v>
      </c>
      <c r="N264" s="20">
        <v>0.2</v>
      </c>
      <c r="O264" s="22">
        <v>219</v>
      </c>
      <c r="P264" s="23" t="b">
        <v>0</v>
      </c>
      <c r="Q264" s="20" t="s">
        <v>2420</v>
      </c>
      <c r="R264" s="20" t="s">
        <v>3345</v>
      </c>
      <c r="S264" s="22">
        <v>44</v>
      </c>
      <c r="T264" s="20" t="s">
        <v>1753</v>
      </c>
      <c r="U264" s="20">
        <v>1</v>
      </c>
      <c r="V264" s="20" t="s">
        <v>1754</v>
      </c>
      <c r="W264" s="20">
        <v>0.1</v>
      </c>
      <c r="X264" s="23" t="b">
        <v>0</v>
      </c>
      <c r="Y264" s="20"/>
      <c r="Z264" s="20" t="s">
        <v>899</v>
      </c>
      <c r="AA264" s="22">
        <v>8</v>
      </c>
      <c r="AB264" s="22">
        <v>31</v>
      </c>
      <c r="AC264" s="22">
        <v>3</v>
      </c>
      <c r="AD264" s="22">
        <v>4328</v>
      </c>
      <c r="AE264" s="22">
        <v>8</v>
      </c>
      <c r="AF264" s="22">
        <v>16253</v>
      </c>
      <c r="AG264" s="22">
        <v>444</v>
      </c>
      <c r="AH264" s="20">
        <v>0</v>
      </c>
      <c r="AI264" s="20">
        <v>0.7</v>
      </c>
      <c r="AJ264" s="20" t="s">
        <v>1754</v>
      </c>
      <c r="AK264" s="22">
        <v>36</v>
      </c>
      <c r="AL264" s="22">
        <v>0</v>
      </c>
      <c r="AM264" s="22">
        <v>0</v>
      </c>
      <c r="AN264" s="22">
        <v>0</v>
      </c>
      <c r="AO264" s="22">
        <v>2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12</v>
      </c>
      <c r="AX264" s="20">
        <v>6</v>
      </c>
      <c r="AY264" s="20">
        <v>4.3</v>
      </c>
      <c r="AZ264" s="20">
        <v>0</v>
      </c>
      <c r="BA264" s="20">
        <v>1</v>
      </c>
      <c r="BB264" s="22">
        <v>0</v>
      </c>
      <c r="BC264" s="20">
        <v>0</v>
      </c>
      <c r="BD264" s="20">
        <v>0.02</v>
      </c>
      <c r="BE264" s="20">
        <v>0.02</v>
      </c>
      <c r="BF264" s="20">
        <v>1.88</v>
      </c>
      <c r="BG264" s="22">
        <v>384</v>
      </c>
      <c r="BH264" s="22">
        <v>177</v>
      </c>
      <c r="BI264" s="22">
        <v>348</v>
      </c>
      <c r="BJ264" s="22">
        <v>177</v>
      </c>
      <c r="BK264" s="22">
        <v>548</v>
      </c>
      <c r="BL264" s="22">
        <v>215</v>
      </c>
      <c r="BM264" s="22">
        <v>402</v>
      </c>
      <c r="BN264" s="22">
        <v>190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0.05</v>
      </c>
      <c r="BX264" s="22">
        <v>0.05</v>
      </c>
      <c r="BY264" s="22">
        <v>4.7</v>
      </c>
      <c r="BZ264" s="22">
        <v>5</v>
      </c>
      <c r="CA264" s="22">
        <v>561</v>
      </c>
      <c r="CB264" s="22">
        <v>296</v>
      </c>
      <c r="CC264" s="22">
        <v>351</v>
      </c>
      <c r="CD264" s="22">
        <v>160</v>
      </c>
      <c r="CE264" s="22">
        <v>342</v>
      </c>
      <c r="CF264" s="22">
        <v>150</v>
      </c>
      <c r="CG264" s="22">
        <v>364</v>
      </c>
      <c r="CH264" s="22">
        <v>115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174874</v>
      </c>
      <c r="D265" s="22">
        <v>0</v>
      </c>
      <c r="E265" s="22">
        <v>0</v>
      </c>
      <c r="F265" s="22">
        <v>2</v>
      </c>
      <c r="G265" s="22">
        <v>-2</v>
      </c>
      <c r="H265" s="22">
        <v>3</v>
      </c>
      <c r="I265" s="22">
        <v>2</v>
      </c>
      <c r="J265" s="20">
        <v>5.8</v>
      </c>
      <c r="K265" s="20">
        <v>5.3</v>
      </c>
      <c r="L265" s="22">
        <v>15</v>
      </c>
      <c r="M265" s="20" t="s">
        <v>1218</v>
      </c>
      <c r="N265" s="20">
        <v>5.8</v>
      </c>
      <c r="O265" s="22">
        <v>220</v>
      </c>
      <c r="P265" s="23" t="b">
        <v>1</v>
      </c>
      <c r="Q265" s="20"/>
      <c r="R265" s="20"/>
      <c r="S265" s="22">
        <v>47</v>
      </c>
      <c r="T265" s="20" t="s">
        <v>1219</v>
      </c>
      <c r="U265" s="20">
        <v>6.4</v>
      </c>
      <c r="V265" s="20" t="s">
        <v>540</v>
      </c>
      <c r="W265" s="20">
        <v>10.5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45</v>
      </c>
      <c r="AD265" s="22">
        <v>980989</v>
      </c>
      <c r="AE265" s="22">
        <v>124826</v>
      </c>
      <c r="AF265" s="22">
        <v>196256</v>
      </c>
      <c r="AG265" s="22">
        <v>6844</v>
      </c>
      <c r="AH265" s="20">
        <v>1.2</v>
      </c>
      <c r="AI265" s="20">
        <v>9.6</v>
      </c>
      <c r="AJ265" s="20" t="s">
        <v>540</v>
      </c>
      <c r="AK265" s="22">
        <v>630</v>
      </c>
      <c r="AL265" s="22">
        <v>2</v>
      </c>
      <c r="AM265" s="22">
        <v>0</v>
      </c>
      <c r="AN265" s="22">
        <v>3</v>
      </c>
      <c r="AO265" s="22">
        <v>7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9</v>
      </c>
      <c r="AW265" s="22">
        <v>180</v>
      </c>
      <c r="AX265" s="20">
        <v>248.2</v>
      </c>
      <c r="AY265" s="20">
        <v>111.4</v>
      </c>
      <c r="AZ265" s="20">
        <v>102</v>
      </c>
      <c r="BA265" s="20">
        <v>46.1</v>
      </c>
      <c r="BB265" s="22">
        <v>7</v>
      </c>
      <c r="BC265" s="20">
        <v>0.71</v>
      </c>
      <c r="BD265" s="20">
        <v>0.52</v>
      </c>
      <c r="BE265" s="20">
        <v>1.23</v>
      </c>
      <c r="BF265" s="20">
        <v>10.29</v>
      </c>
      <c r="BG265" s="22">
        <v>5</v>
      </c>
      <c r="BH265" s="22">
        <v>1</v>
      </c>
      <c r="BI265" s="22">
        <v>51</v>
      </c>
      <c r="BJ265" s="22">
        <v>12</v>
      </c>
      <c r="BK265" s="22">
        <v>59</v>
      </c>
      <c r="BL265" s="22">
        <v>4</v>
      </c>
      <c r="BM265" s="22">
        <v>27</v>
      </c>
      <c r="BN265" s="22">
        <v>3</v>
      </c>
      <c r="BO265" s="20"/>
      <c r="BP265" s="20"/>
      <c r="BQ265" s="20"/>
      <c r="BR265" s="20"/>
      <c r="BS265" s="20"/>
      <c r="BT265" s="20"/>
      <c r="BU265" s="22">
        <v>0.1</v>
      </c>
      <c r="BV265" s="22">
        <v>0</v>
      </c>
      <c r="BW265" s="22">
        <v>7.0000000000000007E-2</v>
      </c>
      <c r="BX265" s="22">
        <v>0.17</v>
      </c>
      <c r="BY265" s="22">
        <v>1.47</v>
      </c>
      <c r="BZ265" s="22">
        <v>1</v>
      </c>
      <c r="CA265" s="22">
        <v>330</v>
      </c>
      <c r="CB265" s="22">
        <v>37</v>
      </c>
      <c r="CC265" s="22">
        <v>15</v>
      </c>
      <c r="CD265" s="22">
        <v>5</v>
      </c>
      <c r="CE265" s="22">
        <v>7</v>
      </c>
      <c r="CF265" s="22">
        <v>1</v>
      </c>
      <c r="CG265" s="22">
        <v>40</v>
      </c>
      <c r="CH265" s="22">
        <v>11</v>
      </c>
      <c r="CI265" s="22">
        <v>1</v>
      </c>
      <c r="CJ265" s="22">
        <v>0.43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80146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2</v>
      </c>
      <c r="K266" s="20">
        <v>1.5</v>
      </c>
      <c r="L266" s="22">
        <v>3</v>
      </c>
      <c r="M266" s="20" t="s">
        <v>1014</v>
      </c>
      <c r="N266" s="20">
        <v>2</v>
      </c>
      <c r="O266" s="22">
        <v>221</v>
      </c>
      <c r="P266" s="23" t="b">
        <v>0</v>
      </c>
      <c r="Q266" s="20"/>
      <c r="R266" s="20" t="s">
        <v>3218</v>
      </c>
      <c r="S266" s="22">
        <v>55</v>
      </c>
      <c r="T266" s="20" t="s">
        <v>1212</v>
      </c>
      <c r="U266" s="20">
        <v>2.9</v>
      </c>
      <c r="V266" s="20" t="s">
        <v>528</v>
      </c>
      <c r="W266" s="20">
        <v>0.4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20</v>
      </c>
      <c r="AD266" s="22">
        <v>30940</v>
      </c>
      <c r="AE266" s="22">
        <v>829</v>
      </c>
      <c r="AF266" s="22">
        <v>34329</v>
      </c>
      <c r="AG266" s="22">
        <v>649</v>
      </c>
      <c r="AH266" s="20">
        <v>0.4</v>
      </c>
      <c r="AI266" s="20">
        <v>3.6</v>
      </c>
      <c r="AJ266" s="20" t="s">
        <v>1751</v>
      </c>
      <c r="AK266" s="22">
        <v>564</v>
      </c>
      <c r="AL266" s="22">
        <v>0</v>
      </c>
      <c r="AM266" s="22">
        <v>2</v>
      </c>
      <c r="AN266" s="22">
        <v>3</v>
      </c>
      <c r="AO266" s="22">
        <v>4</v>
      </c>
      <c r="AP266" s="22">
        <v>0</v>
      </c>
      <c r="AQ266" s="22">
        <v>0</v>
      </c>
      <c r="AR266" s="22">
        <v>0</v>
      </c>
      <c r="AS266" s="22">
        <v>2</v>
      </c>
      <c r="AT266" s="22">
        <v>0</v>
      </c>
      <c r="AU266" s="22">
        <v>0</v>
      </c>
      <c r="AV266" s="22">
        <v>0</v>
      </c>
      <c r="AW266" s="22">
        <v>59</v>
      </c>
      <c r="AX266" s="20">
        <v>99.4</v>
      </c>
      <c r="AY266" s="20">
        <v>110.6</v>
      </c>
      <c r="AZ266" s="20">
        <v>138</v>
      </c>
      <c r="BA266" s="20">
        <v>34.9</v>
      </c>
      <c r="BB266" s="22">
        <v>7</v>
      </c>
      <c r="BC266" s="20">
        <v>0.95</v>
      </c>
      <c r="BD266" s="20">
        <v>0.51</v>
      </c>
      <c r="BE266" s="20">
        <v>1.46</v>
      </c>
      <c r="BF266" s="20">
        <v>7.38</v>
      </c>
      <c r="BG266" s="22">
        <v>123</v>
      </c>
      <c r="BH266" s="22">
        <v>41</v>
      </c>
      <c r="BI266" s="22">
        <v>52</v>
      </c>
      <c r="BJ266" s="22">
        <v>37</v>
      </c>
      <c r="BK266" s="22">
        <v>40</v>
      </c>
      <c r="BL266" s="22">
        <v>25</v>
      </c>
      <c r="BM266" s="22">
        <v>53</v>
      </c>
      <c r="BN266" s="22">
        <v>34</v>
      </c>
      <c r="BO266" s="20"/>
      <c r="BP266" s="20"/>
      <c r="BQ266" s="20"/>
      <c r="BR266" s="20"/>
      <c r="BS266" s="20"/>
      <c r="BT266" s="20"/>
      <c r="BU266" s="22">
        <v>0.15</v>
      </c>
      <c r="BV266" s="22">
        <v>0</v>
      </c>
      <c r="BW266" s="22">
        <v>0.08</v>
      </c>
      <c r="BX266" s="22">
        <v>0.23</v>
      </c>
      <c r="BY266" s="22">
        <v>1.18</v>
      </c>
      <c r="BZ266" s="22">
        <v>0.64</v>
      </c>
      <c r="CA266" s="22">
        <v>93</v>
      </c>
      <c r="CB266" s="22">
        <v>57</v>
      </c>
      <c r="CC266" s="22">
        <v>164</v>
      </c>
      <c r="CD266" s="22">
        <v>71</v>
      </c>
      <c r="CE266" s="22">
        <v>138</v>
      </c>
      <c r="CF266" s="22">
        <v>58</v>
      </c>
      <c r="CG266" s="22">
        <v>252</v>
      </c>
      <c r="CH266" s="22">
        <v>78</v>
      </c>
      <c r="CI266" s="22">
        <v>1.1200000000000001</v>
      </c>
      <c r="CJ266" s="22">
        <v>0.48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57328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0</v>
      </c>
      <c r="K267" s="20">
        <v>-0.5</v>
      </c>
      <c r="L267" s="22">
        <v>0</v>
      </c>
      <c r="M267" s="20" t="s">
        <v>1210</v>
      </c>
      <c r="N267" s="20">
        <v>0</v>
      </c>
      <c r="O267" s="22">
        <v>222</v>
      </c>
      <c r="P267" s="23" t="b">
        <v>0</v>
      </c>
      <c r="Q267" s="20"/>
      <c r="R267" s="20"/>
      <c r="S267" s="22">
        <v>44</v>
      </c>
      <c r="T267" s="20" t="s">
        <v>1211</v>
      </c>
      <c r="U267" s="20">
        <v>0</v>
      </c>
      <c r="V267" s="20" t="s">
        <v>561</v>
      </c>
      <c r="W267" s="20">
        <v>0.1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0</v>
      </c>
      <c r="AD267" s="22">
        <v>2063</v>
      </c>
      <c r="AE267" s="22">
        <v>75</v>
      </c>
      <c r="AF267" s="22">
        <v>6609</v>
      </c>
      <c r="AG267" s="22">
        <v>124</v>
      </c>
      <c r="AH267" s="20">
        <v>0</v>
      </c>
      <c r="AI267" s="20">
        <v>0</v>
      </c>
      <c r="AJ267" s="20" t="s">
        <v>561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532</v>
      </c>
      <c r="BH267" s="22">
        <v>205</v>
      </c>
      <c r="BI267" s="22">
        <v>519</v>
      </c>
      <c r="BJ267" s="22">
        <v>202</v>
      </c>
      <c r="BK267" s="22">
        <v>496</v>
      </c>
      <c r="BL267" s="22">
        <v>193</v>
      </c>
      <c r="BM267" s="22">
        <v>536</v>
      </c>
      <c r="BN267" s="22">
        <v>204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483</v>
      </c>
      <c r="CB267" s="22">
        <v>105</v>
      </c>
      <c r="CC267" s="22">
        <v>498</v>
      </c>
      <c r="CD267" s="22">
        <v>190</v>
      </c>
      <c r="CE267" s="22">
        <v>538</v>
      </c>
      <c r="CF267" s="22">
        <v>203</v>
      </c>
      <c r="CG267" s="22">
        <v>409</v>
      </c>
      <c r="CH267" s="22">
        <v>156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438464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2.2000000000000002</v>
      </c>
      <c r="K268" s="20">
        <v>1.7</v>
      </c>
      <c r="L268" s="22">
        <v>3</v>
      </c>
      <c r="M268" s="20" t="s">
        <v>1238</v>
      </c>
      <c r="N268" s="20">
        <v>2.2000000000000002</v>
      </c>
      <c r="O268" s="22">
        <v>223</v>
      </c>
      <c r="P268" s="23" t="b">
        <v>0</v>
      </c>
      <c r="Q268" s="20"/>
      <c r="R268" s="20" t="s">
        <v>2409</v>
      </c>
      <c r="S268" s="22">
        <v>50</v>
      </c>
      <c r="T268" s="20" t="s">
        <v>1239</v>
      </c>
      <c r="U268" s="20">
        <v>2.1</v>
      </c>
      <c r="V268" s="20" t="s">
        <v>1240</v>
      </c>
      <c r="W268" s="20">
        <v>0.1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15</v>
      </c>
      <c r="AD268" s="22">
        <v>6910</v>
      </c>
      <c r="AE268" s="22">
        <v>563</v>
      </c>
      <c r="AF268" s="22">
        <v>5741</v>
      </c>
      <c r="AG268" s="22">
        <v>248</v>
      </c>
      <c r="AH268" s="20">
        <v>0.4</v>
      </c>
      <c r="AI268" s="20">
        <v>3</v>
      </c>
      <c r="AJ268" s="20" t="s">
        <v>604</v>
      </c>
      <c r="AK268" s="22">
        <v>630</v>
      </c>
      <c r="AL268" s="22">
        <v>0</v>
      </c>
      <c r="AM268" s="22">
        <v>0</v>
      </c>
      <c r="AN268" s="22">
        <v>3</v>
      </c>
      <c r="AO268" s="22">
        <v>6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101</v>
      </c>
      <c r="AX268" s="20">
        <v>113.8</v>
      </c>
      <c r="AY268" s="20">
        <v>65.900000000000006</v>
      </c>
      <c r="AZ268" s="20">
        <v>21</v>
      </c>
      <c r="BA268" s="20">
        <v>20.2</v>
      </c>
      <c r="BB268" s="22">
        <v>7</v>
      </c>
      <c r="BC268" s="20">
        <v>0.12</v>
      </c>
      <c r="BD268" s="20">
        <v>0.47</v>
      </c>
      <c r="BE268" s="20">
        <v>0.59</v>
      </c>
      <c r="BF268" s="20">
        <v>9.65</v>
      </c>
      <c r="BG268" s="22">
        <v>104</v>
      </c>
      <c r="BH268" s="22">
        <v>36</v>
      </c>
      <c r="BI268" s="22">
        <v>120</v>
      </c>
      <c r="BJ268" s="22">
        <v>81</v>
      </c>
      <c r="BK268" s="22">
        <v>221</v>
      </c>
      <c r="BL268" s="22">
        <v>118</v>
      </c>
      <c r="BM268" s="22">
        <v>133</v>
      </c>
      <c r="BN268" s="22">
        <v>70</v>
      </c>
      <c r="BO268" s="20"/>
      <c r="BP268" s="20"/>
      <c r="BQ268" s="20"/>
      <c r="BR268" s="20"/>
      <c r="BS268" s="20"/>
      <c r="BT268" s="20"/>
      <c r="BU268" s="22">
        <v>0.02</v>
      </c>
      <c r="BV268" s="22">
        <v>0</v>
      </c>
      <c r="BW268" s="22">
        <v>7.0000000000000007E-2</v>
      </c>
      <c r="BX268" s="22">
        <v>0.09</v>
      </c>
      <c r="BY268" s="22">
        <v>1.38</v>
      </c>
      <c r="BZ268" s="22">
        <v>0.86</v>
      </c>
      <c r="CA268" s="22">
        <v>202</v>
      </c>
      <c r="CB268" s="22">
        <v>129</v>
      </c>
      <c r="CC268" s="22">
        <v>136</v>
      </c>
      <c r="CD268" s="22">
        <v>58</v>
      </c>
      <c r="CE268" s="22">
        <v>205</v>
      </c>
      <c r="CF268" s="22">
        <v>90</v>
      </c>
      <c r="CG268" s="22">
        <v>424</v>
      </c>
      <c r="CH268" s="22">
        <v>137</v>
      </c>
      <c r="CI268" s="22">
        <v>1</v>
      </c>
      <c r="CJ268" s="22">
        <v>0.43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450535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3</v>
      </c>
      <c r="J269" s="20">
        <v>0</v>
      </c>
      <c r="K269" s="20">
        <v>-0.5</v>
      </c>
      <c r="L269" s="22">
        <v>0</v>
      </c>
      <c r="M269" s="20" t="s">
        <v>1230</v>
      </c>
      <c r="N269" s="20">
        <v>0</v>
      </c>
      <c r="O269" s="22">
        <v>224</v>
      </c>
      <c r="P269" s="23" t="b">
        <v>0</v>
      </c>
      <c r="Q269" s="20"/>
      <c r="R269" s="20" t="s">
        <v>2810</v>
      </c>
      <c r="S269" s="22">
        <v>45</v>
      </c>
      <c r="T269" s="20" t="s">
        <v>1231</v>
      </c>
      <c r="U269" s="20">
        <v>0</v>
      </c>
      <c r="V269" s="20" t="s">
        <v>685</v>
      </c>
      <c r="W269" s="20">
        <v>0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0</v>
      </c>
      <c r="AD269" s="22">
        <v>919</v>
      </c>
      <c r="AE269" s="22">
        <v>82</v>
      </c>
      <c r="AF269" s="22">
        <v>4023</v>
      </c>
      <c r="AG269" s="22">
        <v>60</v>
      </c>
      <c r="AH269" s="20">
        <v>0</v>
      </c>
      <c r="AI269" s="20">
        <v>0</v>
      </c>
      <c r="AJ269" s="20" t="s">
        <v>685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612</v>
      </c>
      <c r="BH269" s="22">
        <v>240</v>
      </c>
      <c r="BI269" s="22">
        <v>610</v>
      </c>
      <c r="BJ269" s="22">
        <v>241</v>
      </c>
      <c r="BK269" s="22">
        <v>600</v>
      </c>
      <c r="BL269" s="22">
        <v>237</v>
      </c>
      <c r="BM269" s="22">
        <v>617</v>
      </c>
      <c r="BN269" s="22">
        <v>243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419</v>
      </c>
      <c r="CB269" s="22">
        <v>234</v>
      </c>
      <c r="CC269" s="22">
        <v>589</v>
      </c>
      <c r="CD269" s="22">
        <v>226</v>
      </c>
      <c r="CE269" s="22">
        <v>619</v>
      </c>
      <c r="CF269" s="22">
        <v>244</v>
      </c>
      <c r="CG269" s="22">
        <v>550</v>
      </c>
      <c r="CH269" s="22">
        <v>204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199670</v>
      </c>
      <c r="D270" s="22">
        <v>0</v>
      </c>
      <c r="E270" s="22">
        <v>0</v>
      </c>
      <c r="F270" s="22">
        <v>1</v>
      </c>
      <c r="G270" s="22">
        <v>-1</v>
      </c>
      <c r="H270" s="22">
        <v>0</v>
      </c>
      <c r="I270" s="22">
        <v>4</v>
      </c>
      <c r="J270" s="20">
        <v>0</v>
      </c>
      <c r="K270" s="20">
        <v>0</v>
      </c>
      <c r="L270" s="22">
        <v>0</v>
      </c>
      <c r="M270" s="20" t="s">
        <v>1220</v>
      </c>
      <c r="N270" s="20">
        <v>5.8</v>
      </c>
      <c r="O270" s="22">
        <v>225</v>
      </c>
      <c r="P270" s="23" t="b">
        <v>0</v>
      </c>
      <c r="Q270" s="20" t="s">
        <v>3209</v>
      </c>
      <c r="R270" s="20" t="s">
        <v>3346</v>
      </c>
      <c r="S270" s="22">
        <v>56</v>
      </c>
      <c r="T270" s="20" t="s">
        <v>1221</v>
      </c>
      <c r="U270" s="20">
        <v>5.7</v>
      </c>
      <c r="V270" s="20" t="s">
        <v>566</v>
      </c>
      <c r="W270" s="20">
        <v>4.0999999999999996</v>
      </c>
      <c r="X270" s="23" t="b">
        <v>0</v>
      </c>
      <c r="Y270" s="20"/>
      <c r="Z270" s="20" t="s">
        <v>899</v>
      </c>
      <c r="AA270" s="22">
        <v>8</v>
      </c>
      <c r="AB270" s="22">
        <v>31</v>
      </c>
      <c r="AC270" s="22">
        <v>34</v>
      </c>
      <c r="AD270" s="22">
        <v>578752</v>
      </c>
      <c r="AE270" s="22">
        <v>2904</v>
      </c>
      <c r="AF270" s="22">
        <v>396592</v>
      </c>
      <c r="AG270" s="22">
        <v>44895</v>
      </c>
      <c r="AH270" s="20">
        <v>1</v>
      </c>
      <c r="AI270" s="20">
        <v>6.1</v>
      </c>
      <c r="AJ270" s="20" t="s">
        <v>566</v>
      </c>
      <c r="AK270" s="22">
        <v>518</v>
      </c>
      <c r="AL270" s="22">
        <v>4</v>
      </c>
      <c r="AM270" s="22">
        <v>0</v>
      </c>
      <c r="AN270" s="22">
        <v>2</v>
      </c>
      <c r="AO270" s="22">
        <v>4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6</v>
      </c>
      <c r="AW270" s="22">
        <v>114</v>
      </c>
      <c r="AX270" s="20">
        <v>172</v>
      </c>
      <c r="AY270" s="20">
        <v>68.5</v>
      </c>
      <c r="AZ270" s="20">
        <v>276</v>
      </c>
      <c r="BA270" s="20">
        <v>51.8</v>
      </c>
      <c r="BB270" s="22">
        <v>6</v>
      </c>
      <c r="BC270" s="20">
        <v>2.8</v>
      </c>
      <c r="BD270" s="20">
        <v>0.28000000000000003</v>
      </c>
      <c r="BE270" s="20">
        <v>3.08</v>
      </c>
      <c r="BF270" s="20">
        <v>6.2</v>
      </c>
      <c r="BG270" s="22">
        <v>36</v>
      </c>
      <c r="BH270" s="22">
        <v>4</v>
      </c>
      <c r="BI270" s="22">
        <v>113</v>
      </c>
      <c r="BJ270" s="22">
        <v>11</v>
      </c>
      <c r="BK270" s="22">
        <v>6</v>
      </c>
      <c r="BL270" s="22">
        <v>3</v>
      </c>
      <c r="BM270" s="22">
        <v>20</v>
      </c>
      <c r="BN270" s="22">
        <v>4</v>
      </c>
      <c r="BO270" s="20"/>
      <c r="BP270" s="20"/>
      <c r="BQ270" s="20"/>
      <c r="BR270" s="20"/>
      <c r="BS270" s="22">
        <v>3</v>
      </c>
      <c r="BT270" s="20"/>
      <c r="BU270" s="22">
        <v>0.49</v>
      </c>
      <c r="BV270" s="22">
        <v>0</v>
      </c>
      <c r="BW270" s="22">
        <v>0.05</v>
      </c>
      <c r="BX270" s="22">
        <v>0.54</v>
      </c>
      <c r="BY270" s="22">
        <v>1.08</v>
      </c>
      <c r="BZ270" s="22">
        <v>0.69</v>
      </c>
      <c r="CA270" s="22">
        <v>89</v>
      </c>
      <c r="CB270" s="22">
        <v>29</v>
      </c>
      <c r="CC270" s="22">
        <v>16</v>
      </c>
      <c r="CD270" s="22">
        <v>4</v>
      </c>
      <c r="CE270" s="22">
        <v>19</v>
      </c>
      <c r="CF270" s="22">
        <v>5</v>
      </c>
      <c r="CG270" s="22">
        <v>85</v>
      </c>
      <c r="CH270" s="22">
        <v>18</v>
      </c>
      <c r="CI270" s="22">
        <v>1.04</v>
      </c>
      <c r="CJ270" s="22">
        <v>0.35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232413</v>
      </c>
      <c r="D271" s="22">
        <v>0</v>
      </c>
      <c r="E271" s="22">
        <v>0</v>
      </c>
      <c r="F271" s="22">
        <v>-3</v>
      </c>
      <c r="G271" s="22">
        <v>3</v>
      </c>
      <c r="H271" s="22">
        <v>0</v>
      </c>
      <c r="I271" s="22">
        <v>3</v>
      </c>
      <c r="J271" s="20">
        <v>4.5</v>
      </c>
      <c r="K271" s="20">
        <v>4</v>
      </c>
      <c r="L271" s="22">
        <v>6</v>
      </c>
      <c r="M271" s="20" t="s">
        <v>1225</v>
      </c>
      <c r="N271" s="20">
        <v>4.5</v>
      </c>
      <c r="O271" s="22">
        <v>226</v>
      </c>
      <c r="P271" s="23" t="b">
        <v>0</v>
      </c>
      <c r="Q271" s="20"/>
      <c r="R271" s="20"/>
      <c r="S271" s="22">
        <v>62</v>
      </c>
      <c r="T271" s="20" t="s">
        <v>1226</v>
      </c>
      <c r="U271" s="20">
        <v>3.6</v>
      </c>
      <c r="V271" s="20" t="s">
        <v>477</v>
      </c>
      <c r="W271" s="20">
        <v>7.6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25</v>
      </c>
      <c r="AD271" s="22">
        <v>235022</v>
      </c>
      <c r="AE271" s="22">
        <v>15551</v>
      </c>
      <c r="AF271" s="22">
        <v>1017288</v>
      </c>
      <c r="AG271" s="22">
        <v>15549</v>
      </c>
      <c r="AH271" s="20">
        <v>0.7</v>
      </c>
      <c r="AI271" s="20">
        <v>4</v>
      </c>
      <c r="AJ271" s="20" t="s">
        <v>477</v>
      </c>
      <c r="AK271" s="22">
        <v>627</v>
      </c>
      <c r="AL271" s="22">
        <v>1</v>
      </c>
      <c r="AM271" s="22">
        <v>1</v>
      </c>
      <c r="AN271" s="22">
        <v>3</v>
      </c>
      <c r="AO271" s="22">
        <v>7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110</v>
      </c>
      <c r="AX271" s="20">
        <v>142</v>
      </c>
      <c r="AY271" s="20">
        <v>282.39999999999998</v>
      </c>
      <c r="AZ271" s="20">
        <v>184</v>
      </c>
      <c r="BA271" s="20">
        <v>60.9</v>
      </c>
      <c r="BB271" s="22">
        <v>7</v>
      </c>
      <c r="BC271" s="20">
        <v>2.2999999999999998</v>
      </c>
      <c r="BD271" s="20">
        <v>1.8</v>
      </c>
      <c r="BE271" s="20">
        <v>4.0999999999999996</v>
      </c>
      <c r="BF271" s="20">
        <v>10.06</v>
      </c>
      <c r="BG271" s="22">
        <v>69</v>
      </c>
      <c r="BH271" s="22">
        <v>29</v>
      </c>
      <c r="BI271" s="22">
        <v>5</v>
      </c>
      <c r="BJ271" s="22">
        <v>4</v>
      </c>
      <c r="BK271" s="22">
        <v>26</v>
      </c>
      <c r="BL271" s="22">
        <v>15</v>
      </c>
      <c r="BM271" s="22">
        <v>12</v>
      </c>
      <c r="BN271" s="22">
        <v>9</v>
      </c>
      <c r="BO271" s="22">
        <v>1</v>
      </c>
      <c r="BP271" s="20"/>
      <c r="BQ271" s="22">
        <v>1</v>
      </c>
      <c r="BR271" s="20"/>
      <c r="BS271" s="22">
        <v>2</v>
      </c>
      <c r="BT271" s="20"/>
      <c r="BU271" s="22">
        <v>0.33</v>
      </c>
      <c r="BV271" s="22">
        <v>0</v>
      </c>
      <c r="BW271" s="22">
        <v>0.26</v>
      </c>
      <c r="BX271" s="22">
        <v>0.59</v>
      </c>
      <c r="BY271" s="22">
        <v>1.44</v>
      </c>
      <c r="BZ271" s="22">
        <v>1</v>
      </c>
      <c r="CA271" s="22">
        <v>60</v>
      </c>
      <c r="CB271" s="22">
        <v>38</v>
      </c>
      <c r="CC271" s="22">
        <v>37</v>
      </c>
      <c r="CD271" s="22">
        <v>19</v>
      </c>
      <c r="CE271" s="22">
        <v>90</v>
      </c>
      <c r="CF271" s="22">
        <v>37</v>
      </c>
      <c r="CG271" s="22">
        <v>50</v>
      </c>
      <c r="CH271" s="22">
        <v>16</v>
      </c>
      <c r="CI271" s="22">
        <v>1</v>
      </c>
      <c r="CJ271" s="22">
        <v>0.43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40836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1</v>
      </c>
      <c r="J272" s="20">
        <v>0</v>
      </c>
      <c r="K272" s="20">
        <v>0</v>
      </c>
      <c r="L272" s="22">
        <v>0</v>
      </c>
      <c r="M272" s="20" t="s">
        <v>1205</v>
      </c>
      <c r="N272" s="20">
        <v>0</v>
      </c>
      <c r="O272" s="22">
        <v>227</v>
      </c>
      <c r="P272" s="23" t="b">
        <v>0</v>
      </c>
      <c r="Q272" s="20" t="s">
        <v>3045</v>
      </c>
      <c r="R272" s="20" t="s">
        <v>3046</v>
      </c>
      <c r="S272" s="22">
        <v>44</v>
      </c>
      <c r="T272" s="20" t="s">
        <v>1206</v>
      </c>
      <c r="U272" s="20">
        <v>0</v>
      </c>
      <c r="V272" s="20" t="s">
        <v>428</v>
      </c>
      <c r="W272" s="20">
        <v>0.3</v>
      </c>
      <c r="X272" s="23" t="b">
        <v>0</v>
      </c>
      <c r="Y272" s="20"/>
      <c r="Z272" s="20" t="s">
        <v>872</v>
      </c>
      <c r="AA272" s="22">
        <v>8</v>
      </c>
      <c r="AB272" s="22">
        <v>31</v>
      </c>
      <c r="AC272" s="22">
        <v>0</v>
      </c>
      <c r="AD272" s="22">
        <v>2528</v>
      </c>
      <c r="AE272" s="22">
        <v>0</v>
      </c>
      <c r="AF272" s="22">
        <v>55187</v>
      </c>
      <c r="AG272" s="22">
        <v>775</v>
      </c>
      <c r="AH272" s="20">
        <v>0</v>
      </c>
      <c r="AI272" s="20">
        <v>0</v>
      </c>
      <c r="AJ272" s="20" t="s">
        <v>428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529</v>
      </c>
      <c r="BH272" s="22">
        <v>75</v>
      </c>
      <c r="BI272" s="22">
        <v>515</v>
      </c>
      <c r="BJ272" s="22">
        <v>61</v>
      </c>
      <c r="BK272" s="22">
        <v>490</v>
      </c>
      <c r="BL272" s="22">
        <v>56</v>
      </c>
      <c r="BM272" s="22">
        <v>533</v>
      </c>
      <c r="BN272" s="22">
        <v>75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477</v>
      </c>
      <c r="CB272" s="22">
        <v>24</v>
      </c>
      <c r="CC272" s="22">
        <v>494</v>
      </c>
      <c r="CD272" s="22">
        <v>75</v>
      </c>
      <c r="CE272" s="22">
        <v>535</v>
      </c>
      <c r="CF272" s="22">
        <v>75</v>
      </c>
      <c r="CG272" s="22">
        <v>255</v>
      </c>
      <c r="CH272" s="22">
        <v>35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209036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4</v>
      </c>
      <c r="K273" s="20">
        <v>3.5</v>
      </c>
      <c r="L273" s="22">
        <v>7</v>
      </c>
      <c r="M273" s="20" t="s">
        <v>1143</v>
      </c>
      <c r="N273" s="20">
        <v>4</v>
      </c>
      <c r="O273" s="22">
        <v>228</v>
      </c>
      <c r="P273" s="23" t="b">
        <v>0</v>
      </c>
      <c r="Q273" s="20"/>
      <c r="R273" s="20" t="s">
        <v>3219</v>
      </c>
      <c r="S273" s="22">
        <v>45</v>
      </c>
      <c r="T273" s="20" t="s">
        <v>1222</v>
      </c>
      <c r="U273" s="20">
        <v>4.3</v>
      </c>
      <c r="V273" s="20" t="s">
        <v>551</v>
      </c>
      <c r="W273" s="20">
        <v>1.5</v>
      </c>
      <c r="X273" s="23" t="b">
        <v>0</v>
      </c>
      <c r="Y273" s="20"/>
      <c r="Z273" s="20" t="s">
        <v>858</v>
      </c>
      <c r="AA273" s="22">
        <v>8</v>
      </c>
      <c r="AB273" s="22">
        <v>31</v>
      </c>
      <c r="AC273" s="22">
        <v>26</v>
      </c>
      <c r="AD273" s="22">
        <v>53438</v>
      </c>
      <c r="AE273" s="22">
        <v>6404</v>
      </c>
      <c r="AF273" s="22">
        <v>82194</v>
      </c>
      <c r="AG273" s="22">
        <v>1547</v>
      </c>
      <c r="AH273" s="20">
        <v>0.9</v>
      </c>
      <c r="AI273" s="20">
        <v>5.8</v>
      </c>
      <c r="AJ273" s="20" t="s">
        <v>551</v>
      </c>
      <c r="AK273" s="22">
        <v>540</v>
      </c>
      <c r="AL273" s="22">
        <v>0</v>
      </c>
      <c r="AM273" s="22">
        <v>0</v>
      </c>
      <c r="AN273" s="22">
        <v>3</v>
      </c>
      <c r="AO273" s="22">
        <v>4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3</v>
      </c>
      <c r="AW273" s="22">
        <v>121</v>
      </c>
      <c r="AX273" s="20">
        <v>134.19999999999999</v>
      </c>
      <c r="AY273" s="20">
        <v>18.399999999999999</v>
      </c>
      <c r="AZ273" s="20">
        <v>8</v>
      </c>
      <c r="BA273" s="20">
        <v>16.100000000000001</v>
      </c>
      <c r="BB273" s="22">
        <v>6</v>
      </c>
      <c r="BC273" s="20">
        <v>0.15</v>
      </c>
      <c r="BD273" s="20">
        <v>0.15</v>
      </c>
      <c r="BE273" s="20">
        <v>0.3</v>
      </c>
      <c r="BF273" s="20">
        <v>7.08</v>
      </c>
      <c r="BG273" s="22">
        <v>79</v>
      </c>
      <c r="BH273" s="22">
        <v>25</v>
      </c>
      <c r="BI273" s="22">
        <v>258</v>
      </c>
      <c r="BJ273" s="22">
        <v>82</v>
      </c>
      <c r="BK273" s="22">
        <v>302</v>
      </c>
      <c r="BL273" s="22">
        <v>99</v>
      </c>
      <c r="BM273" s="22">
        <v>175</v>
      </c>
      <c r="BN273" s="22">
        <v>52</v>
      </c>
      <c r="BO273" s="20"/>
      <c r="BP273" s="20"/>
      <c r="BQ273" s="20"/>
      <c r="BR273" s="20"/>
      <c r="BS273" s="20"/>
      <c r="BT273" s="20"/>
      <c r="BU273" s="22">
        <v>0.02</v>
      </c>
      <c r="BV273" s="22">
        <v>0</v>
      </c>
      <c r="BW273" s="22">
        <v>0.02</v>
      </c>
      <c r="BX273" s="22">
        <v>0.04</v>
      </c>
      <c r="BY273" s="22">
        <v>1.18</v>
      </c>
      <c r="BZ273" s="22">
        <v>0.67</v>
      </c>
      <c r="CA273" s="22">
        <v>380</v>
      </c>
      <c r="CB273" s="22">
        <v>69</v>
      </c>
      <c r="CC273" s="22">
        <v>46</v>
      </c>
      <c r="CD273" s="22">
        <v>11</v>
      </c>
      <c r="CE273" s="22">
        <v>43</v>
      </c>
      <c r="CF273" s="22">
        <v>9</v>
      </c>
      <c r="CG273" s="22">
        <v>142</v>
      </c>
      <c r="CH273" s="22">
        <v>54</v>
      </c>
      <c r="CI273" s="22">
        <v>1</v>
      </c>
      <c r="CJ273" s="22">
        <v>0.5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108413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3</v>
      </c>
      <c r="J274" s="20">
        <v>1.8</v>
      </c>
      <c r="K274" s="20">
        <v>1.3</v>
      </c>
      <c r="L274" s="22">
        <v>2</v>
      </c>
      <c r="M274" s="20" t="s">
        <v>1015</v>
      </c>
      <c r="N274" s="20">
        <v>1.8</v>
      </c>
      <c r="O274" s="22">
        <v>229</v>
      </c>
      <c r="P274" s="23" t="b">
        <v>0</v>
      </c>
      <c r="Q274" s="20"/>
      <c r="R274" s="20" t="s">
        <v>2410</v>
      </c>
      <c r="S274" s="22">
        <v>49</v>
      </c>
      <c r="T274" s="20" t="s">
        <v>1215</v>
      </c>
      <c r="U274" s="20">
        <v>1.8</v>
      </c>
      <c r="V274" s="20" t="s">
        <v>624</v>
      </c>
      <c r="W274" s="20">
        <v>0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7</v>
      </c>
      <c r="AD274" s="22">
        <v>260</v>
      </c>
      <c r="AE274" s="22">
        <v>25</v>
      </c>
      <c r="AF274" s="22">
        <v>485</v>
      </c>
      <c r="AG274" s="22">
        <v>13</v>
      </c>
      <c r="AH274" s="20">
        <v>0.4</v>
      </c>
      <c r="AI274" s="20">
        <v>1.4</v>
      </c>
      <c r="AJ274" s="20" t="s">
        <v>624</v>
      </c>
      <c r="AK274" s="22">
        <v>271</v>
      </c>
      <c r="AL274" s="22">
        <v>0</v>
      </c>
      <c r="AM274" s="22">
        <v>0</v>
      </c>
      <c r="AN274" s="22">
        <v>2</v>
      </c>
      <c r="AO274" s="22">
        <v>4</v>
      </c>
      <c r="AP274" s="22">
        <v>0</v>
      </c>
      <c r="AQ274" s="22">
        <v>0</v>
      </c>
      <c r="AR274" s="22">
        <v>0</v>
      </c>
      <c r="AS274" s="22">
        <v>2</v>
      </c>
      <c r="AT274" s="22">
        <v>0</v>
      </c>
      <c r="AU274" s="22">
        <v>0</v>
      </c>
      <c r="AV274" s="22">
        <v>0</v>
      </c>
      <c r="AW274" s="22">
        <v>40</v>
      </c>
      <c r="AX274" s="20">
        <v>73.8</v>
      </c>
      <c r="AY274" s="20">
        <v>33</v>
      </c>
      <c r="AZ274" s="20">
        <v>20</v>
      </c>
      <c r="BA274" s="20">
        <v>12.6</v>
      </c>
      <c r="BB274" s="22">
        <v>3</v>
      </c>
      <c r="BC274" s="20">
        <v>0.14000000000000001</v>
      </c>
      <c r="BD274" s="20">
        <v>0.06</v>
      </c>
      <c r="BE274" s="20">
        <v>0.2</v>
      </c>
      <c r="BF274" s="20">
        <v>6.01</v>
      </c>
      <c r="BG274" s="22">
        <v>181</v>
      </c>
      <c r="BH274" s="22">
        <v>68</v>
      </c>
      <c r="BI274" s="22">
        <v>202</v>
      </c>
      <c r="BJ274" s="22">
        <v>110</v>
      </c>
      <c r="BK274" s="22">
        <v>227</v>
      </c>
      <c r="BL274" s="22">
        <v>120</v>
      </c>
      <c r="BM274" s="22">
        <v>235</v>
      </c>
      <c r="BN274" s="22">
        <v>107</v>
      </c>
      <c r="BO274" s="22">
        <v>3</v>
      </c>
      <c r="BP274" s="20"/>
      <c r="BQ274" s="20"/>
      <c r="BR274" s="20"/>
      <c r="BS274" s="20"/>
      <c r="BT274" s="20"/>
      <c r="BU274" s="22">
        <v>0.05</v>
      </c>
      <c r="BV274" s="22">
        <v>0</v>
      </c>
      <c r="BW274" s="22">
        <v>0.02</v>
      </c>
      <c r="BX274" s="22">
        <v>7.0000000000000007E-2</v>
      </c>
      <c r="BY274" s="22">
        <v>2</v>
      </c>
      <c r="BZ274" s="22">
        <v>1.33</v>
      </c>
      <c r="CA274" s="22">
        <v>235</v>
      </c>
      <c r="CB274" s="22">
        <v>155</v>
      </c>
      <c r="CC274" s="22">
        <v>176</v>
      </c>
      <c r="CD274" s="22">
        <v>76</v>
      </c>
      <c r="CE274" s="22">
        <v>239</v>
      </c>
      <c r="CF274" s="22">
        <v>109</v>
      </c>
      <c r="CG274" s="22">
        <v>673</v>
      </c>
      <c r="CH274" s="22">
        <v>274</v>
      </c>
      <c r="CI274" s="22">
        <v>1</v>
      </c>
      <c r="CJ274" s="22">
        <v>0.66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101982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1</v>
      </c>
      <c r="J275" s="20">
        <v>4.8</v>
      </c>
      <c r="K275" s="20">
        <v>4.3</v>
      </c>
      <c r="L275" s="22">
        <v>9</v>
      </c>
      <c r="M275" s="20" t="s">
        <v>1232</v>
      </c>
      <c r="N275" s="20">
        <v>4.8</v>
      </c>
      <c r="O275" s="22">
        <v>230</v>
      </c>
      <c r="P275" s="23" t="b">
        <v>0</v>
      </c>
      <c r="Q275" s="20"/>
      <c r="R275" s="20"/>
      <c r="S275" s="22">
        <v>45</v>
      </c>
      <c r="T275" s="20" t="s">
        <v>1233</v>
      </c>
      <c r="U275" s="20">
        <v>4.0999999999999996</v>
      </c>
      <c r="V275" s="20" t="s">
        <v>687</v>
      </c>
      <c r="W275" s="20">
        <v>1.9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29</v>
      </c>
      <c r="AD275" s="22">
        <v>74212</v>
      </c>
      <c r="AE275" s="22">
        <v>14412</v>
      </c>
      <c r="AF275" s="22">
        <v>88685</v>
      </c>
      <c r="AG275" s="22">
        <v>7263</v>
      </c>
      <c r="AH275" s="20">
        <v>1.1000000000000001</v>
      </c>
      <c r="AI275" s="20">
        <v>6.4</v>
      </c>
      <c r="AJ275" s="20" t="s">
        <v>687</v>
      </c>
      <c r="AK275" s="22">
        <v>630</v>
      </c>
      <c r="AL275" s="22">
        <v>0</v>
      </c>
      <c r="AM275" s="22">
        <v>0</v>
      </c>
      <c r="AN275" s="22">
        <v>3</v>
      </c>
      <c r="AO275" s="22">
        <v>7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15</v>
      </c>
      <c r="AV275" s="22">
        <v>3</v>
      </c>
      <c r="AW275" s="22">
        <v>119</v>
      </c>
      <c r="AX275" s="20">
        <v>106.2</v>
      </c>
      <c r="AY275" s="20">
        <v>0</v>
      </c>
      <c r="AZ275" s="20">
        <v>0</v>
      </c>
      <c r="BA275" s="20">
        <v>10.6</v>
      </c>
      <c r="BB275" s="22">
        <v>7</v>
      </c>
      <c r="BC275" s="20">
        <v>0</v>
      </c>
      <c r="BD275" s="20">
        <v>0</v>
      </c>
      <c r="BE275" s="20">
        <v>0</v>
      </c>
      <c r="BF275" s="20">
        <v>10.29</v>
      </c>
      <c r="BG275" s="22">
        <v>112</v>
      </c>
      <c r="BH275" s="22">
        <v>19</v>
      </c>
      <c r="BI275" s="22">
        <v>582</v>
      </c>
      <c r="BJ275" s="22">
        <v>72</v>
      </c>
      <c r="BK275" s="22">
        <v>568</v>
      </c>
      <c r="BL275" s="22">
        <v>68</v>
      </c>
      <c r="BM275" s="22">
        <v>259</v>
      </c>
      <c r="BN275" s="22">
        <v>19</v>
      </c>
      <c r="BO275" s="20"/>
      <c r="BP275" s="20"/>
      <c r="BQ275" s="20"/>
      <c r="BR275" s="20"/>
      <c r="BS275" s="20"/>
      <c r="BT275" s="20"/>
      <c r="BU275" s="22">
        <v>0</v>
      </c>
      <c r="BV275" s="22">
        <v>2.14</v>
      </c>
      <c r="BW275" s="22">
        <v>0</v>
      </c>
      <c r="BX275" s="22">
        <v>0</v>
      </c>
      <c r="BY275" s="22">
        <v>1.47</v>
      </c>
      <c r="BZ275" s="22">
        <v>1</v>
      </c>
      <c r="CA275" s="22">
        <v>352</v>
      </c>
      <c r="CB275" s="22">
        <v>18</v>
      </c>
      <c r="CC275" s="22">
        <v>32</v>
      </c>
      <c r="CD275" s="22">
        <v>2</v>
      </c>
      <c r="CE275" s="22">
        <v>52</v>
      </c>
      <c r="CF275" s="22">
        <v>5</v>
      </c>
      <c r="CG275" s="22">
        <v>123</v>
      </c>
      <c r="CH275" s="22">
        <v>17</v>
      </c>
      <c r="CI275" s="22">
        <v>1</v>
      </c>
      <c r="CJ275" s="22">
        <v>0.43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152551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992</v>
      </c>
      <c r="N276" s="20">
        <v>0.5</v>
      </c>
      <c r="O276" s="22">
        <v>231</v>
      </c>
      <c r="P276" s="23" t="b">
        <v>0</v>
      </c>
      <c r="Q276" s="20" t="s">
        <v>2397</v>
      </c>
      <c r="R276" s="20" t="s">
        <v>3220</v>
      </c>
      <c r="S276" s="22">
        <v>48</v>
      </c>
      <c r="T276" s="20" t="s">
        <v>993</v>
      </c>
      <c r="U276" s="20">
        <v>2.2000000000000002</v>
      </c>
      <c r="V276" s="20" t="s">
        <v>994</v>
      </c>
      <c r="W276" s="20">
        <v>0.1</v>
      </c>
      <c r="X276" s="23" t="b">
        <v>0</v>
      </c>
      <c r="Y276" s="20"/>
      <c r="Z276" s="20" t="s">
        <v>899</v>
      </c>
      <c r="AA276" s="22">
        <v>8</v>
      </c>
      <c r="AB276" s="22">
        <v>31</v>
      </c>
      <c r="AC276" s="22">
        <v>9</v>
      </c>
      <c r="AD276" s="22">
        <v>2949</v>
      </c>
      <c r="AE276" s="22">
        <v>5</v>
      </c>
      <c r="AF276" s="22">
        <v>26610</v>
      </c>
      <c r="AG276" s="22">
        <v>484</v>
      </c>
      <c r="AH276" s="20">
        <v>0.1</v>
      </c>
      <c r="AI276" s="20">
        <v>1.9</v>
      </c>
      <c r="AJ276" s="20" t="s">
        <v>583</v>
      </c>
      <c r="AK276" s="22">
        <v>360</v>
      </c>
      <c r="AL276" s="22">
        <v>0</v>
      </c>
      <c r="AM276" s="22">
        <v>0</v>
      </c>
      <c r="AN276" s="22">
        <v>1</v>
      </c>
      <c r="AO276" s="22">
        <v>4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60</v>
      </c>
      <c r="AX276" s="20">
        <v>72.8</v>
      </c>
      <c r="AY276" s="20">
        <v>79.599999999999994</v>
      </c>
      <c r="AZ276" s="20">
        <v>54</v>
      </c>
      <c r="BA276" s="20">
        <v>20.7</v>
      </c>
      <c r="BB276" s="22">
        <v>4</v>
      </c>
      <c r="BC276" s="20">
        <v>0.18</v>
      </c>
      <c r="BD276" s="20">
        <v>0.36</v>
      </c>
      <c r="BE276" s="20">
        <v>0.54</v>
      </c>
      <c r="BF276" s="20">
        <v>4.8</v>
      </c>
      <c r="BG276" s="22">
        <v>184</v>
      </c>
      <c r="BH276" s="22">
        <v>70</v>
      </c>
      <c r="BI276" s="22">
        <v>92</v>
      </c>
      <c r="BJ276" s="22">
        <v>66</v>
      </c>
      <c r="BK276" s="22">
        <v>130</v>
      </c>
      <c r="BL276" s="22">
        <v>77</v>
      </c>
      <c r="BM276" s="22">
        <v>127</v>
      </c>
      <c r="BN276" s="22">
        <v>67</v>
      </c>
      <c r="BO276" s="20"/>
      <c r="BP276" s="20"/>
      <c r="BQ276" s="20"/>
      <c r="BR276" s="20"/>
      <c r="BS276" s="20"/>
      <c r="BT276" s="20"/>
      <c r="BU276" s="22">
        <v>0.04</v>
      </c>
      <c r="BV276" s="22">
        <v>0</v>
      </c>
      <c r="BW276" s="22">
        <v>0.09</v>
      </c>
      <c r="BX276" s="22">
        <v>0.13</v>
      </c>
      <c r="BY276" s="22">
        <v>1.2</v>
      </c>
      <c r="BZ276" s="22">
        <v>1</v>
      </c>
      <c r="CA276" s="22">
        <v>299</v>
      </c>
      <c r="CB276" s="22">
        <v>197</v>
      </c>
      <c r="CC276" s="22">
        <v>317</v>
      </c>
      <c r="CD276" s="22">
        <v>148</v>
      </c>
      <c r="CE276" s="22">
        <v>190</v>
      </c>
      <c r="CF276" s="22">
        <v>78</v>
      </c>
      <c r="CG276" s="22">
        <v>375</v>
      </c>
      <c r="CH276" s="22">
        <v>120</v>
      </c>
      <c r="CI276" s="22">
        <v>1</v>
      </c>
      <c r="CJ276" s="22">
        <v>0.25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231747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4</v>
      </c>
      <c r="J277" s="20">
        <v>3.8</v>
      </c>
      <c r="K277" s="20">
        <v>3.3</v>
      </c>
      <c r="L277" s="22">
        <v>2</v>
      </c>
      <c r="M277" s="20" t="s">
        <v>1223</v>
      </c>
      <c r="N277" s="20">
        <v>3.8</v>
      </c>
      <c r="O277" s="22">
        <v>232</v>
      </c>
      <c r="P277" s="23" t="b">
        <v>0</v>
      </c>
      <c r="Q277" s="20"/>
      <c r="R277" s="20"/>
      <c r="S277" s="22">
        <v>49</v>
      </c>
      <c r="T277" s="20" t="s">
        <v>1224</v>
      </c>
      <c r="U277" s="20">
        <v>3.2</v>
      </c>
      <c r="V277" s="20" t="s">
        <v>617</v>
      </c>
      <c r="W277" s="20">
        <v>0.6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16</v>
      </c>
      <c r="AD277" s="22">
        <v>46635</v>
      </c>
      <c r="AE277" s="22">
        <v>6052</v>
      </c>
      <c r="AF277" s="22">
        <v>33106</v>
      </c>
      <c r="AG277" s="22">
        <v>2138</v>
      </c>
      <c r="AH277" s="20">
        <v>0.8</v>
      </c>
      <c r="AI277" s="20">
        <v>3.3</v>
      </c>
      <c r="AJ277" s="20" t="s">
        <v>617</v>
      </c>
      <c r="AK277" s="22">
        <v>213</v>
      </c>
      <c r="AL277" s="22">
        <v>0</v>
      </c>
      <c r="AM277" s="22">
        <v>3</v>
      </c>
      <c r="AN277" s="22">
        <v>1</v>
      </c>
      <c r="AO277" s="22">
        <v>4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39</v>
      </c>
      <c r="AX277" s="20">
        <v>65.400000000000006</v>
      </c>
      <c r="AY277" s="20">
        <v>57.4</v>
      </c>
      <c r="AZ277" s="20">
        <v>23</v>
      </c>
      <c r="BA277" s="20">
        <v>14.6</v>
      </c>
      <c r="BB277" s="22">
        <v>1</v>
      </c>
      <c r="BC277" s="20">
        <v>0.06</v>
      </c>
      <c r="BD277" s="20">
        <v>0.39</v>
      </c>
      <c r="BE277" s="20">
        <v>0.45</v>
      </c>
      <c r="BF277" s="20">
        <v>5.82</v>
      </c>
      <c r="BG277" s="22">
        <v>204</v>
      </c>
      <c r="BH277" s="22">
        <v>23</v>
      </c>
      <c r="BI277" s="22">
        <v>137</v>
      </c>
      <c r="BJ277" s="22">
        <v>16</v>
      </c>
      <c r="BK277" s="22">
        <v>213</v>
      </c>
      <c r="BL277" s="22">
        <v>42</v>
      </c>
      <c r="BM277" s="22">
        <v>200</v>
      </c>
      <c r="BN277" s="22">
        <v>29</v>
      </c>
      <c r="BO277" s="20"/>
      <c r="BP277" s="20"/>
      <c r="BQ277" s="20"/>
      <c r="BR277" s="20"/>
      <c r="BS277" s="20"/>
      <c r="BT277" s="20"/>
      <c r="BU277" s="22">
        <v>0.03</v>
      </c>
      <c r="BV277" s="22">
        <v>0</v>
      </c>
      <c r="BW277" s="22">
        <v>0.16</v>
      </c>
      <c r="BX277" s="22">
        <v>0.19</v>
      </c>
      <c r="BY277" s="22">
        <v>2.46</v>
      </c>
      <c r="BZ277" s="22">
        <v>1.69</v>
      </c>
      <c r="CA277" s="22">
        <v>266</v>
      </c>
      <c r="CB277" s="22">
        <v>54</v>
      </c>
      <c r="CC277" s="22">
        <v>56</v>
      </c>
      <c r="CD277" s="22">
        <v>10</v>
      </c>
      <c r="CE277" s="22">
        <v>115</v>
      </c>
      <c r="CF277" s="22">
        <v>18</v>
      </c>
      <c r="CG277" s="22">
        <v>214</v>
      </c>
      <c r="CH277" s="22">
        <v>40</v>
      </c>
      <c r="CI277" s="22">
        <v>0.42</v>
      </c>
      <c r="CJ277" s="22">
        <v>0.42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169593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-0.5</v>
      </c>
      <c r="L278" s="22">
        <v>0</v>
      </c>
      <c r="M278" s="20" t="s">
        <v>1234</v>
      </c>
      <c r="N278" s="20">
        <v>0</v>
      </c>
      <c r="O278" s="22">
        <v>233</v>
      </c>
      <c r="P278" s="23" t="b">
        <v>0</v>
      </c>
      <c r="Q278" s="20"/>
      <c r="R278" s="20"/>
      <c r="S278" s="22">
        <v>40</v>
      </c>
      <c r="T278" s="20" t="s">
        <v>1235</v>
      </c>
      <c r="U278" s="20">
        <v>0</v>
      </c>
      <c r="V278" s="20" t="s">
        <v>689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0</v>
      </c>
      <c r="AD278" s="22">
        <v>1541</v>
      </c>
      <c r="AE278" s="22">
        <v>44</v>
      </c>
      <c r="AF278" s="22">
        <v>3615</v>
      </c>
      <c r="AG278" s="22">
        <v>128</v>
      </c>
      <c r="AH278" s="20">
        <v>0</v>
      </c>
      <c r="AI278" s="20">
        <v>0</v>
      </c>
      <c r="AJ278" s="20" t="s">
        <v>689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464</v>
      </c>
      <c r="BH278" s="22">
        <v>50</v>
      </c>
      <c r="BI278" s="22">
        <v>448</v>
      </c>
      <c r="BJ278" s="22">
        <v>34</v>
      </c>
      <c r="BK278" s="22">
        <v>416</v>
      </c>
      <c r="BL278" s="22">
        <v>29</v>
      </c>
      <c r="BM278" s="22">
        <v>469</v>
      </c>
      <c r="BN278" s="22">
        <v>50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625</v>
      </c>
      <c r="CB278" s="22">
        <v>51</v>
      </c>
      <c r="CC278" s="22">
        <v>423</v>
      </c>
      <c r="CD278" s="22">
        <v>50</v>
      </c>
      <c r="CE278" s="22">
        <v>469</v>
      </c>
      <c r="CF278" s="22">
        <v>50</v>
      </c>
      <c r="CG278" s="22">
        <v>387</v>
      </c>
      <c r="CH278" s="22">
        <v>56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244723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4</v>
      </c>
      <c r="K279" s="20">
        <v>3.5</v>
      </c>
      <c r="L279" s="22">
        <v>6</v>
      </c>
      <c r="M279" s="20" t="s">
        <v>1227</v>
      </c>
      <c r="N279" s="20">
        <v>4</v>
      </c>
      <c r="O279" s="22">
        <v>234</v>
      </c>
      <c r="P279" s="23" t="b">
        <v>0</v>
      </c>
      <c r="Q279" s="20"/>
      <c r="R279" s="20" t="s">
        <v>2411</v>
      </c>
      <c r="S279" s="22">
        <v>45</v>
      </c>
      <c r="T279" s="20" t="s">
        <v>1228</v>
      </c>
      <c r="U279" s="20">
        <v>4</v>
      </c>
      <c r="V279" s="20" t="s">
        <v>529</v>
      </c>
      <c r="W279" s="20">
        <v>1.2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28</v>
      </c>
      <c r="AD279" s="22">
        <v>104826</v>
      </c>
      <c r="AE279" s="22">
        <v>9879</v>
      </c>
      <c r="AF279" s="22">
        <v>44598</v>
      </c>
      <c r="AG279" s="22">
        <v>2179</v>
      </c>
      <c r="AH279" s="20">
        <v>0.9</v>
      </c>
      <c r="AI279" s="20">
        <v>6.2</v>
      </c>
      <c r="AJ279" s="20" t="s">
        <v>529</v>
      </c>
      <c r="AK279" s="22">
        <v>630</v>
      </c>
      <c r="AL279" s="22">
        <v>0</v>
      </c>
      <c r="AM279" s="22">
        <v>1</v>
      </c>
      <c r="AN279" s="22">
        <v>3</v>
      </c>
      <c r="AO279" s="22">
        <v>7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2</v>
      </c>
      <c r="AW279" s="22">
        <v>133</v>
      </c>
      <c r="AX279" s="20">
        <v>114</v>
      </c>
      <c r="AY279" s="20">
        <v>62.7</v>
      </c>
      <c r="AZ279" s="20">
        <v>18</v>
      </c>
      <c r="BA279" s="20">
        <v>19.399999999999999</v>
      </c>
      <c r="BB279" s="22">
        <v>7</v>
      </c>
      <c r="BC279" s="20">
        <v>0.03</v>
      </c>
      <c r="BD279" s="20">
        <v>0.43</v>
      </c>
      <c r="BE279" s="20">
        <v>0.46</v>
      </c>
      <c r="BF279" s="20">
        <v>10.29</v>
      </c>
      <c r="BG279" s="22">
        <v>102</v>
      </c>
      <c r="BH279" s="22">
        <v>38</v>
      </c>
      <c r="BI279" s="22">
        <v>126</v>
      </c>
      <c r="BJ279" s="22">
        <v>29</v>
      </c>
      <c r="BK279" s="22">
        <v>234</v>
      </c>
      <c r="BL279" s="22">
        <v>67</v>
      </c>
      <c r="BM279" s="22">
        <v>141</v>
      </c>
      <c r="BN279" s="22">
        <v>39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0.06</v>
      </c>
      <c r="BX279" s="22">
        <v>0.06</v>
      </c>
      <c r="BY279" s="22">
        <v>1.47</v>
      </c>
      <c r="BZ279" s="22">
        <v>1</v>
      </c>
      <c r="CA279" s="22">
        <v>405</v>
      </c>
      <c r="CB279" s="22">
        <v>88</v>
      </c>
      <c r="CC279" s="22">
        <v>47</v>
      </c>
      <c r="CD279" s="22">
        <v>12</v>
      </c>
      <c r="CE279" s="22">
        <v>60</v>
      </c>
      <c r="CF279" s="22">
        <v>18</v>
      </c>
      <c r="CG279" s="22">
        <v>146</v>
      </c>
      <c r="CH279" s="22">
        <v>56</v>
      </c>
      <c r="CI279" s="22">
        <v>1</v>
      </c>
      <c r="CJ279" s="22">
        <v>0.43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512462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</v>
      </c>
      <c r="K280" s="20">
        <v>0</v>
      </c>
      <c r="L280" s="22">
        <v>0</v>
      </c>
      <c r="M280" s="20" t="s">
        <v>2092</v>
      </c>
      <c r="N280" s="20">
        <v>0</v>
      </c>
      <c r="O280" s="22">
        <v>235</v>
      </c>
      <c r="P280" s="23" t="b">
        <v>0</v>
      </c>
      <c r="Q280" s="20" t="s">
        <v>2811</v>
      </c>
      <c r="R280" s="20" t="s">
        <v>2812</v>
      </c>
      <c r="S280" s="22">
        <v>40</v>
      </c>
      <c r="T280" s="20" t="s">
        <v>2093</v>
      </c>
      <c r="U280" s="20">
        <v>0</v>
      </c>
      <c r="V280" s="20" t="s">
        <v>619</v>
      </c>
      <c r="W280" s="20">
        <v>0.1</v>
      </c>
      <c r="X280" s="23" t="b">
        <v>0</v>
      </c>
      <c r="Y280" s="20"/>
      <c r="Z280" s="20" t="s">
        <v>872</v>
      </c>
      <c r="AA280" s="22">
        <v>8</v>
      </c>
      <c r="AB280" s="22">
        <v>31</v>
      </c>
      <c r="AC280" s="22">
        <v>0</v>
      </c>
      <c r="AD280" s="22">
        <v>415</v>
      </c>
      <c r="AE280" s="22">
        <v>0</v>
      </c>
      <c r="AF280" s="22">
        <v>8425</v>
      </c>
      <c r="AG280" s="22">
        <v>77</v>
      </c>
      <c r="AH280" s="20">
        <v>0</v>
      </c>
      <c r="AI280" s="20">
        <v>0</v>
      </c>
      <c r="AJ280" s="20" t="s">
        <v>619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514</v>
      </c>
      <c r="BH280" s="22">
        <v>193</v>
      </c>
      <c r="BI280" s="22">
        <v>498</v>
      </c>
      <c r="BJ280" s="22">
        <v>189</v>
      </c>
      <c r="BK280" s="22">
        <v>470</v>
      </c>
      <c r="BL280" s="22">
        <v>175</v>
      </c>
      <c r="BM280" s="22">
        <v>518</v>
      </c>
      <c r="BN280" s="22">
        <v>192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687</v>
      </c>
      <c r="CB280" s="22">
        <v>209</v>
      </c>
      <c r="CC280" s="22">
        <v>475</v>
      </c>
      <c r="CD280" s="22">
        <v>174</v>
      </c>
      <c r="CE280" s="22">
        <v>519</v>
      </c>
      <c r="CF280" s="22">
        <v>190</v>
      </c>
      <c r="CG280" s="22">
        <v>464</v>
      </c>
      <c r="CH280" s="22">
        <v>178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443661</v>
      </c>
      <c r="D281" s="22">
        <v>0</v>
      </c>
      <c r="E281" s="22">
        <v>0</v>
      </c>
      <c r="F281" s="22">
        <v>-2</v>
      </c>
      <c r="G281" s="22">
        <v>2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1027</v>
      </c>
      <c r="N281" s="20">
        <v>0</v>
      </c>
      <c r="O281" s="22">
        <v>236</v>
      </c>
      <c r="P281" s="23" t="b">
        <v>0</v>
      </c>
      <c r="Q281" s="20" t="s">
        <v>2397</v>
      </c>
      <c r="R281" s="20" t="s">
        <v>2094</v>
      </c>
      <c r="S281" s="22">
        <v>58</v>
      </c>
      <c r="T281" s="20" t="s">
        <v>1229</v>
      </c>
      <c r="U281" s="20">
        <v>0</v>
      </c>
      <c r="V281" s="20" t="s">
        <v>424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0</v>
      </c>
      <c r="AD281" s="22">
        <v>1530</v>
      </c>
      <c r="AE281" s="22">
        <v>29</v>
      </c>
      <c r="AF281" s="22">
        <v>10632</v>
      </c>
      <c r="AG281" s="22">
        <v>104</v>
      </c>
      <c r="AH281" s="20">
        <v>0</v>
      </c>
      <c r="AI281" s="20">
        <v>0</v>
      </c>
      <c r="AJ281" s="20" t="s">
        <v>424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712</v>
      </c>
      <c r="BH281" s="22">
        <v>307</v>
      </c>
      <c r="BI281" s="22">
        <v>712</v>
      </c>
      <c r="BJ281" s="22">
        <v>307</v>
      </c>
      <c r="BK281" s="22">
        <v>712</v>
      </c>
      <c r="BL281" s="22">
        <v>307</v>
      </c>
      <c r="BM281" s="22">
        <v>712</v>
      </c>
      <c r="BN281" s="22">
        <v>307</v>
      </c>
      <c r="BO281" s="22">
        <v>2</v>
      </c>
      <c r="BP281" s="20"/>
      <c r="BQ281" s="22">
        <v>2</v>
      </c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83</v>
      </c>
      <c r="CB281" s="22">
        <v>52</v>
      </c>
      <c r="CC281" s="22">
        <v>706</v>
      </c>
      <c r="CD281" s="22">
        <v>305</v>
      </c>
      <c r="CE281" s="22">
        <v>712</v>
      </c>
      <c r="CF281" s="22">
        <v>307</v>
      </c>
      <c r="CG281" s="22">
        <v>488</v>
      </c>
      <c r="CH281" s="22">
        <v>166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450541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0</v>
      </c>
      <c r="K282" s="20">
        <v>0</v>
      </c>
      <c r="L282" s="22">
        <v>0</v>
      </c>
      <c r="M282" s="20" t="s">
        <v>1236</v>
      </c>
      <c r="N282" s="20">
        <v>0</v>
      </c>
      <c r="O282" s="22">
        <v>237</v>
      </c>
      <c r="P282" s="23" t="b">
        <v>0</v>
      </c>
      <c r="Q282" s="20" t="s">
        <v>2412</v>
      </c>
      <c r="R282" s="20" t="s">
        <v>2413</v>
      </c>
      <c r="S282" s="22">
        <v>45</v>
      </c>
      <c r="T282" s="20" t="s">
        <v>1237</v>
      </c>
      <c r="U282" s="20">
        <v>0</v>
      </c>
      <c r="V282" s="20" t="s">
        <v>691</v>
      </c>
      <c r="W282" s="20">
        <v>0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0</v>
      </c>
      <c r="AE282" s="22">
        <v>0</v>
      </c>
      <c r="AF282" s="22">
        <v>1210</v>
      </c>
      <c r="AG282" s="22">
        <v>29</v>
      </c>
      <c r="AH282" s="20">
        <v>0</v>
      </c>
      <c r="AI282" s="20">
        <v>0</v>
      </c>
      <c r="AJ282" s="20" t="s">
        <v>691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613</v>
      </c>
      <c r="BH282" s="22">
        <v>64</v>
      </c>
      <c r="BI282" s="22">
        <v>611</v>
      </c>
      <c r="BJ282" s="22">
        <v>68</v>
      </c>
      <c r="BK282" s="22">
        <v>601</v>
      </c>
      <c r="BL282" s="22">
        <v>66</v>
      </c>
      <c r="BM282" s="22">
        <v>618</v>
      </c>
      <c r="BN282" s="22">
        <v>66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420</v>
      </c>
      <c r="CB282" s="22">
        <v>73</v>
      </c>
      <c r="CC282" s="22">
        <v>590</v>
      </c>
      <c r="CD282" s="22">
        <v>63</v>
      </c>
      <c r="CE282" s="22">
        <v>620</v>
      </c>
      <c r="CF282" s="22">
        <v>68</v>
      </c>
      <c r="CG282" s="22">
        <v>633</v>
      </c>
      <c r="CH282" s="22">
        <v>87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0"/>
      <c r="B283" s="20"/>
      <c r="C283" s="22">
        <v>427623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2</v>
      </c>
      <c r="J283" s="20">
        <v>0.5</v>
      </c>
      <c r="K283" s="20">
        <v>0</v>
      </c>
      <c r="L283" s="22">
        <v>1</v>
      </c>
      <c r="M283" s="20" t="s">
        <v>1004</v>
      </c>
      <c r="N283" s="20">
        <v>0.5</v>
      </c>
      <c r="O283" s="22">
        <v>238</v>
      </c>
      <c r="P283" s="23" t="b">
        <v>0</v>
      </c>
      <c r="Q283" s="20"/>
      <c r="R283" s="20"/>
      <c r="S283" s="22">
        <v>39</v>
      </c>
      <c r="T283" s="20" t="s">
        <v>1241</v>
      </c>
      <c r="U283" s="20">
        <v>1</v>
      </c>
      <c r="V283" s="20" t="s">
        <v>503</v>
      </c>
      <c r="W283" s="20">
        <v>0.5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2</v>
      </c>
      <c r="AD283" s="22">
        <v>18148</v>
      </c>
      <c r="AE283" s="22">
        <v>1385</v>
      </c>
      <c r="AF283" s="22">
        <v>20006</v>
      </c>
      <c r="AG283" s="22">
        <v>710</v>
      </c>
      <c r="AH283" s="20">
        <v>0.1</v>
      </c>
      <c r="AI283" s="20">
        <v>0.5</v>
      </c>
      <c r="AJ283" s="20" t="s">
        <v>2095</v>
      </c>
      <c r="AK283" s="22">
        <v>92</v>
      </c>
      <c r="AL283" s="22">
        <v>0</v>
      </c>
      <c r="AM283" s="22">
        <v>0</v>
      </c>
      <c r="AN283" s="22">
        <v>0</v>
      </c>
      <c r="AO283" s="22">
        <v>3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10</v>
      </c>
      <c r="AX283" s="20">
        <v>18.600000000000001</v>
      </c>
      <c r="AY283" s="20">
        <v>0.2</v>
      </c>
      <c r="AZ283" s="20">
        <v>0</v>
      </c>
      <c r="BA283" s="20">
        <v>1.9</v>
      </c>
      <c r="BB283" s="22">
        <v>1</v>
      </c>
      <c r="BC283" s="20">
        <v>0</v>
      </c>
      <c r="BD283" s="20">
        <v>0</v>
      </c>
      <c r="BE283" s="20">
        <v>0</v>
      </c>
      <c r="BF283" s="20">
        <v>3.44</v>
      </c>
      <c r="BG283" s="22">
        <v>317</v>
      </c>
      <c r="BH283" s="22">
        <v>121</v>
      </c>
      <c r="BI283" s="22">
        <v>396</v>
      </c>
      <c r="BJ283" s="22">
        <v>143</v>
      </c>
      <c r="BK283" s="22">
        <v>385</v>
      </c>
      <c r="BL283" s="22">
        <v>133</v>
      </c>
      <c r="BM283" s="22">
        <v>386</v>
      </c>
      <c r="BN283" s="22">
        <v>135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3.37</v>
      </c>
      <c r="BZ283" s="22">
        <v>2.93</v>
      </c>
      <c r="CA283" s="22">
        <v>713</v>
      </c>
      <c r="CB283" s="22">
        <v>226</v>
      </c>
      <c r="CC283" s="22">
        <v>302</v>
      </c>
      <c r="CD283" s="22">
        <v>99</v>
      </c>
      <c r="CE283" s="22">
        <v>320</v>
      </c>
      <c r="CF283" s="22">
        <v>109</v>
      </c>
      <c r="CG283" s="22">
        <v>235</v>
      </c>
      <c r="CH283" s="22">
        <v>92</v>
      </c>
      <c r="CI283" s="22">
        <v>0.98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75</v>
      </c>
      <c r="C284" s="22">
        <v>173954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3</v>
      </c>
      <c r="J284" s="20">
        <v>0.2</v>
      </c>
      <c r="K284" s="20">
        <v>-0.2</v>
      </c>
      <c r="L284" s="22">
        <v>1</v>
      </c>
      <c r="M284" s="20" t="s">
        <v>1216</v>
      </c>
      <c r="N284" s="20">
        <v>0.2</v>
      </c>
      <c r="O284" s="22">
        <v>239</v>
      </c>
      <c r="P284" s="23" t="b">
        <v>0</v>
      </c>
      <c r="Q284" s="20"/>
      <c r="R284" s="20" t="s">
        <v>3453</v>
      </c>
      <c r="S284" s="22">
        <v>44</v>
      </c>
      <c r="T284" s="20" t="s">
        <v>1217</v>
      </c>
      <c r="U284" s="20">
        <v>1</v>
      </c>
      <c r="V284" s="20" t="s">
        <v>686</v>
      </c>
      <c r="W284" s="20">
        <v>0.1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1</v>
      </c>
      <c r="AD284" s="22">
        <v>2682</v>
      </c>
      <c r="AE284" s="22">
        <v>192</v>
      </c>
      <c r="AF284" s="22">
        <v>4073</v>
      </c>
      <c r="AG284" s="22">
        <v>146</v>
      </c>
      <c r="AH284" s="20">
        <v>0</v>
      </c>
      <c r="AI284" s="20">
        <v>0.2</v>
      </c>
      <c r="AJ284" s="20" t="s">
        <v>686</v>
      </c>
      <c r="AK284" s="22">
        <v>12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2</v>
      </c>
      <c r="AX284" s="20">
        <v>1.4</v>
      </c>
      <c r="AY284" s="20">
        <v>0</v>
      </c>
      <c r="AZ284" s="20">
        <v>2</v>
      </c>
      <c r="BA284" s="20">
        <v>0.3</v>
      </c>
      <c r="BB284" s="22">
        <v>0</v>
      </c>
      <c r="BC284" s="20">
        <v>0</v>
      </c>
      <c r="BD284" s="20">
        <v>0</v>
      </c>
      <c r="BE284" s="20">
        <v>0</v>
      </c>
      <c r="BF284" s="20">
        <v>0.39</v>
      </c>
      <c r="BG284" s="22">
        <v>411</v>
      </c>
      <c r="BH284" s="22">
        <v>195</v>
      </c>
      <c r="BI284" s="22">
        <v>536</v>
      </c>
      <c r="BJ284" s="22">
        <v>208</v>
      </c>
      <c r="BK284" s="22">
        <v>353</v>
      </c>
      <c r="BL284" s="22">
        <v>177</v>
      </c>
      <c r="BM284" s="22">
        <v>417</v>
      </c>
      <c r="BN284" s="22">
        <v>196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2.92</v>
      </c>
      <c r="BZ284" s="22">
        <v>0</v>
      </c>
      <c r="CA284" s="22">
        <v>511</v>
      </c>
      <c r="CB284" s="22">
        <v>276</v>
      </c>
      <c r="CC284" s="22">
        <v>346</v>
      </c>
      <c r="CD284" s="22">
        <v>159</v>
      </c>
      <c r="CE284" s="22">
        <v>331</v>
      </c>
      <c r="CF284" s="22">
        <v>147</v>
      </c>
      <c r="CG284" s="22">
        <v>492</v>
      </c>
      <c r="CH284" s="22">
        <v>168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86417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2.5</v>
      </c>
      <c r="K285" s="20">
        <v>2</v>
      </c>
      <c r="L285" s="22">
        <v>3</v>
      </c>
      <c r="M285" s="20" t="s">
        <v>1213</v>
      </c>
      <c r="N285" s="20">
        <v>2.5</v>
      </c>
      <c r="O285" s="22">
        <v>240</v>
      </c>
      <c r="P285" s="23" t="b">
        <v>0</v>
      </c>
      <c r="Q285" s="20"/>
      <c r="R285" s="20"/>
      <c r="S285" s="22">
        <v>49</v>
      </c>
      <c r="T285" s="20" t="s">
        <v>1214</v>
      </c>
      <c r="U285" s="20">
        <v>2.4</v>
      </c>
      <c r="V285" s="20" t="s">
        <v>584</v>
      </c>
      <c r="W285" s="20">
        <v>0.1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17</v>
      </c>
      <c r="AD285" s="22">
        <v>5126</v>
      </c>
      <c r="AE285" s="22">
        <v>395</v>
      </c>
      <c r="AF285" s="22">
        <v>9215</v>
      </c>
      <c r="AG285" s="22">
        <v>229</v>
      </c>
      <c r="AH285" s="20">
        <v>0.5</v>
      </c>
      <c r="AI285" s="20">
        <v>3.5</v>
      </c>
      <c r="AJ285" s="20" t="s">
        <v>584</v>
      </c>
      <c r="AK285" s="22">
        <v>539</v>
      </c>
      <c r="AL285" s="22">
        <v>0</v>
      </c>
      <c r="AM285" s="22">
        <v>0</v>
      </c>
      <c r="AN285" s="22">
        <v>3</v>
      </c>
      <c r="AO285" s="22">
        <v>6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44</v>
      </c>
      <c r="AX285" s="20">
        <v>67.2</v>
      </c>
      <c r="AY285" s="20">
        <v>103.6</v>
      </c>
      <c r="AZ285" s="20">
        <v>91</v>
      </c>
      <c r="BA285" s="20">
        <v>26.1</v>
      </c>
      <c r="BB285" s="22">
        <v>7</v>
      </c>
      <c r="BC285" s="20">
        <v>0.38</v>
      </c>
      <c r="BD285" s="20">
        <v>0.36</v>
      </c>
      <c r="BE285" s="20">
        <v>0.74</v>
      </c>
      <c r="BF285" s="20">
        <v>8.68</v>
      </c>
      <c r="BG285" s="22">
        <v>198</v>
      </c>
      <c r="BH285" s="22">
        <v>76</v>
      </c>
      <c r="BI285" s="22">
        <v>54</v>
      </c>
      <c r="BJ285" s="22">
        <v>38</v>
      </c>
      <c r="BK285" s="22">
        <v>74</v>
      </c>
      <c r="BL285" s="22">
        <v>43</v>
      </c>
      <c r="BM285" s="22">
        <v>87</v>
      </c>
      <c r="BN285" s="22">
        <v>52</v>
      </c>
      <c r="BO285" s="20"/>
      <c r="BP285" s="20"/>
      <c r="BQ285" s="20"/>
      <c r="BR285" s="20"/>
      <c r="BS285" s="20"/>
      <c r="BT285" s="20"/>
      <c r="BU285" s="22">
        <v>0.06</v>
      </c>
      <c r="BV285" s="22">
        <v>0</v>
      </c>
      <c r="BW285" s="22">
        <v>0.06</v>
      </c>
      <c r="BX285" s="22">
        <v>0.12</v>
      </c>
      <c r="BY285" s="22">
        <v>1.45</v>
      </c>
      <c r="BZ285" s="22">
        <v>1</v>
      </c>
      <c r="CA285" s="22">
        <v>226</v>
      </c>
      <c r="CB285" s="22">
        <v>147</v>
      </c>
      <c r="CC285" s="22">
        <v>115</v>
      </c>
      <c r="CD285" s="22">
        <v>46</v>
      </c>
      <c r="CE285" s="22">
        <v>180</v>
      </c>
      <c r="CF285" s="22">
        <v>72</v>
      </c>
      <c r="CG285" s="22">
        <v>371</v>
      </c>
      <c r="CH285" s="22">
        <v>118</v>
      </c>
      <c r="CI285" s="22">
        <v>1.17</v>
      </c>
      <c r="CJ285" s="22">
        <v>0.5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49413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2</v>
      </c>
      <c r="J286" s="20">
        <v>0</v>
      </c>
      <c r="K286" s="20">
        <v>0</v>
      </c>
      <c r="L286" s="22">
        <v>0</v>
      </c>
      <c r="M286" s="20" t="s">
        <v>479</v>
      </c>
      <c r="N286" s="20">
        <v>0</v>
      </c>
      <c r="O286" s="22">
        <v>241</v>
      </c>
      <c r="P286" s="23" t="b">
        <v>0</v>
      </c>
      <c r="Q286" s="20" t="s">
        <v>3221</v>
      </c>
      <c r="R286" s="20" t="s">
        <v>3222</v>
      </c>
      <c r="S286" s="22">
        <v>40</v>
      </c>
      <c r="T286" s="20" t="s">
        <v>1207</v>
      </c>
      <c r="U286" s="20">
        <v>1</v>
      </c>
      <c r="V286" s="20" t="s">
        <v>635</v>
      </c>
      <c r="W286" s="20">
        <v>0.6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1</v>
      </c>
      <c r="AD286" s="22">
        <v>18196</v>
      </c>
      <c r="AE286" s="22">
        <v>22</v>
      </c>
      <c r="AF286" s="22">
        <v>45016</v>
      </c>
      <c r="AG286" s="22">
        <v>1431</v>
      </c>
      <c r="AH286" s="20">
        <v>0</v>
      </c>
      <c r="AI286" s="20">
        <v>0.2</v>
      </c>
      <c r="AJ286" s="20" t="s">
        <v>635</v>
      </c>
      <c r="AK286" s="22">
        <v>1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3</v>
      </c>
      <c r="AX286" s="20">
        <v>0.2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419</v>
      </c>
      <c r="BH286" s="22">
        <v>149</v>
      </c>
      <c r="BI286" s="22">
        <v>430</v>
      </c>
      <c r="BJ286" s="22">
        <v>157</v>
      </c>
      <c r="BK286" s="22">
        <v>398</v>
      </c>
      <c r="BL286" s="22">
        <v>139</v>
      </c>
      <c r="BM286" s="22">
        <v>452</v>
      </c>
      <c r="BN286" s="22">
        <v>160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605</v>
      </c>
      <c r="CB286" s="22">
        <v>163</v>
      </c>
      <c r="CC286" s="22">
        <v>405</v>
      </c>
      <c r="CD286" s="22">
        <v>139</v>
      </c>
      <c r="CE286" s="22">
        <v>322</v>
      </c>
      <c r="CF286" s="22">
        <v>111</v>
      </c>
      <c r="CG286" s="22">
        <v>200</v>
      </c>
      <c r="CH286" s="22">
        <v>78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55494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2</v>
      </c>
      <c r="J287" s="20">
        <v>2.8</v>
      </c>
      <c r="K287" s="20">
        <v>2.2999999999999998</v>
      </c>
      <c r="L287" s="22">
        <v>5</v>
      </c>
      <c r="M287" s="20" t="s">
        <v>1208</v>
      </c>
      <c r="N287" s="20">
        <v>2.8</v>
      </c>
      <c r="O287" s="22">
        <v>242</v>
      </c>
      <c r="P287" s="23" t="b">
        <v>0</v>
      </c>
      <c r="Q287" s="20"/>
      <c r="R287" s="20"/>
      <c r="S287" s="22">
        <v>45</v>
      </c>
      <c r="T287" s="20" t="s">
        <v>1209</v>
      </c>
      <c r="U287" s="20">
        <v>3</v>
      </c>
      <c r="V287" s="20" t="s">
        <v>491</v>
      </c>
      <c r="W287" s="20">
        <v>0.3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21</v>
      </c>
      <c r="AD287" s="22">
        <v>12204</v>
      </c>
      <c r="AE287" s="22">
        <v>464</v>
      </c>
      <c r="AF287" s="22">
        <v>11319</v>
      </c>
      <c r="AG287" s="22">
        <v>265</v>
      </c>
      <c r="AH287" s="20">
        <v>0.6</v>
      </c>
      <c r="AI287" s="20">
        <v>4.7</v>
      </c>
      <c r="AJ287" s="20" t="s">
        <v>491</v>
      </c>
      <c r="AK287" s="22">
        <v>622</v>
      </c>
      <c r="AL287" s="22">
        <v>0</v>
      </c>
      <c r="AM287" s="22">
        <v>0</v>
      </c>
      <c r="AN287" s="22">
        <v>3</v>
      </c>
      <c r="AO287" s="22">
        <v>7</v>
      </c>
      <c r="AP287" s="22">
        <v>0</v>
      </c>
      <c r="AQ287" s="22">
        <v>0</v>
      </c>
      <c r="AR287" s="22">
        <v>0</v>
      </c>
      <c r="AS287" s="22">
        <v>3</v>
      </c>
      <c r="AT287" s="22">
        <v>0</v>
      </c>
      <c r="AU287" s="22">
        <v>0</v>
      </c>
      <c r="AV287" s="22">
        <v>0</v>
      </c>
      <c r="AW287" s="22">
        <v>89</v>
      </c>
      <c r="AX287" s="20">
        <v>90</v>
      </c>
      <c r="AY287" s="20">
        <v>12.1</v>
      </c>
      <c r="AZ287" s="20">
        <v>13</v>
      </c>
      <c r="BA287" s="20">
        <v>11.5</v>
      </c>
      <c r="BB287" s="22">
        <v>7</v>
      </c>
      <c r="BC287" s="20">
        <v>0.49</v>
      </c>
      <c r="BD287" s="20">
        <v>7.0000000000000007E-2</v>
      </c>
      <c r="BE287" s="20">
        <v>0.56000000000000005</v>
      </c>
      <c r="BF287" s="20">
        <v>10.29</v>
      </c>
      <c r="BG287" s="22">
        <v>142</v>
      </c>
      <c r="BH287" s="22">
        <v>56</v>
      </c>
      <c r="BI287" s="22">
        <v>301</v>
      </c>
      <c r="BJ287" s="22">
        <v>101</v>
      </c>
      <c r="BK287" s="22">
        <v>262</v>
      </c>
      <c r="BL287" s="22">
        <v>81</v>
      </c>
      <c r="BM287" s="22">
        <v>250</v>
      </c>
      <c r="BN287" s="22">
        <v>86</v>
      </c>
      <c r="BO287" s="20"/>
      <c r="BP287" s="20"/>
      <c r="BQ287" s="20"/>
      <c r="BR287" s="20"/>
      <c r="BS287" s="20"/>
      <c r="BT287" s="20"/>
      <c r="BU287" s="22">
        <v>7.0000000000000007E-2</v>
      </c>
      <c r="BV287" s="22">
        <v>0</v>
      </c>
      <c r="BW287" s="22">
        <v>0.01</v>
      </c>
      <c r="BX287" s="22">
        <v>0.08</v>
      </c>
      <c r="BY287" s="22">
        <v>1.49</v>
      </c>
      <c r="BZ287" s="22">
        <v>1.01</v>
      </c>
      <c r="CA287" s="22">
        <v>342</v>
      </c>
      <c r="CB287" s="22">
        <v>43</v>
      </c>
      <c r="CC287" s="22">
        <v>100</v>
      </c>
      <c r="CD287" s="22">
        <v>29</v>
      </c>
      <c r="CE287" s="22">
        <v>127</v>
      </c>
      <c r="CF287" s="22">
        <v>40</v>
      </c>
      <c r="CG287" s="22">
        <v>275</v>
      </c>
      <c r="CH287" s="22">
        <v>104</v>
      </c>
      <c r="CI287" s="22">
        <v>1.01</v>
      </c>
      <c r="CJ287" s="22">
        <v>0.43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487818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1</v>
      </c>
      <c r="J288" s="20">
        <v>0</v>
      </c>
      <c r="K288" s="20">
        <v>-0.5</v>
      </c>
      <c r="L288" s="22">
        <v>0</v>
      </c>
      <c r="M288" s="20" t="s">
        <v>1016</v>
      </c>
      <c r="N288" s="20">
        <v>0</v>
      </c>
      <c r="O288" s="22">
        <v>243</v>
      </c>
      <c r="P288" s="23" t="b">
        <v>0</v>
      </c>
      <c r="Q288" s="20"/>
      <c r="R288" s="20"/>
      <c r="S288" s="22">
        <v>40</v>
      </c>
      <c r="T288" s="20" t="s">
        <v>1242</v>
      </c>
      <c r="U288" s="20">
        <v>0</v>
      </c>
      <c r="V288" s="20" t="s">
        <v>688</v>
      </c>
      <c r="W288" s="20">
        <v>1.2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0</v>
      </c>
      <c r="AD288" s="22">
        <v>16443</v>
      </c>
      <c r="AE288" s="22">
        <v>134</v>
      </c>
      <c r="AF288" s="22">
        <v>27462</v>
      </c>
      <c r="AG288" s="22">
        <v>965</v>
      </c>
      <c r="AH288" s="20">
        <v>0</v>
      </c>
      <c r="AI288" s="20">
        <v>0</v>
      </c>
      <c r="AJ288" s="20" t="s">
        <v>688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512</v>
      </c>
      <c r="BH288" s="22">
        <v>71</v>
      </c>
      <c r="BI288" s="22">
        <v>496</v>
      </c>
      <c r="BJ288" s="22">
        <v>56</v>
      </c>
      <c r="BK288" s="22">
        <v>468</v>
      </c>
      <c r="BL288" s="22">
        <v>51</v>
      </c>
      <c r="BM288" s="22">
        <v>516</v>
      </c>
      <c r="BN288" s="22">
        <v>71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684</v>
      </c>
      <c r="CB288" s="22">
        <v>73</v>
      </c>
      <c r="CC288" s="22">
        <v>473</v>
      </c>
      <c r="CD288" s="22">
        <v>71</v>
      </c>
      <c r="CE288" s="22">
        <v>517</v>
      </c>
      <c r="CF288" s="22">
        <v>71</v>
      </c>
      <c r="CG288" s="22">
        <v>152</v>
      </c>
      <c r="CH288" s="22">
        <v>21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172649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1</v>
      </c>
      <c r="J289" s="20">
        <v>0</v>
      </c>
      <c r="K289" s="20">
        <v>0</v>
      </c>
      <c r="L289" s="22">
        <v>0</v>
      </c>
      <c r="M289" s="20" t="s">
        <v>1555</v>
      </c>
      <c r="N289" s="20">
        <v>0</v>
      </c>
      <c r="O289" s="22">
        <v>385</v>
      </c>
      <c r="P289" s="23" t="b">
        <v>0</v>
      </c>
      <c r="Q289" s="20" t="s">
        <v>3454</v>
      </c>
      <c r="R289" s="20" t="s">
        <v>3455</v>
      </c>
      <c r="S289" s="22">
        <v>45</v>
      </c>
      <c r="T289" s="20" t="s">
        <v>1556</v>
      </c>
      <c r="U289" s="20">
        <v>0</v>
      </c>
      <c r="V289" s="20" t="s">
        <v>434</v>
      </c>
      <c r="W289" s="20">
        <v>0.3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0</v>
      </c>
      <c r="AD289" s="22">
        <v>14394</v>
      </c>
      <c r="AE289" s="22">
        <v>43</v>
      </c>
      <c r="AF289" s="22">
        <v>24325</v>
      </c>
      <c r="AG289" s="22">
        <v>1339</v>
      </c>
      <c r="AH289" s="20">
        <v>0</v>
      </c>
      <c r="AI289" s="20">
        <v>0</v>
      </c>
      <c r="AJ289" s="20" t="s">
        <v>434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592</v>
      </c>
      <c r="BH289" s="22">
        <v>82</v>
      </c>
      <c r="BI289" s="22">
        <v>589</v>
      </c>
      <c r="BJ289" s="22">
        <v>75</v>
      </c>
      <c r="BK289" s="22">
        <v>575</v>
      </c>
      <c r="BL289" s="22">
        <v>71</v>
      </c>
      <c r="BM289" s="22">
        <v>596</v>
      </c>
      <c r="BN289" s="22">
        <v>82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368</v>
      </c>
      <c r="CB289" s="22">
        <v>21</v>
      </c>
      <c r="CC289" s="22">
        <v>569</v>
      </c>
      <c r="CD289" s="22">
        <v>82</v>
      </c>
      <c r="CE289" s="22">
        <v>598</v>
      </c>
      <c r="CF289" s="22">
        <v>82</v>
      </c>
      <c r="CG289" s="22">
        <v>258</v>
      </c>
      <c r="CH289" s="22">
        <v>37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536694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3</v>
      </c>
      <c r="J290" s="20">
        <v>0</v>
      </c>
      <c r="K290" s="20">
        <v>0</v>
      </c>
      <c r="L290" s="22">
        <v>0</v>
      </c>
      <c r="M290" s="20" t="s">
        <v>642</v>
      </c>
      <c r="N290" s="20">
        <v>0</v>
      </c>
      <c r="O290" s="22">
        <v>615</v>
      </c>
      <c r="P290" s="23" t="b">
        <v>0</v>
      </c>
      <c r="Q290" s="20" t="s">
        <v>2588</v>
      </c>
      <c r="R290" s="20" t="s">
        <v>2537</v>
      </c>
      <c r="S290" s="22">
        <v>49</v>
      </c>
      <c r="T290" s="20" t="s">
        <v>2414</v>
      </c>
      <c r="U290" s="20">
        <v>0</v>
      </c>
      <c r="V290" s="20" t="s">
        <v>2415</v>
      </c>
      <c r="W290" s="20">
        <v>0</v>
      </c>
      <c r="X290" s="23" t="b">
        <v>0</v>
      </c>
      <c r="Y290" s="20"/>
      <c r="Z290" s="20" t="s">
        <v>899</v>
      </c>
      <c r="AA290" s="22">
        <v>8</v>
      </c>
      <c r="AB290" s="22">
        <v>31</v>
      </c>
      <c r="AC290" s="22">
        <v>0</v>
      </c>
      <c r="AD290" s="22">
        <v>175</v>
      </c>
      <c r="AE290" s="22">
        <v>7</v>
      </c>
      <c r="AF290" s="22">
        <v>752</v>
      </c>
      <c r="AG290" s="22">
        <v>14</v>
      </c>
      <c r="AH290" s="20">
        <v>0</v>
      </c>
      <c r="AI290" s="20">
        <v>0</v>
      </c>
      <c r="AJ290" s="20" t="s">
        <v>2416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681</v>
      </c>
      <c r="BH290" s="22">
        <v>286</v>
      </c>
      <c r="BI290" s="22">
        <v>678</v>
      </c>
      <c r="BJ290" s="22">
        <v>285</v>
      </c>
      <c r="BK290" s="22">
        <v>673</v>
      </c>
      <c r="BL290" s="22">
        <v>282</v>
      </c>
      <c r="BM290" s="22">
        <v>681</v>
      </c>
      <c r="BN290" s="22">
        <v>286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287</v>
      </c>
      <c r="CB290" s="22">
        <v>189</v>
      </c>
      <c r="CC290" s="22">
        <v>668</v>
      </c>
      <c r="CD290" s="22">
        <v>279</v>
      </c>
      <c r="CE290" s="22">
        <v>681</v>
      </c>
      <c r="CF290" s="22">
        <v>286</v>
      </c>
      <c r="CG290" s="22">
        <v>688</v>
      </c>
      <c r="CH290" s="22">
        <v>285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450542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3</v>
      </c>
      <c r="J291" s="20">
        <v>0.5</v>
      </c>
      <c r="K291" s="20">
        <v>0</v>
      </c>
      <c r="L291" s="22">
        <v>0</v>
      </c>
      <c r="M291" s="20" t="s">
        <v>2538</v>
      </c>
      <c r="N291" s="20">
        <v>0.5</v>
      </c>
      <c r="O291" s="22">
        <v>657</v>
      </c>
      <c r="P291" s="23" t="b">
        <v>0</v>
      </c>
      <c r="Q291" s="20"/>
      <c r="R291" s="20"/>
      <c r="S291" s="22">
        <v>45</v>
      </c>
      <c r="T291" s="20" t="s">
        <v>2539</v>
      </c>
      <c r="U291" s="20">
        <v>1</v>
      </c>
      <c r="V291" s="20" t="s">
        <v>2540</v>
      </c>
      <c r="W291" s="20">
        <v>0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3</v>
      </c>
      <c r="AD291" s="22">
        <v>1358</v>
      </c>
      <c r="AE291" s="22">
        <v>59</v>
      </c>
      <c r="AF291" s="22">
        <v>682</v>
      </c>
      <c r="AG291" s="22">
        <v>37</v>
      </c>
      <c r="AH291" s="20">
        <v>0.1</v>
      </c>
      <c r="AI291" s="20">
        <v>0.7</v>
      </c>
      <c r="AJ291" s="20" t="s">
        <v>2540</v>
      </c>
      <c r="AK291" s="22">
        <v>9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9</v>
      </c>
      <c r="AX291" s="20">
        <v>5</v>
      </c>
      <c r="AY291" s="20">
        <v>11.3</v>
      </c>
      <c r="AZ291" s="20">
        <v>15</v>
      </c>
      <c r="BA291" s="20">
        <v>3.2</v>
      </c>
      <c r="BB291" s="22">
        <v>0</v>
      </c>
      <c r="BC291" s="20">
        <v>0.02</v>
      </c>
      <c r="BD291" s="20">
        <v>0.08</v>
      </c>
      <c r="BE291" s="20">
        <v>0.1</v>
      </c>
      <c r="BF291" s="20">
        <v>0.64</v>
      </c>
      <c r="BG291" s="22">
        <v>391</v>
      </c>
      <c r="BH291" s="22">
        <v>182</v>
      </c>
      <c r="BI291" s="22">
        <v>311</v>
      </c>
      <c r="BJ291" s="22">
        <v>161</v>
      </c>
      <c r="BK291" s="22">
        <v>255</v>
      </c>
      <c r="BL291" s="22">
        <v>133</v>
      </c>
      <c r="BM291" s="22">
        <v>347</v>
      </c>
      <c r="BN291" s="22">
        <v>160</v>
      </c>
      <c r="BO291" s="20"/>
      <c r="BP291" s="20"/>
      <c r="BQ291" s="20"/>
      <c r="BR291" s="20"/>
      <c r="BS291" s="20"/>
      <c r="BT291" s="20"/>
      <c r="BU291" s="22">
        <v>0.2</v>
      </c>
      <c r="BV291" s="22">
        <v>0</v>
      </c>
      <c r="BW291" s="22">
        <v>0.8</v>
      </c>
      <c r="BX291" s="22">
        <v>1</v>
      </c>
      <c r="BY291" s="22">
        <v>6.4</v>
      </c>
      <c r="BZ291" s="22">
        <v>10</v>
      </c>
      <c r="CA291" s="22">
        <v>421</v>
      </c>
      <c r="CB291" s="22">
        <v>235</v>
      </c>
      <c r="CC291" s="22">
        <v>311</v>
      </c>
      <c r="CD291" s="22">
        <v>143</v>
      </c>
      <c r="CE291" s="22">
        <v>349</v>
      </c>
      <c r="CF291" s="22">
        <v>153</v>
      </c>
      <c r="CG291" s="22">
        <v>619</v>
      </c>
      <c r="CH291" s="22">
        <v>244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461382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4</v>
      </c>
      <c r="J292" s="20">
        <v>0</v>
      </c>
      <c r="K292" s="20">
        <v>0</v>
      </c>
      <c r="L292" s="22">
        <v>0</v>
      </c>
      <c r="M292" s="20" t="s">
        <v>2541</v>
      </c>
      <c r="N292" s="20">
        <v>0</v>
      </c>
      <c r="O292" s="22">
        <v>658</v>
      </c>
      <c r="P292" s="23" t="b">
        <v>0</v>
      </c>
      <c r="Q292" s="20" t="s">
        <v>3047</v>
      </c>
      <c r="R292" s="20" t="s">
        <v>3048</v>
      </c>
      <c r="S292" s="22">
        <v>45</v>
      </c>
      <c r="T292" s="20" t="s">
        <v>2542</v>
      </c>
      <c r="U292" s="20">
        <v>0</v>
      </c>
      <c r="V292" s="20" t="s">
        <v>581</v>
      </c>
      <c r="W292" s="20">
        <v>0.1</v>
      </c>
      <c r="X292" s="23" t="b">
        <v>0</v>
      </c>
      <c r="Y292" s="20"/>
      <c r="Z292" s="20" t="s">
        <v>872</v>
      </c>
      <c r="AA292" s="22">
        <v>8</v>
      </c>
      <c r="AB292" s="22">
        <v>31</v>
      </c>
      <c r="AC292" s="22">
        <v>0</v>
      </c>
      <c r="AD292" s="22">
        <v>7045</v>
      </c>
      <c r="AE292" s="22">
        <v>0</v>
      </c>
      <c r="AF292" s="22">
        <v>7780</v>
      </c>
      <c r="AG292" s="22">
        <v>125</v>
      </c>
      <c r="AH292" s="20">
        <v>0</v>
      </c>
      <c r="AI292" s="20">
        <v>0</v>
      </c>
      <c r="AJ292" s="20" t="s">
        <v>581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616</v>
      </c>
      <c r="BH292" s="22">
        <v>65</v>
      </c>
      <c r="BI292" s="22">
        <v>614</v>
      </c>
      <c r="BJ292" s="22">
        <v>69</v>
      </c>
      <c r="BK292" s="22">
        <v>604</v>
      </c>
      <c r="BL292" s="22">
        <v>67</v>
      </c>
      <c r="BM292" s="22">
        <v>621</v>
      </c>
      <c r="BN292" s="22">
        <v>67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425</v>
      </c>
      <c r="CB292" s="22">
        <v>74</v>
      </c>
      <c r="CC292" s="22">
        <v>593</v>
      </c>
      <c r="CD292" s="22">
        <v>64</v>
      </c>
      <c r="CE292" s="22">
        <v>623</v>
      </c>
      <c r="CF292" s="22">
        <v>69</v>
      </c>
      <c r="CG292" s="22">
        <v>481</v>
      </c>
      <c r="CH292" s="22">
        <v>68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531993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4</v>
      </c>
      <c r="J293" s="20">
        <v>1.2</v>
      </c>
      <c r="K293" s="20">
        <v>0.7</v>
      </c>
      <c r="L293" s="22">
        <v>0</v>
      </c>
      <c r="M293" s="20" t="s">
        <v>3456</v>
      </c>
      <c r="N293" s="20">
        <v>0</v>
      </c>
      <c r="O293" s="22">
        <v>720</v>
      </c>
      <c r="P293" s="23" t="b">
        <v>0</v>
      </c>
      <c r="Q293" s="20"/>
      <c r="R293" s="20"/>
      <c r="S293" s="22">
        <v>45</v>
      </c>
      <c r="T293" s="20" t="s">
        <v>3457</v>
      </c>
      <c r="U293" s="20">
        <v>0</v>
      </c>
      <c r="V293" s="20" t="s">
        <v>3458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0</v>
      </c>
      <c r="AD293" s="22">
        <v>142</v>
      </c>
      <c r="AE293" s="22">
        <v>142</v>
      </c>
      <c r="AF293" s="22">
        <v>13</v>
      </c>
      <c r="AG293" s="22">
        <v>13</v>
      </c>
      <c r="AH293" s="20">
        <v>0</v>
      </c>
      <c r="AI293" s="20">
        <v>0</v>
      </c>
      <c r="AJ293" s="20" t="s">
        <v>3458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644</v>
      </c>
      <c r="BH293" s="22">
        <v>74</v>
      </c>
      <c r="BI293" s="22">
        <v>641</v>
      </c>
      <c r="BJ293" s="22">
        <v>77</v>
      </c>
      <c r="BK293" s="22">
        <v>632</v>
      </c>
      <c r="BL293" s="22">
        <v>76</v>
      </c>
      <c r="BM293" s="22">
        <v>649</v>
      </c>
      <c r="BN293" s="22">
        <v>76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461</v>
      </c>
      <c r="CB293" s="22">
        <v>83</v>
      </c>
      <c r="CC293" s="22">
        <v>624</v>
      </c>
      <c r="CD293" s="22">
        <v>73</v>
      </c>
      <c r="CE293" s="22">
        <v>648</v>
      </c>
      <c r="CF293" s="22">
        <v>76</v>
      </c>
      <c r="CG293" s="22">
        <v>713</v>
      </c>
      <c r="CH293" s="22">
        <v>94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531989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3</v>
      </c>
      <c r="J294" s="20">
        <v>1.2</v>
      </c>
      <c r="K294" s="20">
        <v>0.7</v>
      </c>
      <c r="L294" s="22">
        <v>0</v>
      </c>
      <c r="M294" s="20" t="s">
        <v>985</v>
      </c>
      <c r="N294" s="20">
        <v>0</v>
      </c>
      <c r="O294" s="22">
        <v>721</v>
      </c>
      <c r="P294" s="23" t="b">
        <v>0</v>
      </c>
      <c r="Q294" s="20"/>
      <c r="R294" s="20"/>
      <c r="S294" s="22">
        <v>45</v>
      </c>
      <c r="T294" s="20" t="s">
        <v>3459</v>
      </c>
      <c r="U294" s="20">
        <v>0</v>
      </c>
      <c r="V294" s="20" t="s">
        <v>3460</v>
      </c>
      <c r="W294" s="20">
        <v>0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0</v>
      </c>
      <c r="AD294" s="22">
        <v>24</v>
      </c>
      <c r="AE294" s="22">
        <v>24</v>
      </c>
      <c r="AF294" s="22">
        <v>1</v>
      </c>
      <c r="AG294" s="22">
        <v>1</v>
      </c>
      <c r="AH294" s="20">
        <v>0</v>
      </c>
      <c r="AI294" s="20">
        <v>0</v>
      </c>
      <c r="AJ294" s="20" t="s">
        <v>3460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643</v>
      </c>
      <c r="BH294" s="22">
        <v>259</v>
      </c>
      <c r="BI294" s="22">
        <v>640</v>
      </c>
      <c r="BJ294" s="22">
        <v>260</v>
      </c>
      <c r="BK294" s="22">
        <v>631</v>
      </c>
      <c r="BL294" s="22">
        <v>256</v>
      </c>
      <c r="BM294" s="22">
        <v>648</v>
      </c>
      <c r="BN294" s="22">
        <v>262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460</v>
      </c>
      <c r="CB294" s="22">
        <v>258</v>
      </c>
      <c r="CC294" s="22">
        <v>623</v>
      </c>
      <c r="CD294" s="22">
        <v>247</v>
      </c>
      <c r="CE294" s="22">
        <v>647</v>
      </c>
      <c r="CF294" s="22">
        <v>262</v>
      </c>
      <c r="CG294" s="22">
        <v>721</v>
      </c>
      <c r="CH294" s="22">
        <v>310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120250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3</v>
      </c>
      <c r="J295" s="20">
        <v>0</v>
      </c>
      <c r="K295" s="20">
        <v>0</v>
      </c>
      <c r="L295" s="22">
        <v>0</v>
      </c>
      <c r="M295" s="20" t="s">
        <v>1251</v>
      </c>
      <c r="N295" s="20">
        <v>0</v>
      </c>
      <c r="O295" s="22">
        <v>244</v>
      </c>
      <c r="P295" s="23" t="b">
        <v>0</v>
      </c>
      <c r="Q295" s="20" t="s">
        <v>2500</v>
      </c>
      <c r="R295" s="20" t="s">
        <v>3461</v>
      </c>
      <c r="S295" s="22">
        <v>44</v>
      </c>
      <c r="T295" s="20" t="s">
        <v>1252</v>
      </c>
      <c r="U295" s="20">
        <v>0</v>
      </c>
      <c r="V295" s="20" t="s">
        <v>1253</v>
      </c>
      <c r="W295" s="20">
        <v>0.2</v>
      </c>
      <c r="X295" s="23" t="b">
        <v>0</v>
      </c>
      <c r="Y295" s="20"/>
      <c r="Z295" s="20" t="s">
        <v>899</v>
      </c>
      <c r="AA295" s="22">
        <v>9</v>
      </c>
      <c r="AB295" s="22">
        <v>11</v>
      </c>
      <c r="AC295" s="22">
        <v>0</v>
      </c>
      <c r="AD295" s="22">
        <v>4887</v>
      </c>
      <c r="AE295" s="22">
        <v>21</v>
      </c>
      <c r="AF295" s="22">
        <v>16581</v>
      </c>
      <c r="AG295" s="22">
        <v>677</v>
      </c>
      <c r="AH295" s="20">
        <v>0</v>
      </c>
      <c r="AI295" s="20">
        <v>0</v>
      </c>
      <c r="AJ295" s="20" t="s">
        <v>368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540</v>
      </c>
      <c r="BH295" s="22">
        <v>203</v>
      </c>
      <c r="BI295" s="22">
        <v>528</v>
      </c>
      <c r="BJ295" s="22">
        <v>202</v>
      </c>
      <c r="BK295" s="22">
        <v>507</v>
      </c>
      <c r="BL295" s="22">
        <v>195</v>
      </c>
      <c r="BM295" s="22">
        <v>544</v>
      </c>
      <c r="BN295" s="22">
        <v>206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499</v>
      </c>
      <c r="CB295" s="22">
        <v>270</v>
      </c>
      <c r="CC295" s="22">
        <v>507</v>
      </c>
      <c r="CD295" s="22">
        <v>186</v>
      </c>
      <c r="CE295" s="22">
        <v>546</v>
      </c>
      <c r="CF295" s="22">
        <v>207</v>
      </c>
      <c r="CG295" s="22">
        <v>343</v>
      </c>
      <c r="CH295" s="22">
        <v>107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480455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2</v>
      </c>
      <c r="J296" s="20">
        <v>1.3</v>
      </c>
      <c r="K296" s="20">
        <v>1.8</v>
      </c>
      <c r="L296" s="22">
        <v>1</v>
      </c>
      <c r="M296" s="20" t="s">
        <v>1268</v>
      </c>
      <c r="N296" s="20">
        <v>1.3</v>
      </c>
      <c r="O296" s="22">
        <v>245</v>
      </c>
      <c r="P296" s="23" t="b">
        <v>0</v>
      </c>
      <c r="Q296" s="20"/>
      <c r="R296" s="20" t="s">
        <v>3223</v>
      </c>
      <c r="S296" s="22">
        <v>40</v>
      </c>
      <c r="T296" s="20" t="s">
        <v>1269</v>
      </c>
      <c r="U296" s="20">
        <v>1</v>
      </c>
      <c r="V296" s="20" t="s">
        <v>695</v>
      </c>
      <c r="W296" s="20">
        <v>0.6</v>
      </c>
      <c r="X296" s="23" t="b">
        <v>0</v>
      </c>
      <c r="Y296" s="20"/>
      <c r="Z296" s="20" t="s">
        <v>858</v>
      </c>
      <c r="AA296" s="22">
        <v>9</v>
      </c>
      <c r="AB296" s="22">
        <v>11</v>
      </c>
      <c r="AC296" s="22">
        <v>5</v>
      </c>
      <c r="AD296" s="22">
        <v>34096</v>
      </c>
      <c r="AE296" s="22">
        <v>3624</v>
      </c>
      <c r="AF296" s="22">
        <v>20088</v>
      </c>
      <c r="AG296" s="22">
        <v>1360</v>
      </c>
      <c r="AH296" s="20">
        <v>0.3</v>
      </c>
      <c r="AI296" s="20">
        <v>1.2</v>
      </c>
      <c r="AJ296" s="20" t="s">
        <v>695</v>
      </c>
      <c r="AK296" s="22">
        <v>450</v>
      </c>
      <c r="AL296" s="22">
        <v>0</v>
      </c>
      <c r="AM296" s="22">
        <v>0</v>
      </c>
      <c r="AN296" s="22">
        <v>0</v>
      </c>
      <c r="AO296" s="22">
        <v>7</v>
      </c>
      <c r="AP296" s="22">
        <v>0</v>
      </c>
      <c r="AQ296" s="22">
        <v>0</v>
      </c>
      <c r="AR296" s="22">
        <v>0</v>
      </c>
      <c r="AS296" s="22">
        <v>3</v>
      </c>
      <c r="AT296" s="22">
        <v>0</v>
      </c>
      <c r="AU296" s="22">
        <v>0</v>
      </c>
      <c r="AV296" s="22">
        <v>0</v>
      </c>
      <c r="AW296" s="22">
        <v>66</v>
      </c>
      <c r="AX296" s="20">
        <v>98</v>
      </c>
      <c r="AY296" s="20">
        <v>7.6</v>
      </c>
      <c r="AZ296" s="20">
        <v>32</v>
      </c>
      <c r="BA296" s="20">
        <v>13.8</v>
      </c>
      <c r="BB296" s="22">
        <v>5</v>
      </c>
      <c r="BC296" s="20">
        <v>0.24</v>
      </c>
      <c r="BD296" s="20">
        <v>0.16</v>
      </c>
      <c r="BE296" s="20">
        <v>0.4</v>
      </c>
      <c r="BF296" s="20">
        <v>5.35</v>
      </c>
      <c r="BG296" s="22">
        <v>125</v>
      </c>
      <c r="BH296" s="22">
        <v>49</v>
      </c>
      <c r="BI296" s="22">
        <v>332</v>
      </c>
      <c r="BJ296" s="22">
        <v>116</v>
      </c>
      <c r="BK296" s="22">
        <v>179</v>
      </c>
      <c r="BL296" s="22">
        <v>43</v>
      </c>
      <c r="BM296" s="22">
        <v>214</v>
      </c>
      <c r="BN296" s="22">
        <v>67</v>
      </c>
      <c r="BO296" s="20"/>
      <c r="BP296" s="20"/>
      <c r="BQ296" s="20"/>
      <c r="BR296" s="20"/>
      <c r="BS296" s="20"/>
      <c r="BT296" s="20"/>
      <c r="BU296" s="22">
        <v>0.05</v>
      </c>
      <c r="BV296" s="22">
        <v>0</v>
      </c>
      <c r="BW296" s="22">
        <v>0.03</v>
      </c>
      <c r="BX296" s="22">
        <v>0.08</v>
      </c>
      <c r="BY296" s="22">
        <v>1.07</v>
      </c>
      <c r="BZ296" s="22">
        <v>1.4</v>
      </c>
      <c r="CA296" s="22">
        <v>681</v>
      </c>
      <c r="CB296" s="22">
        <v>206</v>
      </c>
      <c r="CC296" s="22">
        <v>234</v>
      </c>
      <c r="CD296" s="22">
        <v>77</v>
      </c>
      <c r="CE296" s="22">
        <v>324</v>
      </c>
      <c r="CF296" s="22">
        <v>113</v>
      </c>
      <c r="CG296" s="22">
        <v>221</v>
      </c>
      <c r="CH296" s="22">
        <v>84</v>
      </c>
      <c r="CI296" s="22">
        <v>1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100</v>
      </c>
      <c r="B297" s="22">
        <v>100</v>
      </c>
      <c r="C297" s="22">
        <v>177815</v>
      </c>
      <c r="D297" s="22">
        <v>0</v>
      </c>
      <c r="E297" s="22">
        <v>0</v>
      </c>
      <c r="F297" s="22">
        <v>-2</v>
      </c>
      <c r="G297" s="22">
        <v>2</v>
      </c>
      <c r="H297" s="22">
        <v>0</v>
      </c>
      <c r="I297" s="22">
        <v>4</v>
      </c>
      <c r="J297" s="20">
        <v>4</v>
      </c>
      <c r="K297" s="20">
        <v>4.5</v>
      </c>
      <c r="L297" s="22">
        <v>6</v>
      </c>
      <c r="M297" s="20" t="s">
        <v>996</v>
      </c>
      <c r="N297" s="20">
        <v>4</v>
      </c>
      <c r="O297" s="22">
        <v>246</v>
      </c>
      <c r="P297" s="23" t="b">
        <v>0</v>
      </c>
      <c r="Q297" s="20"/>
      <c r="R297" s="20" t="s">
        <v>2813</v>
      </c>
      <c r="S297" s="22">
        <v>58</v>
      </c>
      <c r="T297" s="20" t="s">
        <v>1262</v>
      </c>
      <c r="U297" s="20">
        <v>3.2</v>
      </c>
      <c r="V297" s="20" t="s">
        <v>575</v>
      </c>
      <c r="W297" s="20">
        <v>1.1000000000000001</v>
      </c>
      <c r="X297" s="23" t="b">
        <v>0</v>
      </c>
      <c r="Y297" s="20"/>
      <c r="Z297" s="20" t="s">
        <v>858</v>
      </c>
      <c r="AA297" s="22">
        <v>9</v>
      </c>
      <c r="AB297" s="22">
        <v>11</v>
      </c>
      <c r="AC297" s="22">
        <v>13</v>
      </c>
      <c r="AD297" s="22">
        <v>94799</v>
      </c>
      <c r="AE297" s="22">
        <v>11177</v>
      </c>
      <c r="AF297" s="22">
        <v>76903</v>
      </c>
      <c r="AG297" s="22">
        <v>2681</v>
      </c>
      <c r="AH297" s="20">
        <v>0.7</v>
      </c>
      <c r="AI297" s="20">
        <v>2.2000000000000002</v>
      </c>
      <c r="AJ297" s="20" t="s">
        <v>575</v>
      </c>
      <c r="AK297" s="22">
        <v>178</v>
      </c>
      <c r="AL297" s="22">
        <v>2</v>
      </c>
      <c r="AM297" s="22">
        <v>0</v>
      </c>
      <c r="AN297" s="22">
        <v>0</v>
      </c>
      <c r="AO297" s="22">
        <v>5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47</v>
      </c>
      <c r="AX297" s="20">
        <v>72.599999999999994</v>
      </c>
      <c r="AY297" s="20">
        <v>18</v>
      </c>
      <c r="AZ297" s="20">
        <v>99</v>
      </c>
      <c r="BA297" s="20">
        <v>18.7</v>
      </c>
      <c r="BB297" s="22">
        <v>2</v>
      </c>
      <c r="BC297" s="20">
        <v>2.1</v>
      </c>
      <c r="BD297" s="20">
        <v>0.03</v>
      </c>
      <c r="BE297" s="20">
        <v>2.13</v>
      </c>
      <c r="BF297" s="20">
        <v>4.0199999999999996</v>
      </c>
      <c r="BG297" s="22">
        <v>187</v>
      </c>
      <c r="BH297" s="22">
        <v>21</v>
      </c>
      <c r="BI297" s="22">
        <v>260</v>
      </c>
      <c r="BJ297" s="22">
        <v>38</v>
      </c>
      <c r="BK297" s="22">
        <v>60</v>
      </c>
      <c r="BL297" s="22">
        <v>21</v>
      </c>
      <c r="BM297" s="22">
        <v>149</v>
      </c>
      <c r="BN297" s="22">
        <v>24</v>
      </c>
      <c r="BO297" s="20"/>
      <c r="BP297" s="20"/>
      <c r="BQ297" s="20"/>
      <c r="BR297" s="20"/>
      <c r="BS297" s="22">
        <v>1</v>
      </c>
      <c r="BT297" s="20"/>
      <c r="BU297" s="22">
        <v>1.06</v>
      </c>
      <c r="BV297" s="22">
        <v>0</v>
      </c>
      <c r="BW297" s="22">
        <v>0.02</v>
      </c>
      <c r="BX297" s="22">
        <v>1.08</v>
      </c>
      <c r="BY297" s="22">
        <v>2.0299999999999998</v>
      </c>
      <c r="BZ297" s="22">
        <v>2.5299999999999998</v>
      </c>
      <c r="CA297" s="22">
        <v>77</v>
      </c>
      <c r="CB297" s="22">
        <v>26</v>
      </c>
      <c r="CC297" s="22">
        <v>97</v>
      </c>
      <c r="CD297" s="22">
        <v>18</v>
      </c>
      <c r="CE297" s="22">
        <v>118</v>
      </c>
      <c r="CF297" s="22">
        <v>19</v>
      </c>
      <c r="CG297" s="22">
        <v>158</v>
      </c>
      <c r="CH297" s="22">
        <v>25</v>
      </c>
      <c r="CI297" s="22">
        <v>1.01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59949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2</v>
      </c>
      <c r="J298" s="20">
        <v>0</v>
      </c>
      <c r="K298" s="20">
        <v>0</v>
      </c>
      <c r="L298" s="22">
        <v>0</v>
      </c>
      <c r="M298" s="20" t="s">
        <v>1245</v>
      </c>
      <c r="N298" s="20">
        <v>0</v>
      </c>
      <c r="O298" s="22">
        <v>247</v>
      </c>
      <c r="P298" s="23" t="b">
        <v>0</v>
      </c>
      <c r="Q298" s="20" t="s">
        <v>2911</v>
      </c>
      <c r="R298" s="20" t="s">
        <v>2417</v>
      </c>
      <c r="S298" s="22">
        <v>44</v>
      </c>
      <c r="T298" s="20" t="s">
        <v>1246</v>
      </c>
      <c r="U298" s="20">
        <v>0</v>
      </c>
      <c r="V298" s="20" t="s">
        <v>573</v>
      </c>
      <c r="W298" s="20">
        <v>0</v>
      </c>
      <c r="X298" s="23" t="b">
        <v>0</v>
      </c>
      <c r="Y298" s="20"/>
      <c r="Z298" s="20" t="s">
        <v>899</v>
      </c>
      <c r="AA298" s="22">
        <v>9</v>
      </c>
      <c r="AB298" s="22">
        <v>11</v>
      </c>
      <c r="AC298" s="22">
        <v>0</v>
      </c>
      <c r="AD298" s="22">
        <v>460</v>
      </c>
      <c r="AE298" s="22">
        <v>4</v>
      </c>
      <c r="AF298" s="22">
        <v>4127</v>
      </c>
      <c r="AG298" s="22">
        <v>36</v>
      </c>
      <c r="AH298" s="20">
        <v>0</v>
      </c>
      <c r="AI298" s="20">
        <v>0</v>
      </c>
      <c r="AJ298" s="20" t="s">
        <v>573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533</v>
      </c>
      <c r="BH298" s="22">
        <v>206</v>
      </c>
      <c r="BI298" s="22">
        <v>520</v>
      </c>
      <c r="BJ298" s="22">
        <v>203</v>
      </c>
      <c r="BK298" s="22">
        <v>497</v>
      </c>
      <c r="BL298" s="22">
        <v>194</v>
      </c>
      <c r="BM298" s="22">
        <v>537</v>
      </c>
      <c r="BN298" s="22">
        <v>205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484</v>
      </c>
      <c r="CB298" s="22">
        <v>106</v>
      </c>
      <c r="CC298" s="22">
        <v>499</v>
      </c>
      <c r="CD298" s="22">
        <v>191</v>
      </c>
      <c r="CE298" s="22">
        <v>539</v>
      </c>
      <c r="CF298" s="22">
        <v>204</v>
      </c>
      <c r="CG298" s="22">
        <v>558</v>
      </c>
      <c r="CH298" s="22">
        <v>201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0</v>
      </c>
      <c r="B299" s="22">
        <v>0</v>
      </c>
      <c r="C299" s="22">
        <v>108823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0</v>
      </c>
      <c r="K299" s="20">
        <v>0</v>
      </c>
      <c r="L299" s="22">
        <v>0</v>
      </c>
      <c r="M299" s="20" t="s">
        <v>692</v>
      </c>
      <c r="N299" s="20">
        <v>0</v>
      </c>
      <c r="O299" s="22">
        <v>248</v>
      </c>
      <c r="P299" s="23" t="b">
        <v>0</v>
      </c>
      <c r="Q299" s="20" t="s">
        <v>2418</v>
      </c>
      <c r="R299" s="20" t="s">
        <v>2419</v>
      </c>
      <c r="S299" s="22">
        <v>49</v>
      </c>
      <c r="T299" s="20" t="s">
        <v>1248</v>
      </c>
      <c r="U299" s="20">
        <v>0</v>
      </c>
      <c r="V299" s="20" t="s">
        <v>1249</v>
      </c>
      <c r="W299" s="20">
        <v>0</v>
      </c>
      <c r="X299" s="23" t="b">
        <v>0</v>
      </c>
      <c r="Y299" s="20"/>
      <c r="Z299" s="20" t="s">
        <v>899</v>
      </c>
      <c r="AA299" s="22">
        <v>9</v>
      </c>
      <c r="AB299" s="22">
        <v>11</v>
      </c>
      <c r="AC299" s="22">
        <v>0</v>
      </c>
      <c r="AD299" s="22">
        <v>317</v>
      </c>
      <c r="AE299" s="22">
        <v>10</v>
      </c>
      <c r="AF299" s="22">
        <v>2878</v>
      </c>
      <c r="AG299" s="22">
        <v>25</v>
      </c>
      <c r="AH299" s="20">
        <v>0</v>
      </c>
      <c r="AI299" s="20">
        <v>0</v>
      </c>
      <c r="AJ299" s="20" t="s">
        <v>692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665</v>
      </c>
      <c r="BH299" s="22">
        <v>275</v>
      </c>
      <c r="BI299" s="22">
        <v>664</v>
      </c>
      <c r="BJ299" s="22">
        <v>275</v>
      </c>
      <c r="BK299" s="22">
        <v>657</v>
      </c>
      <c r="BL299" s="22">
        <v>271</v>
      </c>
      <c r="BM299" s="22">
        <v>668</v>
      </c>
      <c r="BN299" s="22">
        <v>276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236</v>
      </c>
      <c r="CB299" s="22">
        <v>156</v>
      </c>
      <c r="CC299" s="22">
        <v>652</v>
      </c>
      <c r="CD299" s="22">
        <v>267</v>
      </c>
      <c r="CE299" s="22">
        <v>667</v>
      </c>
      <c r="CF299" s="22">
        <v>275</v>
      </c>
      <c r="CG299" s="22">
        <v>599</v>
      </c>
      <c r="CH299" s="22">
        <v>232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121599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3</v>
      </c>
      <c r="J300" s="20">
        <v>4.3</v>
      </c>
      <c r="K300" s="20">
        <v>4.8</v>
      </c>
      <c r="L300" s="22">
        <v>4</v>
      </c>
      <c r="M300" s="20" t="s">
        <v>1254</v>
      </c>
      <c r="N300" s="20">
        <v>4.3</v>
      </c>
      <c r="O300" s="22">
        <v>249</v>
      </c>
      <c r="P300" s="23" t="b">
        <v>0</v>
      </c>
      <c r="Q300" s="20"/>
      <c r="R300" s="20"/>
      <c r="S300" s="22">
        <v>55</v>
      </c>
      <c r="T300" s="20" t="s">
        <v>1255</v>
      </c>
      <c r="U300" s="20">
        <v>3.9</v>
      </c>
      <c r="V300" s="20" t="s">
        <v>1240</v>
      </c>
      <c r="W300" s="20">
        <v>0.9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27</v>
      </c>
      <c r="AD300" s="22">
        <v>90865</v>
      </c>
      <c r="AE300" s="22">
        <v>5219</v>
      </c>
      <c r="AF300" s="22">
        <v>29628</v>
      </c>
      <c r="AG300" s="22">
        <v>3776</v>
      </c>
      <c r="AH300" s="20">
        <v>0.8</v>
      </c>
      <c r="AI300" s="20">
        <v>4.9000000000000004</v>
      </c>
      <c r="AJ300" s="20" t="s">
        <v>2096</v>
      </c>
      <c r="AK300" s="22">
        <v>588</v>
      </c>
      <c r="AL300" s="22">
        <v>2</v>
      </c>
      <c r="AM300" s="22">
        <v>1</v>
      </c>
      <c r="AN300" s="22">
        <v>0</v>
      </c>
      <c r="AO300" s="22">
        <v>12</v>
      </c>
      <c r="AP300" s="22">
        <v>0</v>
      </c>
      <c r="AQ300" s="22">
        <v>0</v>
      </c>
      <c r="AR300" s="22">
        <v>0</v>
      </c>
      <c r="AS300" s="22">
        <v>1</v>
      </c>
      <c r="AT300" s="22">
        <v>0</v>
      </c>
      <c r="AU300" s="22">
        <v>0</v>
      </c>
      <c r="AV300" s="22">
        <v>2</v>
      </c>
      <c r="AW300" s="22">
        <v>102</v>
      </c>
      <c r="AX300" s="20">
        <v>133.6</v>
      </c>
      <c r="AY300" s="20">
        <v>168.1</v>
      </c>
      <c r="AZ300" s="20">
        <v>233</v>
      </c>
      <c r="BA300" s="20">
        <v>53.6</v>
      </c>
      <c r="BB300" s="22">
        <v>7</v>
      </c>
      <c r="BC300" s="20">
        <v>2.42</v>
      </c>
      <c r="BD300" s="20">
        <v>0.51</v>
      </c>
      <c r="BE300" s="20">
        <v>2.93</v>
      </c>
      <c r="BF300" s="20">
        <v>9.9600000000000009</v>
      </c>
      <c r="BG300" s="22">
        <v>81</v>
      </c>
      <c r="BH300" s="22">
        <v>30</v>
      </c>
      <c r="BI300" s="22">
        <v>28</v>
      </c>
      <c r="BJ300" s="22">
        <v>21</v>
      </c>
      <c r="BK300" s="22">
        <v>14</v>
      </c>
      <c r="BL300" s="22">
        <v>9</v>
      </c>
      <c r="BM300" s="22">
        <v>19</v>
      </c>
      <c r="BN300" s="22">
        <v>15</v>
      </c>
      <c r="BO300" s="20"/>
      <c r="BP300" s="20"/>
      <c r="BQ300" s="20"/>
      <c r="BR300" s="20"/>
      <c r="BS300" s="20"/>
      <c r="BT300" s="20"/>
      <c r="BU300" s="22">
        <v>0.37</v>
      </c>
      <c r="BV300" s="22">
        <v>0</v>
      </c>
      <c r="BW300" s="22">
        <v>0.08</v>
      </c>
      <c r="BX300" s="22">
        <v>0.45</v>
      </c>
      <c r="BY300" s="22">
        <v>1.52</v>
      </c>
      <c r="BZ300" s="22">
        <v>1.84</v>
      </c>
      <c r="CA300" s="22">
        <v>98</v>
      </c>
      <c r="CB300" s="22">
        <v>59</v>
      </c>
      <c r="CC300" s="22">
        <v>23</v>
      </c>
      <c r="CD300" s="22">
        <v>13</v>
      </c>
      <c r="CE300" s="22">
        <v>75</v>
      </c>
      <c r="CF300" s="22">
        <v>31</v>
      </c>
      <c r="CG300" s="22">
        <v>171</v>
      </c>
      <c r="CH300" s="22">
        <v>55</v>
      </c>
      <c r="CI300" s="22">
        <v>1.07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232928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3</v>
      </c>
      <c r="J301" s="20">
        <v>3.3</v>
      </c>
      <c r="K301" s="20">
        <v>3.8</v>
      </c>
      <c r="L301" s="22">
        <v>2</v>
      </c>
      <c r="M301" s="20" t="s">
        <v>479</v>
      </c>
      <c r="N301" s="20">
        <v>3.3</v>
      </c>
      <c r="O301" s="22">
        <v>250</v>
      </c>
      <c r="P301" s="23" t="b">
        <v>0</v>
      </c>
      <c r="Q301" s="20"/>
      <c r="R301" s="20"/>
      <c r="S301" s="22">
        <v>49</v>
      </c>
      <c r="T301" s="20" t="s">
        <v>1275</v>
      </c>
      <c r="U301" s="20">
        <v>2.4</v>
      </c>
      <c r="V301" s="20" t="s">
        <v>694</v>
      </c>
      <c r="W301" s="20">
        <v>0.1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17</v>
      </c>
      <c r="AD301" s="22">
        <v>7506</v>
      </c>
      <c r="AE301" s="22">
        <v>438</v>
      </c>
      <c r="AF301" s="22">
        <v>4026</v>
      </c>
      <c r="AG301" s="22">
        <v>407</v>
      </c>
      <c r="AH301" s="20">
        <v>0.7</v>
      </c>
      <c r="AI301" s="20">
        <v>3.5</v>
      </c>
      <c r="AJ301" s="20" t="s">
        <v>694</v>
      </c>
      <c r="AK301" s="22">
        <v>526</v>
      </c>
      <c r="AL301" s="22">
        <v>0</v>
      </c>
      <c r="AM301" s="22">
        <v>1</v>
      </c>
      <c r="AN301" s="22">
        <v>0</v>
      </c>
      <c r="AO301" s="22">
        <v>11</v>
      </c>
      <c r="AP301" s="22">
        <v>0</v>
      </c>
      <c r="AQ301" s="22">
        <v>0</v>
      </c>
      <c r="AR301" s="22">
        <v>0</v>
      </c>
      <c r="AS301" s="22">
        <v>1</v>
      </c>
      <c r="AT301" s="22">
        <v>0</v>
      </c>
      <c r="AU301" s="22">
        <v>0</v>
      </c>
      <c r="AV301" s="22">
        <v>2</v>
      </c>
      <c r="AW301" s="22">
        <v>80</v>
      </c>
      <c r="AX301" s="20">
        <v>81.400000000000006</v>
      </c>
      <c r="AY301" s="20">
        <v>171.2</v>
      </c>
      <c r="AZ301" s="20">
        <v>55</v>
      </c>
      <c r="BA301" s="20">
        <v>30.7</v>
      </c>
      <c r="BB301" s="22">
        <v>6</v>
      </c>
      <c r="BC301" s="20">
        <v>0.87</v>
      </c>
      <c r="BD301" s="20">
        <v>1.56</v>
      </c>
      <c r="BE301" s="20">
        <v>2.4300000000000002</v>
      </c>
      <c r="BF301" s="20">
        <v>8.2899999999999991</v>
      </c>
      <c r="BG301" s="22">
        <v>166</v>
      </c>
      <c r="BH301" s="22">
        <v>63</v>
      </c>
      <c r="BI301" s="22">
        <v>26</v>
      </c>
      <c r="BJ301" s="22">
        <v>19</v>
      </c>
      <c r="BK301" s="22">
        <v>128</v>
      </c>
      <c r="BL301" s="22">
        <v>76</v>
      </c>
      <c r="BM301" s="22">
        <v>65</v>
      </c>
      <c r="BN301" s="22">
        <v>39</v>
      </c>
      <c r="BO301" s="22">
        <v>3</v>
      </c>
      <c r="BP301" s="20"/>
      <c r="BQ301" s="20"/>
      <c r="BR301" s="20"/>
      <c r="BS301" s="20"/>
      <c r="BT301" s="20"/>
      <c r="BU301" s="22">
        <v>0.15</v>
      </c>
      <c r="BV301" s="22">
        <v>0</v>
      </c>
      <c r="BW301" s="22">
        <v>0.27</v>
      </c>
      <c r="BX301" s="22">
        <v>0.42</v>
      </c>
      <c r="BY301" s="22">
        <v>1.42</v>
      </c>
      <c r="BZ301" s="22">
        <v>1.88</v>
      </c>
      <c r="CA301" s="22">
        <v>267</v>
      </c>
      <c r="CB301" s="22">
        <v>174</v>
      </c>
      <c r="CC301" s="22">
        <v>92</v>
      </c>
      <c r="CD301" s="22">
        <v>39</v>
      </c>
      <c r="CE301" s="22">
        <v>181</v>
      </c>
      <c r="CF301" s="22">
        <v>73</v>
      </c>
      <c r="CG301" s="22">
        <v>429</v>
      </c>
      <c r="CH301" s="22">
        <v>139</v>
      </c>
      <c r="CI301" s="22">
        <v>1.03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160987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1223</v>
      </c>
      <c r="N302" s="20">
        <v>0</v>
      </c>
      <c r="O302" s="22">
        <v>251</v>
      </c>
      <c r="P302" s="23" t="b">
        <v>0</v>
      </c>
      <c r="Q302" s="20" t="s">
        <v>3049</v>
      </c>
      <c r="R302" s="20" t="s">
        <v>3050</v>
      </c>
      <c r="S302" s="22">
        <v>44</v>
      </c>
      <c r="T302" s="20" t="s">
        <v>1258</v>
      </c>
      <c r="U302" s="20">
        <v>0</v>
      </c>
      <c r="V302" s="20" t="s">
        <v>697</v>
      </c>
      <c r="W302" s="20">
        <v>0</v>
      </c>
      <c r="X302" s="23" t="b">
        <v>0</v>
      </c>
      <c r="Y302" s="20"/>
      <c r="Z302" s="20" t="s">
        <v>872</v>
      </c>
      <c r="AA302" s="22">
        <v>9</v>
      </c>
      <c r="AB302" s="22">
        <v>11</v>
      </c>
      <c r="AC302" s="22">
        <v>0</v>
      </c>
      <c r="AD302" s="22">
        <v>330</v>
      </c>
      <c r="AE302" s="22">
        <v>0</v>
      </c>
      <c r="AF302" s="22">
        <v>2020</v>
      </c>
      <c r="AG302" s="22">
        <v>20</v>
      </c>
      <c r="AH302" s="20">
        <v>0</v>
      </c>
      <c r="AI302" s="20">
        <v>0</v>
      </c>
      <c r="AJ302" s="20" t="s">
        <v>697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545</v>
      </c>
      <c r="BH302" s="22">
        <v>207</v>
      </c>
      <c r="BI302" s="22">
        <v>533</v>
      </c>
      <c r="BJ302" s="22">
        <v>206</v>
      </c>
      <c r="BK302" s="22">
        <v>512</v>
      </c>
      <c r="BL302" s="22">
        <v>199</v>
      </c>
      <c r="BM302" s="22">
        <v>549</v>
      </c>
      <c r="BN302" s="22">
        <v>210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505</v>
      </c>
      <c r="CB302" s="22">
        <v>274</v>
      </c>
      <c r="CC302" s="22">
        <v>513</v>
      </c>
      <c r="CD302" s="22">
        <v>190</v>
      </c>
      <c r="CE302" s="22">
        <v>551</v>
      </c>
      <c r="CF302" s="22">
        <v>211</v>
      </c>
      <c r="CG302" s="22">
        <v>612</v>
      </c>
      <c r="CH302" s="22">
        <v>241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198826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2</v>
      </c>
      <c r="J303" s="20">
        <v>0</v>
      </c>
      <c r="K303" s="20">
        <v>0.5</v>
      </c>
      <c r="L303" s="22">
        <v>0</v>
      </c>
      <c r="M303" s="20" t="s">
        <v>999</v>
      </c>
      <c r="N303" s="20">
        <v>0</v>
      </c>
      <c r="O303" s="22">
        <v>252</v>
      </c>
      <c r="P303" s="23" t="b">
        <v>0</v>
      </c>
      <c r="Q303" s="20"/>
      <c r="R303" s="20"/>
      <c r="S303" s="22">
        <v>44</v>
      </c>
      <c r="T303" s="20" t="s">
        <v>1264</v>
      </c>
      <c r="U303" s="20">
        <v>1</v>
      </c>
      <c r="V303" s="20" t="s">
        <v>544</v>
      </c>
      <c r="W303" s="20">
        <v>0.1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1</v>
      </c>
      <c r="AD303" s="22">
        <v>2449</v>
      </c>
      <c r="AE303" s="22">
        <v>67</v>
      </c>
      <c r="AF303" s="22">
        <v>8451</v>
      </c>
      <c r="AG303" s="22">
        <v>188</v>
      </c>
      <c r="AH303" s="20">
        <v>0</v>
      </c>
      <c r="AI303" s="20">
        <v>0.2</v>
      </c>
      <c r="AJ303" s="20" t="s">
        <v>544</v>
      </c>
      <c r="AK303" s="22">
        <v>1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2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0.37</v>
      </c>
      <c r="BG303" s="22">
        <v>550</v>
      </c>
      <c r="BH303" s="22">
        <v>213</v>
      </c>
      <c r="BI303" s="22">
        <v>539</v>
      </c>
      <c r="BJ303" s="22">
        <v>211</v>
      </c>
      <c r="BK303" s="22">
        <v>518</v>
      </c>
      <c r="BL303" s="22">
        <v>204</v>
      </c>
      <c r="BM303" s="22">
        <v>554</v>
      </c>
      <c r="BN303" s="22">
        <v>212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33.299999999999997</v>
      </c>
      <c r="BZ303" s="22">
        <v>0</v>
      </c>
      <c r="CA303" s="22">
        <v>516</v>
      </c>
      <c r="CB303" s="22">
        <v>124</v>
      </c>
      <c r="CC303" s="22">
        <v>347</v>
      </c>
      <c r="CD303" s="22">
        <v>122</v>
      </c>
      <c r="CE303" s="22">
        <v>333</v>
      </c>
      <c r="CF303" s="22">
        <v>120</v>
      </c>
      <c r="CG303" s="22">
        <v>369</v>
      </c>
      <c r="CH303" s="22">
        <v>141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172632</v>
      </c>
      <c r="D304" s="22">
        <v>0</v>
      </c>
      <c r="E304" s="22">
        <v>0</v>
      </c>
      <c r="F304" s="22">
        <v>-2</v>
      </c>
      <c r="G304" s="22">
        <v>2</v>
      </c>
      <c r="H304" s="22">
        <v>0</v>
      </c>
      <c r="I304" s="22">
        <v>3</v>
      </c>
      <c r="J304" s="20">
        <v>0</v>
      </c>
      <c r="K304" s="20">
        <v>0</v>
      </c>
      <c r="L304" s="22">
        <v>0</v>
      </c>
      <c r="M304" s="20" t="s">
        <v>1259</v>
      </c>
      <c r="N304" s="20">
        <v>0</v>
      </c>
      <c r="O304" s="22">
        <v>253</v>
      </c>
      <c r="P304" s="23" t="b">
        <v>0</v>
      </c>
      <c r="Q304" s="20" t="s">
        <v>2109</v>
      </c>
      <c r="R304" s="20" t="s">
        <v>3224</v>
      </c>
      <c r="S304" s="22">
        <v>53</v>
      </c>
      <c r="T304" s="20" t="s">
        <v>1260</v>
      </c>
      <c r="U304" s="20">
        <v>0</v>
      </c>
      <c r="V304" s="20" t="s">
        <v>456</v>
      </c>
      <c r="W304" s="20">
        <v>0.1</v>
      </c>
      <c r="X304" s="23" t="b">
        <v>0</v>
      </c>
      <c r="Y304" s="20"/>
      <c r="Z304" s="20" t="s">
        <v>872</v>
      </c>
      <c r="AA304" s="22">
        <v>9</v>
      </c>
      <c r="AB304" s="22">
        <v>11</v>
      </c>
      <c r="AC304" s="22">
        <v>0</v>
      </c>
      <c r="AD304" s="22">
        <v>1890</v>
      </c>
      <c r="AE304" s="22">
        <v>0</v>
      </c>
      <c r="AF304" s="22">
        <v>28340</v>
      </c>
      <c r="AG304" s="22">
        <v>256</v>
      </c>
      <c r="AH304" s="20">
        <v>0</v>
      </c>
      <c r="AI304" s="20">
        <v>0</v>
      </c>
      <c r="AJ304" s="20" t="s">
        <v>456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699</v>
      </c>
      <c r="BH304" s="22">
        <v>299</v>
      </c>
      <c r="BI304" s="22">
        <v>699</v>
      </c>
      <c r="BJ304" s="22">
        <v>299</v>
      </c>
      <c r="BK304" s="22">
        <v>695</v>
      </c>
      <c r="BL304" s="22">
        <v>297</v>
      </c>
      <c r="BM304" s="22">
        <v>699</v>
      </c>
      <c r="BN304" s="22">
        <v>299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146</v>
      </c>
      <c r="CB304" s="22">
        <v>93</v>
      </c>
      <c r="CC304" s="22">
        <v>690</v>
      </c>
      <c r="CD304" s="22">
        <v>295</v>
      </c>
      <c r="CE304" s="22">
        <v>699</v>
      </c>
      <c r="CF304" s="22">
        <v>299</v>
      </c>
      <c r="CG304" s="22">
        <v>405</v>
      </c>
      <c r="CH304" s="22">
        <v>130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80801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1.7</v>
      </c>
      <c r="K305" s="20">
        <v>2.2000000000000002</v>
      </c>
      <c r="L305" s="22">
        <v>1</v>
      </c>
      <c r="M305" s="20" t="s">
        <v>1278</v>
      </c>
      <c r="N305" s="20">
        <v>1.7</v>
      </c>
      <c r="O305" s="22">
        <v>254</v>
      </c>
      <c r="P305" s="23" t="b">
        <v>0</v>
      </c>
      <c r="Q305" s="20"/>
      <c r="R305" s="20"/>
      <c r="S305" s="22">
        <v>49</v>
      </c>
      <c r="T305" s="20" t="s">
        <v>1279</v>
      </c>
      <c r="U305" s="20">
        <v>1.6</v>
      </c>
      <c r="V305" s="20" t="s">
        <v>1280</v>
      </c>
      <c r="W305" s="20">
        <v>0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11</v>
      </c>
      <c r="AD305" s="22">
        <v>1428</v>
      </c>
      <c r="AE305" s="22">
        <v>33</v>
      </c>
      <c r="AF305" s="22">
        <v>3014</v>
      </c>
      <c r="AG305" s="22">
        <v>77</v>
      </c>
      <c r="AH305" s="20">
        <v>0.3</v>
      </c>
      <c r="AI305" s="20">
        <v>2.2000000000000002</v>
      </c>
      <c r="AJ305" s="20" t="s">
        <v>2097</v>
      </c>
      <c r="AK305" s="22">
        <v>540</v>
      </c>
      <c r="AL305" s="22">
        <v>0</v>
      </c>
      <c r="AM305" s="22">
        <v>0</v>
      </c>
      <c r="AN305" s="22">
        <v>0</v>
      </c>
      <c r="AO305" s="22">
        <v>10</v>
      </c>
      <c r="AP305" s="22">
        <v>0</v>
      </c>
      <c r="AQ305" s="22">
        <v>0</v>
      </c>
      <c r="AR305" s="22">
        <v>0</v>
      </c>
      <c r="AS305" s="22">
        <v>1</v>
      </c>
      <c r="AT305" s="22">
        <v>0</v>
      </c>
      <c r="AU305" s="22">
        <v>0</v>
      </c>
      <c r="AV305" s="22">
        <v>0</v>
      </c>
      <c r="AW305" s="22">
        <v>86</v>
      </c>
      <c r="AX305" s="20">
        <v>69</v>
      </c>
      <c r="AY305" s="20">
        <v>82.9</v>
      </c>
      <c r="AZ305" s="20">
        <v>25</v>
      </c>
      <c r="BA305" s="20">
        <v>17.7</v>
      </c>
      <c r="BB305" s="22">
        <v>7</v>
      </c>
      <c r="BC305" s="20">
        <v>0.24</v>
      </c>
      <c r="BD305" s="20">
        <v>0.38</v>
      </c>
      <c r="BE305" s="20">
        <v>0.62</v>
      </c>
      <c r="BF305" s="20">
        <v>8.6</v>
      </c>
      <c r="BG305" s="22">
        <v>193</v>
      </c>
      <c r="BH305" s="22">
        <v>74</v>
      </c>
      <c r="BI305" s="22">
        <v>89</v>
      </c>
      <c r="BJ305" s="22">
        <v>63</v>
      </c>
      <c r="BK305" s="22">
        <v>208</v>
      </c>
      <c r="BL305" s="22">
        <v>111</v>
      </c>
      <c r="BM305" s="22">
        <v>163</v>
      </c>
      <c r="BN305" s="22">
        <v>80</v>
      </c>
      <c r="BO305" s="20"/>
      <c r="BP305" s="20"/>
      <c r="BQ305" s="20"/>
      <c r="BR305" s="20"/>
      <c r="BS305" s="20"/>
      <c r="BT305" s="20"/>
      <c r="BU305" s="22">
        <v>0.04</v>
      </c>
      <c r="BV305" s="22">
        <v>0</v>
      </c>
      <c r="BW305" s="22">
        <v>0.06</v>
      </c>
      <c r="BX305" s="22">
        <v>0.1</v>
      </c>
      <c r="BY305" s="22">
        <v>1.43</v>
      </c>
      <c r="BZ305" s="22">
        <v>1.67</v>
      </c>
      <c r="CA305" s="22">
        <v>225</v>
      </c>
      <c r="CB305" s="22">
        <v>146</v>
      </c>
      <c r="CC305" s="22">
        <v>175</v>
      </c>
      <c r="CD305" s="22">
        <v>75</v>
      </c>
      <c r="CE305" s="22">
        <v>267</v>
      </c>
      <c r="CF305" s="22">
        <v>123</v>
      </c>
      <c r="CG305" s="22">
        <v>518</v>
      </c>
      <c r="CH305" s="22">
        <v>184</v>
      </c>
      <c r="CI305" s="22">
        <v>1.17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194164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2</v>
      </c>
      <c r="J306" s="20">
        <v>0</v>
      </c>
      <c r="K306" s="20">
        <v>0</v>
      </c>
      <c r="L306" s="22">
        <v>0</v>
      </c>
      <c r="M306" s="20" t="s">
        <v>1162</v>
      </c>
      <c r="N306" s="20">
        <v>0</v>
      </c>
      <c r="O306" s="22">
        <v>255</v>
      </c>
      <c r="P306" s="23" t="b">
        <v>0</v>
      </c>
      <c r="Q306" s="20" t="s">
        <v>2912</v>
      </c>
      <c r="R306" s="20" t="s">
        <v>2913</v>
      </c>
      <c r="S306" s="22">
        <v>40</v>
      </c>
      <c r="T306" s="20" t="s">
        <v>1263</v>
      </c>
      <c r="U306" s="20">
        <v>0</v>
      </c>
      <c r="V306" s="20" t="s">
        <v>543</v>
      </c>
      <c r="W306" s="20">
        <v>0.7</v>
      </c>
      <c r="X306" s="23" t="b">
        <v>0</v>
      </c>
      <c r="Y306" s="20"/>
      <c r="Z306" s="20" t="s">
        <v>872</v>
      </c>
      <c r="AA306" s="22">
        <v>9</v>
      </c>
      <c r="AB306" s="22">
        <v>11</v>
      </c>
      <c r="AC306" s="22">
        <v>0</v>
      </c>
      <c r="AD306" s="22">
        <v>4656</v>
      </c>
      <c r="AE306" s="22">
        <v>0</v>
      </c>
      <c r="AF306" s="22">
        <v>102861</v>
      </c>
      <c r="AG306" s="22">
        <v>1648</v>
      </c>
      <c r="AH306" s="20">
        <v>0</v>
      </c>
      <c r="AI306" s="20">
        <v>0</v>
      </c>
      <c r="AJ306" s="20" t="s">
        <v>543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467</v>
      </c>
      <c r="BH306" s="22">
        <v>167</v>
      </c>
      <c r="BI306" s="22">
        <v>451</v>
      </c>
      <c r="BJ306" s="22">
        <v>164</v>
      </c>
      <c r="BK306" s="22">
        <v>419</v>
      </c>
      <c r="BL306" s="22">
        <v>146</v>
      </c>
      <c r="BM306" s="22">
        <v>472</v>
      </c>
      <c r="BN306" s="22">
        <v>167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628</v>
      </c>
      <c r="CB306" s="22">
        <v>172</v>
      </c>
      <c r="CC306" s="22">
        <v>426</v>
      </c>
      <c r="CD306" s="22">
        <v>146</v>
      </c>
      <c r="CE306" s="22">
        <v>472</v>
      </c>
      <c r="CF306" s="22">
        <v>164</v>
      </c>
      <c r="CG306" s="22">
        <v>186</v>
      </c>
      <c r="CH306" s="22">
        <v>73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106611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2</v>
      </c>
      <c r="J307" s="20">
        <v>0</v>
      </c>
      <c r="K307" s="20">
        <v>0.5</v>
      </c>
      <c r="L307" s="22">
        <v>0</v>
      </c>
      <c r="M307" s="20" t="s">
        <v>1027</v>
      </c>
      <c r="N307" s="20">
        <v>0</v>
      </c>
      <c r="O307" s="22">
        <v>257</v>
      </c>
      <c r="P307" s="23" t="b">
        <v>0</v>
      </c>
      <c r="Q307" s="20"/>
      <c r="R307" s="20"/>
      <c r="S307" s="22">
        <v>44</v>
      </c>
      <c r="T307" s="20" t="s">
        <v>1247</v>
      </c>
      <c r="U307" s="20">
        <v>0.7</v>
      </c>
      <c r="V307" s="20" t="s">
        <v>693</v>
      </c>
      <c r="W307" s="20">
        <v>0.2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2</v>
      </c>
      <c r="AD307" s="22">
        <v>5604</v>
      </c>
      <c r="AE307" s="22">
        <v>103</v>
      </c>
      <c r="AF307" s="22">
        <v>14649</v>
      </c>
      <c r="AG307" s="22">
        <v>348</v>
      </c>
      <c r="AH307" s="20">
        <v>0</v>
      </c>
      <c r="AI307" s="20">
        <v>0.5</v>
      </c>
      <c r="AJ307" s="20" t="s">
        <v>693</v>
      </c>
      <c r="AK307" s="22">
        <v>181</v>
      </c>
      <c r="AL307" s="22">
        <v>0</v>
      </c>
      <c r="AM307" s="22">
        <v>0</v>
      </c>
      <c r="AN307" s="22">
        <v>0</v>
      </c>
      <c r="AO307" s="22">
        <v>5</v>
      </c>
      <c r="AP307" s="22">
        <v>0</v>
      </c>
      <c r="AQ307" s="22">
        <v>0</v>
      </c>
      <c r="AR307" s="22">
        <v>0</v>
      </c>
      <c r="AS307" s="22">
        <v>1</v>
      </c>
      <c r="AT307" s="22">
        <v>0</v>
      </c>
      <c r="AU307" s="22">
        <v>0</v>
      </c>
      <c r="AV307" s="22">
        <v>0</v>
      </c>
      <c r="AW307" s="22">
        <v>24</v>
      </c>
      <c r="AX307" s="20">
        <v>27.8</v>
      </c>
      <c r="AY307" s="20">
        <v>2.2999999999999998</v>
      </c>
      <c r="AZ307" s="20">
        <v>38</v>
      </c>
      <c r="BA307" s="20">
        <v>6.8</v>
      </c>
      <c r="BB307" s="22">
        <v>2</v>
      </c>
      <c r="BC307" s="20">
        <v>0.04</v>
      </c>
      <c r="BD307" s="20">
        <v>0.03</v>
      </c>
      <c r="BE307" s="20">
        <v>7.0000000000000007E-2</v>
      </c>
      <c r="BF307" s="20">
        <v>4.8899999999999997</v>
      </c>
      <c r="BG307" s="22">
        <v>287</v>
      </c>
      <c r="BH307" s="22">
        <v>112</v>
      </c>
      <c r="BI307" s="22">
        <v>360</v>
      </c>
      <c r="BJ307" s="22">
        <v>129</v>
      </c>
      <c r="BK307" s="22">
        <v>158</v>
      </c>
      <c r="BL307" s="22">
        <v>35</v>
      </c>
      <c r="BM307" s="22">
        <v>294</v>
      </c>
      <c r="BN307" s="22">
        <v>106</v>
      </c>
      <c r="BO307" s="20"/>
      <c r="BP307" s="20"/>
      <c r="BQ307" s="20"/>
      <c r="BR307" s="20"/>
      <c r="BS307" s="20"/>
      <c r="BT307" s="20"/>
      <c r="BU307" s="22">
        <v>0.02</v>
      </c>
      <c r="BV307" s="22">
        <v>0</v>
      </c>
      <c r="BW307" s="22">
        <v>0.01</v>
      </c>
      <c r="BX307" s="22">
        <v>0.03</v>
      </c>
      <c r="BY307" s="22">
        <v>2.4300000000000002</v>
      </c>
      <c r="BZ307" s="22">
        <v>2.4900000000000002</v>
      </c>
      <c r="CA307" s="22">
        <v>490</v>
      </c>
      <c r="CB307" s="22">
        <v>108</v>
      </c>
      <c r="CC307" s="22">
        <v>504</v>
      </c>
      <c r="CD307" s="22">
        <v>193</v>
      </c>
      <c r="CE307" s="22">
        <v>411</v>
      </c>
      <c r="CF307" s="22">
        <v>136</v>
      </c>
      <c r="CG307" s="22">
        <v>310</v>
      </c>
      <c r="CH307" s="22">
        <v>117</v>
      </c>
      <c r="CI307" s="22">
        <v>0.99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433154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3</v>
      </c>
      <c r="K308" s="20">
        <v>3.5</v>
      </c>
      <c r="L308" s="22">
        <v>2</v>
      </c>
      <c r="M308" s="20" t="s">
        <v>1273</v>
      </c>
      <c r="N308" s="20">
        <v>3</v>
      </c>
      <c r="O308" s="22">
        <v>259</v>
      </c>
      <c r="P308" s="23" t="b">
        <v>0</v>
      </c>
      <c r="Q308" s="20"/>
      <c r="R308" s="20" t="s">
        <v>3051</v>
      </c>
      <c r="S308" s="22">
        <v>54</v>
      </c>
      <c r="T308" s="20" t="s">
        <v>1274</v>
      </c>
      <c r="U308" s="20">
        <v>2.5</v>
      </c>
      <c r="V308" s="20" t="s">
        <v>567</v>
      </c>
      <c r="W308" s="20">
        <v>0.1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10</v>
      </c>
      <c r="AD308" s="22">
        <v>6866</v>
      </c>
      <c r="AE308" s="22">
        <v>237</v>
      </c>
      <c r="AF308" s="22">
        <v>6986</v>
      </c>
      <c r="AG308" s="22">
        <v>357</v>
      </c>
      <c r="AH308" s="20">
        <v>0.6</v>
      </c>
      <c r="AI308" s="20">
        <v>1.9</v>
      </c>
      <c r="AJ308" s="20" t="s">
        <v>567</v>
      </c>
      <c r="AK308" s="22">
        <v>275</v>
      </c>
      <c r="AL308" s="22">
        <v>0</v>
      </c>
      <c r="AM308" s="22">
        <v>1</v>
      </c>
      <c r="AN308" s="22">
        <v>0</v>
      </c>
      <c r="AO308" s="22">
        <v>4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38</v>
      </c>
      <c r="AX308" s="20">
        <v>43.6</v>
      </c>
      <c r="AY308" s="20">
        <v>62</v>
      </c>
      <c r="AZ308" s="20">
        <v>33</v>
      </c>
      <c r="BA308" s="20">
        <v>13.9</v>
      </c>
      <c r="BB308" s="22">
        <v>3</v>
      </c>
      <c r="BC308" s="20">
        <v>0.31</v>
      </c>
      <c r="BD308" s="20">
        <v>1.06</v>
      </c>
      <c r="BE308" s="20">
        <v>1.37</v>
      </c>
      <c r="BF308" s="20">
        <v>3.43</v>
      </c>
      <c r="BG308" s="22">
        <v>249</v>
      </c>
      <c r="BH308" s="22">
        <v>102</v>
      </c>
      <c r="BI308" s="22">
        <v>128</v>
      </c>
      <c r="BJ308" s="22">
        <v>87</v>
      </c>
      <c r="BK308" s="22">
        <v>177</v>
      </c>
      <c r="BL308" s="22">
        <v>98</v>
      </c>
      <c r="BM308" s="22">
        <v>212</v>
      </c>
      <c r="BN308" s="22">
        <v>99</v>
      </c>
      <c r="BO308" s="22">
        <v>4</v>
      </c>
      <c r="BP308" s="20"/>
      <c r="BQ308" s="22">
        <v>2</v>
      </c>
      <c r="BR308" s="20"/>
      <c r="BS308" s="20"/>
      <c r="BT308" s="20"/>
      <c r="BU308" s="22">
        <v>0.1</v>
      </c>
      <c r="BV308" s="22">
        <v>0</v>
      </c>
      <c r="BW308" s="22">
        <v>0.35</v>
      </c>
      <c r="BX308" s="22">
        <v>0.45</v>
      </c>
      <c r="BY308" s="22">
        <v>1.1200000000000001</v>
      </c>
      <c r="BZ308" s="22">
        <v>1.31</v>
      </c>
      <c r="CA308" s="22">
        <v>133</v>
      </c>
      <c r="CB308" s="22">
        <v>86</v>
      </c>
      <c r="CC308" s="22">
        <v>122</v>
      </c>
      <c r="CD308" s="22">
        <v>49</v>
      </c>
      <c r="CE308" s="22">
        <v>169</v>
      </c>
      <c r="CF308" s="22">
        <v>70</v>
      </c>
      <c r="CG308" s="22">
        <v>418</v>
      </c>
      <c r="CH308" s="22">
        <v>136</v>
      </c>
      <c r="CI308" s="22">
        <v>0.98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75</v>
      </c>
      <c r="C309" s="22">
        <v>224967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2</v>
      </c>
      <c r="J309" s="20">
        <v>2</v>
      </c>
      <c r="K309" s="20">
        <v>1.9</v>
      </c>
      <c r="L309" s="22">
        <v>2</v>
      </c>
      <c r="M309" s="20" t="s">
        <v>1265</v>
      </c>
      <c r="N309" s="20">
        <v>2</v>
      </c>
      <c r="O309" s="22">
        <v>260</v>
      </c>
      <c r="P309" s="23" t="b">
        <v>0</v>
      </c>
      <c r="Q309" s="20"/>
      <c r="R309" s="20" t="s">
        <v>3462</v>
      </c>
      <c r="S309" s="22">
        <v>43</v>
      </c>
      <c r="T309" s="20" t="s">
        <v>1266</v>
      </c>
      <c r="U309" s="20">
        <v>2</v>
      </c>
      <c r="V309" s="20" t="s">
        <v>577</v>
      </c>
      <c r="W309" s="20">
        <v>0.2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6</v>
      </c>
      <c r="AD309" s="22">
        <v>8438</v>
      </c>
      <c r="AE309" s="22">
        <v>897</v>
      </c>
      <c r="AF309" s="22">
        <v>15397</v>
      </c>
      <c r="AG309" s="22">
        <v>441</v>
      </c>
      <c r="AH309" s="20">
        <v>0.5</v>
      </c>
      <c r="AI309" s="20">
        <v>1.4</v>
      </c>
      <c r="AJ309" s="20" t="s">
        <v>577</v>
      </c>
      <c r="AK309" s="22">
        <v>270</v>
      </c>
      <c r="AL309" s="22">
        <v>0</v>
      </c>
      <c r="AM309" s="22">
        <v>0</v>
      </c>
      <c r="AN309" s="22">
        <v>0</v>
      </c>
      <c r="AO309" s="22">
        <v>4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1</v>
      </c>
      <c r="AW309" s="22">
        <v>41</v>
      </c>
      <c r="AX309" s="20">
        <v>66.400000000000006</v>
      </c>
      <c r="AY309" s="20">
        <v>43.5</v>
      </c>
      <c r="AZ309" s="20">
        <v>26</v>
      </c>
      <c r="BA309" s="20">
        <v>13.6</v>
      </c>
      <c r="BB309" s="22">
        <v>3</v>
      </c>
      <c r="BC309" s="20">
        <v>0.16</v>
      </c>
      <c r="BD309" s="20">
        <v>0.24</v>
      </c>
      <c r="BE309" s="20">
        <v>0.4</v>
      </c>
      <c r="BF309" s="20">
        <v>2.95</v>
      </c>
      <c r="BG309" s="22">
        <v>201</v>
      </c>
      <c r="BH309" s="22">
        <v>83</v>
      </c>
      <c r="BI309" s="22">
        <v>172</v>
      </c>
      <c r="BJ309" s="22">
        <v>43</v>
      </c>
      <c r="BK309" s="22">
        <v>204</v>
      </c>
      <c r="BL309" s="22">
        <v>56</v>
      </c>
      <c r="BM309" s="22">
        <v>219</v>
      </c>
      <c r="BN309" s="22">
        <v>71</v>
      </c>
      <c r="BO309" s="20"/>
      <c r="BP309" s="20"/>
      <c r="BQ309" s="20"/>
      <c r="BR309" s="20"/>
      <c r="BS309" s="20"/>
      <c r="BT309" s="20"/>
      <c r="BU309" s="22">
        <v>0.05</v>
      </c>
      <c r="BV309" s="22">
        <v>0</v>
      </c>
      <c r="BW309" s="22">
        <v>0.08</v>
      </c>
      <c r="BX309" s="22">
        <v>0.13</v>
      </c>
      <c r="BY309" s="22">
        <v>0.98</v>
      </c>
      <c r="BZ309" s="22">
        <v>1.33</v>
      </c>
      <c r="CA309" s="22">
        <v>590</v>
      </c>
      <c r="CB309" s="22">
        <v>156</v>
      </c>
      <c r="CC309" s="22">
        <v>191</v>
      </c>
      <c r="CD309" s="22">
        <v>62</v>
      </c>
      <c r="CE309" s="22">
        <v>212</v>
      </c>
      <c r="CF309" s="22">
        <v>72</v>
      </c>
      <c r="CG309" s="22">
        <v>353</v>
      </c>
      <c r="CH309" s="22">
        <v>133</v>
      </c>
      <c r="CI309" s="22">
        <v>1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449871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3</v>
      </c>
      <c r="J310" s="20">
        <v>2</v>
      </c>
      <c r="K310" s="20">
        <v>2.5</v>
      </c>
      <c r="L310" s="22">
        <v>2</v>
      </c>
      <c r="M310" s="20" t="s">
        <v>1276</v>
      </c>
      <c r="N310" s="20">
        <v>2</v>
      </c>
      <c r="O310" s="22">
        <v>261</v>
      </c>
      <c r="P310" s="23" t="b">
        <v>0</v>
      </c>
      <c r="Q310" s="20"/>
      <c r="R310" s="20"/>
      <c r="S310" s="22">
        <v>49</v>
      </c>
      <c r="T310" s="20" t="s">
        <v>1277</v>
      </c>
      <c r="U310" s="20">
        <v>2</v>
      </c>
      <c r="V310" s="20" t="s">
        <v>554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14</v>
      </c>
      <c r="AD310" s="22">
        <v>7070</v>
      </c>
      <c r="AE310" s="22">
        <v>200</v>
      </c>
      <c r="AF310" s="22">
        <v>15206</v>
      </c>
      <c r="AG310" s="22">
        <v>378</v>
      </c>
      <c r="AH310" s="20">
        <v>0.4</v>
      </c>
      <c r="AI310" s="20">
        <v>2.9</v>
      </c>
      <c r="AJ310" s="20" t="s">
        <v>554</v>
      </c>
      <c r="AK310" s="22">
        <v>616</v>
      </c>
      <c r="AL310" s="22">
        <v>0</v>
      </c>
      <c r="AM310" s="22">
        <v>0</v>
      </c>
      <c r="AN310" s="22">
        <v>0</v>
      </c>
      <c r="AO310" s="22">
        <v>12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85</v>
      </c>
      <c r="AX310" s="20">
        <v>68.8</v>
      </c>
      <c r="AY310" s="20">
        <v>94.2</v>
      </c>
      <c r="AZ310" s="20">
        <v>78</v>
      </c>
      <c r="BA310" s="20">
        <v>24.3</v>
      </c>
      <c r="BB310" s="22">
        <v>7</v>
      </c>
      <c r="BC310" s="20">
        <v>0.74</v>
      </c>
      <c r="BD310" s="20">
        <v>0.82</v>
      </c>
      <c r="BE310" s="20">
        <v>1.56</v>
      </c>
      <c r="BF310" s="20">
        <v>9.83</v>
      </c>
      <c r="BG310" s="22">
        <v>195</v>
      </c>
      <c r="BH310" s="22">
        <v>75</v>
      </c>
      <c r="BI310" s="22">
        <v>69</v>
      </c>
      <c r="BJ310" s="22">
        <v>50</v>
      </c>
      <c r="BK310" s="22">
        <v>88</v>
      </c>
      <c r="BL310" s="22">
        <v>52</v>
      </c>
      <c r="BM310" s="22">
        <v>98</v>
      </c>
      <c r="BN310" s="22">
        <v>57</v>
      </c>
      <c r="BO310" s="20"/>
      <c r="BP310" s="20"/>
      <c r="BQ310" s="20"/>
      <c r="BR310" s="20"/>
      <c r="BS310" s="20"/>
      <c r="BT310" s="20"/>
      <c r="BU310" s="22">
        <v>0.11</v>
      </c>
      <c r="BV310" s="22">
        <v>0</v>
      </c>
      <c r="BW310" s="22">
        <v>0.12</v>
      </c>
      <c r="BX310" s="22">
        <v>0.23</v>
      </c>
      <c r="BY310" s="22">
        <v>1.44</v>
      </c>
      <c r="BZ310" s="22">
        <v>1.75</v>
      </c>
      <c r="CA310" s="22">
        <v>281</v>
      </c>
      <c r="CB310" s="22">
        <v>185</v>
      </c>
      <c r="CC310" s="22">
        <v>157</v>
      </c>
      <c r="CD310" s="22">
        <v>65</v>
      </c>
      <c r="CE310" s="22">
        <v>227</v>
      </c>
      <c r="CF310" s="22">
        <v>102</v>
      </c>
      <c r="CG310" s="22">
        <v>327</v>
      </c>
      <c r="CH310" s="22">
        <v>102</v>
      </c>
      <c r="CI310" s="22">
        <v>1.02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243571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2</v>
      </c>
      <c r="J311" s="20">
        <v>0.7</v>
      </c>
      <c r="K311" s="20">
        <v>1.2</v>
      </c>
      <c r="L311" s="22">
        <v>1</v>
      </c>
      <c r="M311" s="20" t="s">
        <v>920</v>
      </c>
      <c r="N311" s="20">
        <v>0.7</v>
      </c>
      <c r="O311" s="22">
        <v>262</v>
      </c>
      <c r="P311" s="23" t="b">
        <v>0</v>
      </c>
      <c r="Q311" s="20"/>
      <c r="R311" s="20"/>
      <c r="S311" s="22">
        <v>45</v>
      </c>
      <c r="T311" s="20" t="s">
        <v>1270</v>
      </c>
      <c r="U311" s="20">
        <v>1.8</v>
      </c>
      <c r="V311" s="20" t="s">
        <v>608</v>
      </c>
      <c r="W311" s="20">
        <v>0.2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11</v>
      </c>
      <c r="AD311" s="22">
        <v>13311</v>
      </c>
      <c r="AE311" s="22">
        <v>185</v>
      </c>
      <c r="AF311" s="22">
        <v>14751</v>
      </c>
      <c r="AG311" s="22">
        <v>669</v>
      </c>
      <c r="AH311" s="20">
        <v>0.2</v>
      </c>
      <c r="AI311" s="20">
        <v>2.4</v>
      </c>
      <c r="AJ311" s="20" t="s">
        <v>608</v>
      </c>
      <c r="AK311" s="22">
        <v>375</v>
      </c>
      <c r="AL311" s="22">
        <v>0</v>
      </c>
      <c r="AM311" s="22">
        <v>1</v>
      </c>
      <c r="AN311" s="22">
        <v>0</v>
      </c>
      <c r="AO311" s="22">
        <v>8</v>
      </c>
      <c r="AP311" s="22">
        <v>0</v>
      </c>
      <c r="AQ311" s="22">
        <v>0</v>
      </c>
      <c r="AR311" s="22">
        <v>0</v>
      </c>
      <c r="AS311" s="22">
        <v>1</v>
      </c>
      <c r="AT311" s="22">
        <v>0</v>
      </c>
      <c r="AU311" s="22">
        <v>0</v>
      </c>
      <c r="AV311" s="22">
        <v>2</v>
      </c>
      <c r="AW311" s="22">
        <v>68</v>
      </c>
      <c r="AX311" s="20">
        <v>84.4</v>
      </c>
      <c r="AY311" s="20">
        <v>77</v>
      </c>
      <c r="AZ311" s="20">
        <v>18</v>
      </c>
      <c r="BA311" s="20">
        <v>18.100000000000001</v>
      </c>
      <c r="BB311" s="22">
        <v>4</v>
      </c>
      <c r="BC311" s="20">
        <v>0.34</v>
      </c>
      <c r="BD311" s="20">
        <v>0.64</v>
      </c>
      <c r="BE311" s="20">
        <v>0.98</v>
      </c>
      <c r="BF311" s="20">
        <v>7.01</v>
      </c>
      <c r="BG311" s="22">
        <v>159</v>
      </c>
      <c r="BH311" s="22">
        <v>65</v>
      </c>
      <c r="BI311" s="22">
        <v>96</v>
      </c>
      <c r="BJ311" s="22">
        <v>20</v>
      </c>
      <c r="BK311" s="22">
        <v>233</v>
      </c>
      <c r="BL311" s="22">
        <v>66</v>
      </c>
      <c r="BM311" s="22">
        <v>157</v>
      </c>
      <c r="BN311" s="22">
        <v>45</v>
      </c>
      <c r="BO311" s="20"/>
      <c r="BP311" s="20"/>
      <c r="BQ311" s="20"/>
      <c r="BR311" s="20"/>
      <c r="BS311" s="20"/>
      <c r="BT311" s="20"/>
      <c r="BU311" s="22">
        <v>0.08</v>
      </c>
      <c r="BV311" s="22">
        <v>0</v>
      </c>
      <c r="BW311" s="22">
        <v>0.15</v>
      </c>
      <c r="BX311" s="22">
        <v>0.23</v>
      </c>
      <c r="BY311" s="22">
        <v>1.68</v>
      </c>
      <c r="BZ311" s="22">
        <v>1.92</v>
      </c>
      <c r="CA311" s="22">
        <v>403</v>
      </c>
      <c r="CB311" s="22">
        <v>87</v>
      </c>
      <c r="CC311" s="22">
        <v>150</v>
      </c>
      <c r="CD311" s="22">
        <v>51</v>
      </c>
      <c r="CE311" s="22">
        <v>236</v>
      </c>
      <c r="CF311" s="22">
        <v>78</v>
      </c>
      <c r="CG311" s="22">
        <v>306</v>
      </c>
      <c r="CH311" s="22">
        <v>116</v>
      </c>
      <c r="CI311" s="22">
        <v>0.96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111234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1</v>
      </c>
      <c r="J312" s="20">
        <v>2</v>
      </c>
      <c r="K312" s="20">
        <v>2.5</v>
      </c>
      <c r="L312" s="22">
        <v>1</v>
      </c>
      <c r="M312" s="20" t="s">
        <v>1014</v>
      </c>
      <c r="N312" s="20">
        <v>2</v>
      </c>
      <c r="O312" s="22">
        <v>263</v>
      </c>
      <c r="P312" s="23" t="b">
        <v>0</v>
      </c>
      <c r="Q312" s="20"/>
      <c r="R312" s="20"/>
      <c r="S312" s="22">
        <v>44</v>
      </c>
      <c r="T312" s="20" t="s">
        <v>1250</v>
      </c>
      <c r="U312" s="20">
        <v>1.6</v>
      </c>
      <c r="V312" s="20" t="s">
        <v>532</v>
      </c>
      <c r="W312" s="20">
        <v>9.1999999999999993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11</v>
      </c>
      <c r="AD312" s="22">
        <v>120631</v>
      </c>
      <c r="AE312" s="22">
        <v>2845</v>
      </c>
      <c r="AF312" s="22">
        <v>620913</v>
      </c>
      <c r="AG312" s="22">
        <v>33203</v>
      </c>
      <c r="AH312" s="20">
        <v>0.5</v>
      </c>
      <c r="AI312" s="20">
        <v>2.5</v>
      </c>
      <c r="AJ312" s="20" t="s">
        <v>532</v>
      </c>
      <c r="AK312" s="22">
        <v>630</v>
      </c>
      <c r="AL312" s="22">
        <v>0</v>
      </c>
      <c r="AM312" s="22">
        <v>0</v>
      </c>
      <c r="AN312" s="22">
        <v>0</v>
      </c>
      <c r="AO312" s="22">
        <v>12</v>
      </c>
      <c r="AP312" s="22">
        <v>1</v>
      </c>
      <c r="AQ312" s="22">
        <v>0</v>
      </c>
      <c r="AR312" s="22">
        <v>0</v>
      </c>
      <c r="AS312" s="22">
        <v>1</v>
      </c>
      <c r="AT312" s="22">
        <v>0</v>
      </c>
      <c r="AU312" s="22">
        <v>16</v>
      </c>
      <c r="AV312" s="22">
        <v>0</v>
      </c>
      <c r="AW312" s="22">
        <v>81</v>
      </c>
      <c r="AX312" s="20">
        <v>126.2</v>
      </c>
      <c r="AY312" s="20">
        <v>20</v>
      </c>
      <c r="AZ312" s="20">
        <v>0</v>
      </c>
      <c r="BA312" s="20">
        <v>14.5</v>
      </c>
      <c r="BB312" s="22">
        <v>7</v>
      </c>
      <c r="BC312" s="20">
        <v>0</v>
      </c>
      <c r="BD312" s="20">
        <v>0.06</v>
      </c>
      <c r="BE312" s="20">
        <v>0.06</v>
      </c>
      <c r="BF312" s="20">
        <v>9.9600000000000009</v>
      </c>
      <c r="BG312" s="22">
        <v>86</v>
      </c>
      <c r="BH312" s="22">
        <v>16</v>
      </c>
      <c r="BI312" s="22">
        <v>252</v>
      </c>
      <c r="BJ312" s="22">
        <v>1</v>
      </c>
      <c r="BK312" s="22">
        <v>502</v>
      </c>
      <c r="BL312" s="22">
        <v>59</v>
      </c>
      <c r="BM312" s="22">
        <v>202</v>
      </c>
      <c r="BN312" s="22">
        <v>15</v>
      </c>
      <c r="BO312" s="20"/>
      <c r="BP312" s="20"/>
      <c r="BQ312" s="20"/>
      <c r="BR312" s="20"/>
      <c r="BS312" s="20"/>
      <c r="BT312" s="20"/>
      <c r="BU312" s="22">
        <v>0</v>
      </c>
      <c r="BV312" s="22">
        <v>2.29</v>
      </c>
      <c r="BW312" s="22">
        <v>0.01</v>
      </c>
      <c r="BX312" s="22">
        <v>0.01</v>
      </c>
      <c r="BY312" s="22">
        <v>1.42</v>
      </c>
      <c r="BZ312" s="22">
        <v>1.71</v>
      </c>
      <c r="CA312" s="22">
        <v>493</v>
      </c>
      <c r="CB312" s="22">
        <v>27</v>
      </c>
      <c r="CC312" s="22">
        <v>168</v>
      </c>
      <c r="CD312" s="22">
        <v>16</v>
      </c>
      <c r="CE312" s="22">
        <v>259</v>
      </c>
      <c r="CF312" s="22">
        <v>23</v>
      </c>
      <c r="CG312" s="22">
        <v>44</v>
      </c>
      <c r="CH312" s="22">
        <v>9</v>
      </c>
      <c r="CI312" s="22">
        <v>1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0</v>
      </c>
      <c r="B313" s="22">
        <v>0</v>
      </c>
      <c r="C313" s="22">
        <v>218997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4</v>
      </c>
      <c r="J313" s="20">
        <v>0</v>
      </c>
      <c r="K313" s="20">
        <v>0</v>
      </c>
      <c r="L313" s="22">
        <v>0</v>
      </c>
      <c r="M313" s="20" t="s">
        <v>1283</v>
      </c>
      <c r="N313" s="20">
        <v>0</v>
      </c>
      <c r="O313" s="22">
        <v>264</v>
      </c>
      <c r="P313" s="23" t="b">
        <v>0</v>
      </c>
      <c r="Q313" s="20" t="s">
        <v>2098</v>
      </c>
      <c r="R313" s="20" t="s">
        <v>2099</v>
      </c>
      <c r="S313" s="22">
        <v>45</v>
      </c>
      <c r="T313" s="20" t="s">
        <v>1284</v>
      </c>
      <c r="U313" s="20">
        <v>0</v>
      </c>
      <c r="V313" s="20" t="s">
        <v>1285</v>
      </c>
      <c r="W313" s="20">
        <v>0</v>
      </c>
      <c r="X313" s="23" t="b">
        <v>0</v>
      </c>
      <c r="Y313" s="20"/>
      <c r="Z313" s="20" t="s">
        <v>872</v>
      </c>
      <c r="AA313" s="22">
        <v>9</v>
      </c>
      <c r="AB313" s="22">
        <v>11</v>
      </c>
      <c r="AC313" s="22">
        <v>0</v>
      </c>
      <c r="AD313" s="22">
        <v>0</v>
      </c>
      <c r="AE313" s="22">
        <v>0</v>
      </c>
      <c r="AF313" s="22">
        <v>2304</v>
      </c>
      <c r="AG313" s="22">
        <v>299</v>
      </c>
      <c r="AH313" s="20">
        <v>0</v>
      </c>
      <c r="AI313" s="20">
        <v>0</v>
      </c>
      <c r="AJ313" s="20" t="s">
        <v>1285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597</v>
      </c>
      <c r="BH313" s="22">
        <v>59</v>
      </c>
      <c r="BI313" s="22">
        <v>594</v>
      </c>
      <c r="BJ313" s="22">
        <v>63</v>
      </c>
      <c r="BK313" s="22">
        <v>582</v>
      </c>
      <c r="BL313" s="22">
        <v>61</v>
      </c>
      <c r="BM313" s="22">
        <v>601</v>
      </c>
      <c r="BN313" s="22">
        <v>61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386</v>
      </c>
      <c r="CB313" s="22">
        <v>66</v>
      </c>
      <c r="CC313" s="22">
        <v>574</v>
      </c>
      <c r="CD313" s="22">
        <v>58</v>
      </c>
      <c r="CE313" s="22">
        <v>603</v>
      </c>
      <c r="CF313" s="22">
        <v>63</v>
      </c>
      <c r="CG313" s="22">
        <v>588</v>
      </c>
      <c r="CH313" s="22">
        <v>82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17761</v>
      </c>
      <c r="D314" s="22">
        <v>0</v>
      </c>
      <c r="E314" s="22">
        <v>0</v>
      </c>
      <c r="F314" s="22">
        <v>-1</v>
      </c>
      <c r="G314" s="22">
        <v>1</v>
      </c>
      <c r="H314" s="22">
        <v>1</v>
      </c>
      <c r="I314" s="22">
        <v>2</v>
      </c>
      <c r="J314" s="20">
        <v>5.7</v>
      </c>
      <c r="K314" s="20">
        <v>6.2</v>
      </c>
      <c r="L314" s="22">
        <v>1</v>
      </c>
      <c r="M314" s="20" t="s">
        <v>479</v>
      </c>
      <c r="N314" s="20">
        <v>5.7</v>
      </c>
      <c r="O314" s="22">
        <v>265</v>
      </c>
      <c r="P314" s="23" t="b">
        <v>0</v>
      </c>
      <c r="Q314" s="20"/>
      <c r="R314" s="20" t="s">
        <v>2421</v>
      </c>
      <c r="S314" s="22">
        <v>44</v>
      </c>
      <c r="T314" s="20" t="s">
        <v>1271</v>
      </c>
      <c r="U314" s="20">
        <v>3.1</v>
      </c>
      <c r="V314" s="20" t="s">
        <v>565</v>
      </c>
      <c r="W314" s="20">
        <v>3.2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22</v>
      </c>
      <c r="AD314" s="22">
        <v>241252</v>
      </c>
      <c r="AE314" s="22">
        <v>12969</v>
      </c>
      <c r="AF314" s="22">
        <v>120785</v>
      </c>
      <c r="AG314" s="22">
        <v>10817</v>
      </c>
      <c r="AH314" s="20">
        <v>1.3</v>
      </c>
      <c r="AI314" s="20">
        <v>5</v>
      </c>
      <c r="AJ314" s="20" t="s">
        <v>565</v>
      </c>
      <c r="AK314" s="22">
        <v>630</v>
      </c>
      <c r="AL314" s="22">
        <v>1</v>
      </c>
      <c r="AM314" s="22">
        <v>1</v>
      </c>
      <c r="AN314" s="22">
        <v>0</v>
      </c>
      <c r="AO314" s="22">
        <v>12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3</v>
      </c>
      <c r="AW314" s="22">
        <v>117</v>
      </c>
      <c r="AX314" s="20">
        <v>185.2</v>
      </c>
      <c r="AY314" s="20">
        <v>69.900000000000006</v>
      </c>
      <c r="AZ314" s="20">
        <v>74</v>
      </c>
      <c r="BA314" s="20">
        <v>33</v>
      </c>
      <c r="BB314" s="22">
        <v>7</v>
      </c>
      <c r="BC314" s="20">
        <v>0.65</v>
      </c>
      <c r="BD314" s="20">
        <v>0.82</v>
      </c>
      <c r="BE314" s="20">
        <v>1.47</v>
      </c>
      <c r="BF314" s="20">
        <v>9.59</v>
      </c>
      <c r="BG314" s="22">
        <v>27</v>
      </c>
      <c r="BH314" s="22">
        <v>5</v>
      </c>
      <c r="BI314" s="22">
        <v>111</v>
      </c>
      <c r="BJ314" s="22">
        <v>25</v>
      </c>
      <c r="BK314" s="22">
        <v>93</v>
      </c>
      <c r="BL314" s="22">
        <v>9</v>
      </c>
      <c r="BM314" s="22">
        <v>60</v>
      </c>
      <c r="BN314" s="22">
        <v>9</v>
      </c>
      <c r="BO314" s="20"/>
      <c r="BP314" s="20"/>
      <c r="BQ314" s="20"/>
      <c r="BR314" s="20"/>
      <c r="BS314" s="20"/>
      <c r="BT314" s="20"/>
      <c r="BU314" s="22">
        <v>0.09</v>
      </c>
      <c r="BV314" s="22">
        <v>0</v>
      </c>
      <c r="BW314" s="22">
        <v>0.12</v>
      </c>
      <c r="BX314" s="22">
        <v>0.21</v>
      </c>
      <c r="BY314" s="22">
        <v>1.37</v>
      </c>
      <c r="BZ314" s="22">
        <v>1.71</v>
      </c>
      <c r="CA314" s="22">
        <v>474</v>
      </c>
      <c r="CB314" s="22">
        <v>100</v>
      </c>
      <c r="CC314" s="22">
        <v>36</v>
      </c>
      <c r="CD314" s="22">
        <v>10</v>
      </c>
      <c r="CE314" s="22">
        <v>121</v>
      </c>
      <c r="CF314" s="22">
        <v>38</v>
      </c>
      <c r="CG314" s="22">
        <v>99</v>
      </c>
      <c r="CH314" s="22">
        <v>38</v>
      </c>
      <c r="CI314" s="22">
        <v>1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222627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1</v>
      </c>
      <c r="J315" s="20">
        <v>0</v>
      </c>
      <c r="K315" s="20">
        <v>0.5</v>
      </c>
      <c r="L315" s="22">
        <v>0</v>
      </c>
      <c r="M315" s="20" t="s">
        <v>1195</v>
      </c>
      <c r="N315" s="20">
        <v>0</v>
      </c>
      <c r="O315" s="22">
        <v>266</v>
      </c>
      <c r="P315" s="23" t="b">
        <v>0</v>
      </c>
      <c r="Q315" s="20"/>
      <c r="R315" s="20"/>
      <c r="S315" s="22">
        <v>39</v>
      </c>
      <c r="T315" s="20" t="s">
        <v>2100</v>
      </c>
      <c r="U315" s="20">
        <v>0</v>
      </c>
      <c r="V315" s="20" t="s">
        <v>2101</v>
      </c>
      <c r="W315" s="20">
        <v>0.7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0</v>
      </c>
      <c r="AD315" s="22">
        <v>38678</v>
      </c>
      <c r="AE315" s="22">
        <v>1582</v>
      </c>
      <c r="AF315" s="22">
        <v>26494</v>
      </c>
      <c r="AG315" s="22">
        <v>1248</v>
      </c>
      <c r="AH315" s="20">
        <v>0</v>
      </c>
      <c r="AI315" s="20">
        <v>0</v>
      </c>
      <c r="AJ315" s="20" t="s">
        <v>2102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435</v>
      </c>
      <c r="BH315" s="22">
        <v>31</v>
      </c>
      <c r="BI315" s="22">
        <v>417</v>
      </c>
      <c r="BJ315" s="22">
        <v>14</v>
      </c>
      <c r="BK315" s="22">
        <v>383</v>
      </c>
      <c r="BL315" s="22">
        <v>9</v>
      </c>
      <c r="BM315" s="22">
        <v>439</v>
      </c>
      <c r="BN315" s="22">
        <v>31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710</v>
      </c>
      <c r="CB315" s="22">
        <v>83</v>
      </c>
      <c r="CC315" s="22">
        <v>392</v>
      </c>
      <c r="CD315" s="22">
        <v>30</v>
      </c>
      <c r="CE315" s="22">
        <v>440</v>
      </c>
      <c r="CF315" s="22">
        <v>31</v>
      </c>
      <c r="CG315" s="22">
        <v>187</v>
      </c>
      <c r="CH315" s="22">
        <v>26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11948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1</v>
      </c>
      <c r="J316" s="20">
        <v>0</v>
      </c>
      <c r="K316" s="20">
        <v>0.5</v>
      </c>
      <c r="L316" s="22">
        <v>0</v>
      </c>
      <c r="M316" s="20" t="s">
        <v>1798</v>
      </c>
      <c r="N316" s="20">
        <v>0</v>
      </c>
      <c r="O316" s="22">
        <v>579</v>
      </c>
      <c r="P316" s="23" t="b">
        <v>0</v>
      </c>
      <c r="Q316" s="20"/>
      <c r="R316" s="20"/>
      <c r="S316" s="22">
        <v>40</v>
      </c>
      <c r="T316" s="20" t="s">
        <v>1799</v>
      </c>
      <c r="U316" s="20">
        <v>0</v>
      </c>
      <c r="V316" s="20" t="s">
        <v>1800</v>
      </c>
      <c r="W316" s="20">
        <v>0.1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0</v>
      </c>
      <c r="AD316" s="22">
        <v>746</v>
      </c>
      <c r="AE316" s="22">
        <v>25</v>
      </c>
      <c r="AF316" s="22">
        <v>1949</v>
      </c>
      <c r="AG316" s="22">
        <v>63</v>
      </c>
      <c r="AH316" s="20">
        <v>0</v>
      </c>
      <c r="AI316" s="20">
        <v>0</v>
      </c>
      <c r="AJ316" s="20" t="s">
        <v>1800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443</v>
      </c>
      <c r="BH316" s="22">
        <v>34</v>
      </c>
      <c r="BI316" s="22">
        <v>425</v>
      </c>
      <c r="BJ316" s="22">
        <v>17</v>
      </c>
      <c r="BK316" s="22">
        <v>393</v>
      </c>
      <c r="BL316" s="22">
        <v>12</v>
      </c>
      <c r="BM316" s="22">
        <v>447</v>
      </c>
      <c r="BN316" s="22">
        <v>34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598</v>
      </c>
      <c r="CB316" s="22">
        <v>34</v>
      </c>
      <c r="CC316" s="22">
        <v>400</v>
      </c>
      <c r="CD316" s="22">
        <v>33</v>
      </c>
      <c r="CE316" s="22">
        <v>448</v>
      </c>
      <c r="CF316" s="22">
        <v>34</v>
      </c>
      <c r="CG316" s="22">
        <v>473</v>
      </c>
      <c r="CH316" s="22">
        <v>65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18892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2</v>
      </c>
      <c r="J317" s="20">
        <v>1</v>
      </c>
      <c r="K317" s="20">
        <v>1.5</v>
      </c>
      <c r="L317" s="22">
        <v>1</v>
      </c>
      <c r="M317" s="20" t="s">
        <v>973</v>
      </c>
      <c r="N317" s="20">
        <v>1</v>
      </c>
      <c r="O317" s="22">
        <v>588</v>
      </c>
      <c r="P317" s="23" t="b">
        <v>0</v>
      </c>
      <c r="Q317" s="20"/>
      <c r="R317" s="20"/>
      <c r="S317" s="22">
        <v>44</v>
      </c>
      <c r="T317" s="20" t="s">
        <v>974</v>
      </c>
      <c r="U317" s="20">
        <v>1.1000000000000001</v>
      </c>
      <c r="V317" s="20" t="s">
        <v>443</v>
      </c>
      <c r="W317" s="20">
        <v>0.5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8</v>
      </c>
      <c r="AD317" s="22">
        <v>19347</v>
      </c>
      <c r="AE317" s="22">
        <v>410</v>
      </c>
      <c r="AF317" s="22">
        <v>38141</v>
      </c>
      <c r="AG317" s="22">
        <v>1278</v>
      </c>
      <c r="AH317" s="20">
        <v>0.2</v>
      </c>
      <c r="AI317" s="20">
        <v>1.8</v>
      </c>
      <c r="AJ317" s="20" t="s">
        <v>443</v>
      </c>
      <c r="AK317" s="22">
        <v>613</v>
      </c>
      <c r="AL317" s="22">
        <v>0</v>
      </c>
      <c r="AM317" s="22">
        <v>0</v>
      </c>
      <c r="AN317" s="22">
        <v>0</v>
      </c>
      <c r="AO317" s="22">
        <v>12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0</v>
      </c>
      <c r="AW317" s="22">
        <v>82</v>
      </c>
      <c r="AX317" s="20">
        <v>77.400000000000006</v>
      </c>
      <c r="AY317" s="20">
        <v>143.80000000000001</v>
      </c>
      <c r="AZ317" s="20">
        <v>11</v>
      </c>
      <c r="BA317" s="20">
        <v>23.3</v>
      </c>
      <c r="BB317" s="22">
        <v>7</v>
      </c>
      <c r="BC317" s="20">
        <v>0.08</v>
      </c>
      <c r="BD317" s="20">
        <v>0.69</v>
      </c>
      <c r="BE317" s="20">
        <v>0.77</v>
      </c>
      <c r="BF317" s="20">
        <v>9.9600000000000009</v>
      </c>
      <c r="BG317" s="22">
        <v>171</v>
      </c>
      <c r="BH317" s="22">
        <v>69</v>
      </c>
      <c r="BI317" s="22">
        <v>37</v>
      </c>
      <c r="BJ317" s="22">
        <v>9</v>
      </c>
      <c r="BK317" s="22">
        <v>273</v>
      </c>
      <c r="BL317" s="22">
        <v>86</v>
      </c>
      <c r="BM317" s="22">
        <v>110</v>
      </c>
      <c r="BN317" s="22">
        <v>28</v>
      </c>
      <c r="BO317" s="22">
        <v>2</v>
      </c>
      <c r="BP317" s="20"/>
      <c r="BQ317" s="22">
        <v>1</v>
      </c>
      <c r="BR317" s="20"/>
      <c r="BS317" s="20"/>
      <c r="BT317" s="20"/>
      <c r="BU317" s="22">
        <v>0.01</v>
      </c>
      <c r="BV317" s="22">
        <v>0</v>
      </c>
      <c r="BW317" s="22">
        <v>0.1</v>
      </c>
      <c r="BX317" s="22">
        <v>0.11</v>
      </c>
      <c r="BY317" s="22">
        <v>1.46</v>
      </c>
      <c r="BZ317" s="22">
        <v>1.76</v>
      </c>
      <c r="CA317" s="22">
        <v>475</v>
      </c>
      <c r="CB317" s="22">
        <v>101</v>
      </c>
      <c r="CC317" s="22">
        <v>236</v>
      </c>
      <c r="CD317" s="22">
        <v>79</v>
      </c>
      <c r="CE317" s="22">
        <v>317</v>
      </c>
      <c r="CF317" s="22">
        <v>106</v>
      </c>
      <c r="CG317" s="22">
        <v>228</v>
      </c>
      <c r="CH317" s="22">
        <v>86</v>
      </c>
      <c r="CI317" s="22">
        <v>1.03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220307</v>
      </c>
      <c r="D318" s="22">
        <v>0</v>
      </c>
      <c r="E318" s="22">
        <v>0</v>
      </c>
      <c r="F318" s="22">
        <v>0</v>
      </c>
      <c r="G318" s="22">
        <v>0</v>
      </c>
      <c r="H318" s="22">
        <v>0</v>
      </c>
      <c r="I318" s="22">
        <v>3</v>
      </c>
      <c r="J318" s="20">
        <v>1.3</v>
      </c>
      <c r="K318" s="20">
        <v>1.8</v>
      </c>
      <c r="L318" s="22">
        <v>1</v>
      </c>
      <c r="M318" s="20" t="s">
        <v>1763</v>
      </c>
      <c r="N318" s="20">
        <v>1.3</v>
      </c>
      <c r="O318" s="22">
        <v>601</v>
      </c>
      <c r="P318" s="23" t="b">
        <v>0</v>
      </c>
      <c r="Q318" s="20"/>
      <c r="R318" s="20" t="s">
        <v>2422</v>
      </c>
      <c r="S318" s="22">
        <v>55</v>
      </c>
      <c r="T318" s="20" t="s">
        <v>1764</v>
      </c>
      <c r="U318" s="20">
        <v>2.1</v>
      </c>
      <c r="V318" s="20" t="s">
        <v>2103</v>
      </c>
      <c r="W318" s="20">
        <v>0.3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15</v>
      </c>
      <c r="AD318" s="22">
        <v>24378</v>
      </c>
      <c r="AE318" s="22">
        <v>587</v>
      </c>
      <c r="AF318" s="22">
        <v>20097</v>
      </c>
      <c r="AG318" s="22">
        <v>1368</v>
      </c>
      <c r="AH318" s="20">
        <v>0.2</v>
      </c>
      <c r="AI318" s="20">
        <v>2.7</v>
      </c>
      <c r="AJ318" s="20" t="s">
        <v>1765</v>
      </c>
      <c r="AK318" s="22">
        <v>359</v>
      </c>
      <c r="AL318" s="22">
        <v>1</v>
      </c>
      <c r="AM318" s="22">
        <v>0</v>
      </c>
      <c r="AN318" s="22">
        <v>0</v>
      </c>
      <c r="AO318" s="22">
        <v>7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32</v>
      </c>
      <c r="AX318" s="20">
        <v>57</v>
      </c>
      <c r="AY318" s="20">
        <v>41.4</v>
      </c>
      <c r="AZ318" s="20">
        <v>172</v>
      </c>
      <c r="BA318" s="20">
        <v>27.1</v>
      </c>
      <c r="BB318" s="22">
        <v>3</v>
      </c>
      <c r="BC318" s="20">
        <v>1.8</v>
      </c>
      <c r="BD318" s="20">
        <v>0.18</v>
      </c>
      <c r="BE318" s="20">
        <v>1.98</v>
      </c>
      <c r="BF318" s="20">
        <v>5.44</v>
      </c>
      <c r="BG318" s="22">
        <v>217</v>
      </c>
      <c r="BH318" s="22">
        <v>86</v>
      </c>
      <c r="BI318" s="22">
        <v>178</v>
      </c>
      <c r="BJ318" s="22">
        <v>105</v>
      </c>
      <c r="BK318" s="22">
        <v>29</v>
      </c>
      <c r="BL318" s="22">
        <v>17</v>
      </c>
      <c r="BM318" s="22">
        <v>84</v>
      </c>
      <c r="BN318" s="22">
        <v>50</v>
      </c>
      <c r="BO318" s="20"/>
      <c r="BP318" s="20"/>
      <c r="BQ318" s="22">
        <v>3</v>
      </c>
      <c r="BR318" s="20"/>
      <c r="BS318" s="20"/>
      <c r="BT318" s="20"/>
      <c r="BU318" s="22">
        <v>0.45</v>
      </c>
      <c r="BV318" s="22">
        <v>0</v>
      </c>
      <c r="BW318" s="22">
        <v>0.05</v>
      </c>
      <c r="BX318" s="22">
        <v>0.5</v>
      </c>
      <c r="BY318" s="22">
        <v>1.36</v>
      </c>
      <c r="BZ318" s="22">
        <v>1.75</v>
      </c>
      <c r="CA318" s="22">
        <v>108</v>
      </c>
      <c r="CB318" s="22">
        <v>66</v>
      </c>
      <c r="CC318" s="22">
        <v>108</v>
      </c>
      <c r="CD318" s="22">
        <v>44</v>
      </c>
      <c r="CE318" s="22">
        <v>207</v>
      </c>
      <c r="CF318" s="22">
        <v>92</v>
      </c>
      <c r="CG318" s="22">
        <v>296</v>
      </c>
      <c r="CH318" s="22">
        <v>93</v>
      </c>
      <c r="CI318" s="22">
        <v>0.75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461421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3</v>
      </c>
      <c r="J319" s="20">
        <v>0</v>
      </c>
      <c r="K319" s="20">
        <v>0.5</v>
      </c>
      <c r="L319" s="22">
        <v>0</v>
      </c>
      <c r="M319" s="20" t="s">
        <v>505</v>
      </c>
      <c r="N319" s="20">
        <v>0</v>
      </c>
      <c r="O319" s="22">
        <v>624</v>
      </c>
      <c r="P319" s="23" t="b">
        <v>0</v>
      </c>
      <c r="Q319" s="20"/>
      <c r="R319" s="20"/>
      <c r="S319" s="22">
        <v>45</v>
      </c>
      <c r="T319" s="20" t="s">
        <v>2543</v>
      </c>
      <c r="U319" s="20">
        <v>1.7</v>
      </c>
      <c r="V319" s="20" t="s">
        <v>2544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5</v>
      </c>
      <c r="AD319" s="22">
        <v>7574</v>
      </c>
      <c r="AE319" s="22">
        <v>111</v>
      </c>
      <c r="AF319" s="22">
        <v>4362</v>
      </c>
      <c r="AG319" s="22">
        <v>225</v>
      </c>
      <c r="AH319" s="20">
        <v>0</v>
      </c>
      <c r="AI319" s="20">
        <v>1.1000000000000001</v>
      </c>
      <c r="AJ319" s="20" t="s">
        <v>2544</v>
      </c>
      <c r="AK319" s="22">
        <v>117</v>
      </c>
      <c r="AL319" s="22">
        <v>0</v>
      </c>
      <c r="AM319" s="22">
        <v>0</v>
      </c>
      <c r="AN319" s="22">
        <v>1</v>
      </c>
      <c r="AO319" s="22">
        <v>2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12</v>
      </c>
      <c r="AX319" s="20">
        <v>13.2</v>
      </c>
      <c r="AY319" s="20">
        <v>13</v>
      </c>
      <c r="AZ319" s="20">
        <v>25</v>
      </c>
      <c r="BA319" s="20">
        <v>5.0999999999999996</v>
      </c>
      <c r="BB319" s="22">
        <v>1</v>
      </c>
      <c r="BC319" s="20">
        <v>7.0000000000000007E-2</v>
      </c>
      <c r="BD319" s="20">
        <v>0</v>
      </c>
      <c r="BE319" s="20">
        <v>7.0000000000000007E-2</v>
      </c>
      <c r="BF319" s="20">
        <v>1.73</v>
      </c>
      <c r="BG319" s="22">
        <v>339</v>
      </c>
      <c r="BH319" s="22">
        <v>149</v>
      </c>
      <c r="BI319" s="22">
        <v>292</v>
      </c>
      <c r="BJ319" s="22">
        <v>154</v>
      </c>
      <c r="BK319" s="22">
        <v>207</v>
      </c>
      <c r="BL319" s="22">
        <v>110</v>
      </c>
      <c r="BM319" s="22">
        <v>312</v>
      </c>
      <c r="BN319" s="22">
        <v>140</v>
      </c>
      <c r="BO319" s="20"/>
      <c r="BP319" s="20"/>
      <c r="BQ319" s="20"/>
      <c r="BR319" s="20"/>
      <c r="BS319" s="20"/>
      <c r="BT319" s="20"/>
      <c r="BU319" s="22">
        <v>0.05</v>
      </c>
      <c r="BV319" s="22">
        <v>0</v>
      </c>
      <c r="BW319" s="22">
        <v>0</v>
      </c>
      <c r="BX319" s="22">
        <v>0.05</v>
      </c>
      <c r="BY319" s="22">
        <v>1.33</v>
      </c>
      <c r="BZ319" s="22">
        <v>1.54</v>
      </c>
      <c r="CA319" s="22">
        <v>427</v>
      </c>
      <c r="CB319" s="22">
        <v>237</v>
      </c>
      <c r="CC319" s="22">
        <v>595</v>
      </c>
      <c r="CD319" s="22">
        <v>228</v>
      </c>
      <c r="CE319" s="22">
        <v>252</v>
      </c>
      <c r="CF319" s="22">
        <v>116</v>
      </c>
      <c r="CG319" s="22">
        <v>447</v>
      </c>
      <c r="CH319" s="22">
        <v>148</v>
      </c>
      <c r="CI319" s="22">
        <v>0.77</v>
      </c>
      <c r="CJ319" s="22">
        <v>0.77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491012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4</v>
      </c>
      <c r="J320" s="20">
        <v>0.3</v>
      </c>
      <c r="K320" s="20">
        <v>0.8</v>
      </c>
      <c r="L320" s="22">
        <v>0</v>
      </c>
      <c r="M320" s="20" t="s">
        <v>2545</v>
      </c>
      <c r="N320" s="20">
        <v>0.3</v>
      </c>
      <c r="O320" s="22">
        <v>645</v>
      </c>
      <c r="P320" s="23" t="b">
        <v>0</v>
      </c>
      <c r="Q320" s="20"/>
      <c r="R320" s="20" t="s">
        <v>3225</v>
      </c>
      <c r="S320" s="22">
        <v>49</v>
      </c>
      <c r="T320" s="20" t="s">
        <v>2546</v>
      </c>
      <c r="U320" s="20">
        <v>0.5</v>
      </c>
      <c r="V320" s="20" t="s">
        <v>2547</v>
      </c>
      <c r="W320" s="20">
        <v>0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</v>
      </c>
      <c r="AD320" s="22">
        <v>3143</v>
      </c>
      <c r="AE320" s="22">
        <v>57</v>
      </c>
      <c r="AF320" s="22">
        <v>5070</v>
      </c>
      <c r="AG320" s="22">
        <v>142</v>
      </c>
      <c r="AH320" s="20">
        <v>0.1</v>
      </c>
      <c r="AI320" s="20">
        <v>0.2</v>
      </c>
      <c r="AJ320" s="20" t="s">
        <v>2548</v>
      </c>
      <c r="AK320" s="22">
        <v>26</v>
      </c>
      <c r="AL320" s="22">
        <v>0</v>
      </c>
      <c r="AM320" s="22">
        <v>0</v>
      </c>
      <c r="AN320" s="22">
        <v>0</v>
      </c>
      <c r="AO320" s="22">
        <v>1</v>
      </c>
      <c r="AP320" s="22">
        <v>0</v>
      </c>
      <c r="AQ320" s="22">
        <v>0</v>
      </c>
      <c r="AR320" s="22">
        <v>0</v>
      </c>
      <c r="AS320" s="22">
        <v>1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1.6</v>
      </c>
      <c r="AZ320" s="20">
        <v>7</v>
      </c>
      <c r="BA320" s="20">
        <v>0.7</v>
      </c>
      <c r="BB320" s="22">
        <v>0</v>
      </c>
      <c r="BC320" s="20">
        <v>0.06</v>
      </c>
      <c r="BD320" s="20">
        <v>0.03</v>
      </c>
      <c r="BE320" s="20">
        <v>0.09</v>
      </c>
      <c r="BF320" s="20">
        <v>0.56999999999999995</v>
      </c>
      <c r="BG320" s="22">
        <v>676</v>
      </c>
      <c r="BH320" s="22">
        <v>81</v>
      </c>
      <c r="BI320" s="22">
        <v>366</v>
      </c>
      <c r="BJ320" s="22">
        <v>48</v>
      </c>
      <c r="BK320" s="22">
        <v>312</v>
      </c>
      <c r="BL320" s="22">
        <v>49</v>
      </c>
      <c r="BM320" s="22">
        <v>407</v>
      </c>
      <c r="BN320" s="22">
        <v>50</v>
      </c>
      <c r="BO320" s="20"/>
      <c r="BP320" s="20"/>
      <c r="BQ320" s="20"/>
      <c r="BR320" s="20"/>
      <c r="BS320" s="20"/>
      <c r="BT320" s="20"/>
      <c r="BU320" s="22">
        <v>0.21</v>
      </c>
      <c r="BV320" s="22">
        <v>0</v>
      </c>
      <c r="BW320" s="22">
        <v>0.1</v>
      </c>
      <c r="BX320" s="22">
        <v>0.31</v>
      </c>
      <c r="BY320" s="22">
        <v>1.97</v>
      </c>
      <c r="BZ320" s="22">
        <v>3.46</v>
      </c>
      <c r="CA320" s="22">
        <v>282</v>
      </c>
      <c r="CB320" s="22">
        <v>58</v>
      </c>
      <c r="CC320" s="22">
        <v>371</v>
      </c>
      <c r="CD320" s="22">
        <v>49</v>
      </c>
      <c r="CE320" s="22">
        <v>421</v>
      </c>
      <c r="CF320" s="22">
        <v>55</v>
      </c>
      <c r="CG320" s="22">
        <v>506</v>
      </c>
      <c r="CH320" s="22">
        <v>73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461416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4</v>
      </c>
      <c r="J321" s="20">
        <v>0</v>
      </c>
      <c r="K321" s="20">
        <v>0</v>
      </c>
      <c r="L321" s="22">
        <v>0</v>
      </c>
      <c r="M321" s="20" t="s">
        <v>558</v>
      </c>
      <c r="N321" s="20">
        <v>0</v>
      </c>
      <c r="O321" s="22">
        <v>649</v>
      </c>
      <c r="P321" s="23" t="b">
        <v>0</v>
      </c>
      <c r="Q321" s="20" t="s">
        <v>3052</v>
      </c>
      <c r="R321" s="20" t="s">
        <v>3053</v>
      </c>
      <c r="S321" s="22">
        <v>45</v>
      </c>
      <c r="T321" s="20" t="s">
        <v>2549</v>
      </c>
      <c r="U321" s="20">
        <v>1</v>
      </c>
      <c r="V321" s="20" t="s">
        <v>2550</v>
      </c>
      <c r="W321" s="20">
        <v>0</v>
      </c>
      <c r="X321" s="23" t="b">
        <v>0</v>
      </c>
      <c r="Y321" s="20"/>
      <c r="Z321" s="20" t="s">
        <v>872</v>
      </c>
      <c r="AA321" s="22">
        <v>9</v>
      </c>
      <c r="AB321" s="22">
        <v>11</v>
      </c>
      <c r="AC321" s="22">
        <v>1</v>
      </c>
      <c r="AD321" s="22">
        <v>2480</v>
      </c>
      <c r="AE321" s="22">
        <v>0</v>
      </c>
      <c r="AF321" s="22">
        <v>3117</v>
      </c>
      <c r="AG321" s="22">
        <v>38</v>
      </c>
      <c r="AH321" s="20">
        <v>0</v>
      </c>
      <c r="AI321" s="20">
        <v>0.2</v>
      </c>
      <c r="AJ321" s="20" t="s">
        <v>2550</v>
      </c>
      <c r="AK321" s="22">
        <v>1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0.28000000000000003</v>
      </c>
      <c r="BG321" s="22">
        <v>617</v>
      </c>
      <c r="BH321" s="22">
        <v>66</v>
      </c>
      <c r="BI321" s="22">
        <v>615</v>
      </c>
      <c r="BJ321" s="22">
        <v>70</v>
      </c>
      <c r="BK321" s="22">
        <v>605</v>
      </c>
      <c r="BL321" s="22">
        <v>68</v>
      </c>
      <c r="BM321" s="22">
        <v>622</v>
      </c>
      <c r="BN321" s="22">
        <v>68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25.2</v>
      </c>
      <c r="BZ321" s="22">
        <v>0</v>
      </c>
      <c r="CA321" s="22">
        <v>426</v>
      </c>
      <c r="CB321" s="22">
        <v>75</v>
      </c>
      <c r="CC321" s="22">
        <v>594</v>
      </c>
      <c r="CD321" s="22">
        <v>65</v>
      </c>
      <c r="CE321" s="22">
        <v>350</v>
      </c>
      <c r="CF321" s="22">
        <v>45</v>
      </c>
      <c r="CG321" s="22">
        <v>556</v>
      </c>
      <c r="CH321" s="22">
        <v>78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461446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0</v>
      </c>
      <c r="K322" s="20">
        <v>0.5</v>
      </c>
      <c r="L322" s="22">
        <v>0</v>
      </c>
      <c r="M322" s="20" t="s">
        <v>2551</v>
      </c>
      <c r="N322" s="20">
        <v>0</v>
      </c>
      <c r="O322" s="22">
        <v>650</v>
      </c>
      <c r="P322" s="23" t="b">
        <v>0</v>
      </c>
      <c r="Q322" s="20"/>
      <c r="R322" s="20"/>
      <c r="S322" s="22">
        <v>45</v>
      </c>
      <c r="T322" s="20" t="s">
        <v>2552</v>
      </c>
      <c r="U322" s="20">
        <v>1</v>
      </c>
      <c r="V322" s="20" t="s">
        <v>2553</v>
      </c>
      <c r="W322" s="20">
        <v>0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1</v>
      </c>
      <c r="AD322" s="22">
        <v>858</v>
      </c>
      <c r="AE322" s="22">
        <v>43</v>
      </c>
      <c r="AF322" s="22">
        <v>586</v>
      </c>
      <c r="AG322" s="22">
        <v>35</v>
      </c>
      <c r="AH322" s="20">
        <v>0</v>
      </c>
      <c r="AI322" s="20">
        <v>0.2</v>
      </c>
      <c r="AJ322" s="20" t="s">
        <v>2553</v>
      </c>
      <c r="AK322" s="22">
        <v>1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3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618</v>
      </c>
      <c r="BH322" s="22">
        <v>242</v>
      </c>
      <c r="BI322" s="22">
        <v>616</v>
      </c>
      <c r="BJ322" s="22">
        <v>243</v>
      </c>
      <c r="BK322" s="22">
        <v>606</v>
      </c>
      <c r="BL322" s="22">
        <v>239</v>
      </c>
      <c r="BM322" s="22">
        <v>623</v>
      </c>
      <c r="BN322" s="22">
        <v>245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428</v>
      </c>
      <c r="CB322" s="22">
        <v>238</v>
      </c>
      <c r="CC322" s="22">
        <v>596</v>
      </c>
      <c r="CD322" s="22">
        <v>229</v>
      </c>
      <c r="CE322" s="22">
        <v>351</v>
      </c>
      <c r="CF322" s="22">
        <v>154</v>
      </c>
      <c r="CG322" s="22">
        <v>644</v>
      </c>
      <c r="CH322" s="22">
        <v>260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221399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3</v>
      </c>
      <c r="J323" s="20">
        <v>0.3</v>
      </c>
      <c r="K323" s="20">
        <v>0.8</v>
      </c>
      <c r="L323" s="22">
        <v>1</v>
      </c>
      <c r="M323" s="20" t="s">
        <v>995</v>
      </c>
      <c r="N323" s="20">
        <v>0.3</v>
      </c>
      <c r="O323" s="22">
        <v>661</v>
      </c>
      <c r="P323" s="23" t="b">
        <v>0</v>
      </c>
      <c r="Q323" s="20"/>
      <c r="R323" s="20" t="s">
        <v>2914</v>
      </c>
      <c r="S323" s="22">
        <v>55</v>
      </c>
      <c r="T323" s="20" t="s">
        <v>2554</v>
      </c>
      <c r="U323" s="20">
        <v>1</v>
      </c>
      <c r="V323" s="20" t="s">
        <v>504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1</v>
      </c>
      <c r="AD323" s="22">
        <v>1964</v>
      </c>
      <c r="AE323" s="22">
        <v>126</v>
      </c>
      <c r="AF323" s="22">
        <v>1442</v>
      </c>
      <c r="AG323" s="22">
        <v>71</v>
      </c>
      <c r="AH323" s="20">
        <v>0.1</v>
      </c>
      <c r="AI323" s="20">
        <v>0.2</v>
      </c>
      <c r="AJ323" s="20" t="s">
        <v>504</v>
      </c>
      <c r="AK323" s="22">
        <v>45</v>
      </c>
      <c r="AL323" s="22">
        <v>0</v>
      </c>
      <c r="AM323" s="22">
        <v>0</v>
      </c>
      <c r="AN323" s="22">
        <v>0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9</v>
      </c>
      <c r="AX323" s="20">
        <v>12.8</v>
      </c>
      <c r="AY323" s="20">
        <v>29.3</v>
      </c>
      <c r="AZ323" s="20">
        <v>2</v>
      </c>
      <c r="BA323" s="20">
        <v>4.4000000000000004</v>
      </c>
      <c r="BB323" s="22">
        <v>0</v>
      </c>
      <c r="BC323" s="20">
        <v>0</v>
      </c>
      <c r="BD323" s="20">
        <v>0.12</v>
      </c>
      <c r="BE323" s="20">
        <v>0.12</v>
      </c>
      <c r="BF323" s="20">
        <v>0.09</v>
      </c>
      <c r="BG323" s="22">
        <v>343</v>
      </c>
      <c r="BH323" s="22">
        <v>153</v>
      </c>
      <c r="BI323" s="22">
        <v>218</v>
      </c>
      <c r="BJ323" s="22">
        <v>120</v>
      </c>
      <c r="BK323" s="22">
        <v>369</v>
      </c>
      <c r="BL323" s="22">
        <v>188</v>
      </c>
      <c r="BM323" s="22">
        <v>325</v>
      </c>
      <c r="BN323" s="22">
        <v>148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0.24</v>
      </c>
      <c r="BX323" s="22">
        <v>0.24</v>
      </c>
      <c r="BY323" s="22">
        <v>0.18</v>
      </c>
      <c r="BZ323" s="22">
        <v>0</v>
      </c>
      <c r="CA323" s="22">
        <v>109</v>
      </c>
      <c r="CB323" s="22">
        <v>67</v>
      </c>
      <c r="CC323" s="22">
        <v>377</v>
      </c>
      <c r="CD323" s="22">
        <v>178</v>
      </c>
      <c r="CE323" s="22">
        <v>394</v>
      </c>
      <c r="CF323" s="22">
        <v>189</v>
      </c>
      <c r="CG323" s="22">
        <v>606</v>
      </c>
      <c r="CH323" s="22">
        <v>238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0"/>
      <c r="B324" s="20"/>
      <c r="C324" s="22">
        <v>486385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1.7</v>
      </c>
      <c r="K324" s="20">
        <v>2.2000000000000002</v>
      </c>
      <c r="L324" s="22">
        <v>1</v>
      </c>
      <c r="M324" s="20" t="s">
        <v>3054</v>
      </c>
      <c r="N324" s="20">
        <v>1.7</v>
      </c>
      <c r="O324" s="22">
        <v>691</v>
      </c>
      <c r="P324" s="23" t="b">
        <v>0</v>
      </c>
      <c r="Q324" s="20"/>
      <c r="R324" s="20"/>
      <c r="S324" s="22">
        <v>60</v>
      </c>
      <c r="T324" s="20" t="s">
        <v>3055</v>
      </c>
      <c r="U324" s="20">
        <v>1.8</v>
      </c>
      <c r="V324" s="20" t="s">
        <v>3056</v>
      </c>
      <c r="W324" s="20">
        <v>0.3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7</v>
      </c>
      <c r="AD324" s="22">
        <v>46226</v>
      </c>
      <c r="AE324" s="22">
        <v>706</v>
      </c>
      <c r="AF324" s="22">
        <v>17549</v>
      </c>
      <c r="AG324" s="22">
        <v>3023</v>
      </c>
      <c r="AH324" s="20">
        <v>0.3</v>
      </c>
      <c r="AI324" s="20">
        <v>1.2</v>
      </c>
      <c r="AJ324" s="20" t="s">
        <v>3057</v>
      </c>
      <c r="AK324" s="22">
        <v>247</v>
      </c>
      <c r="AL324" s="22">
        <v>0</v>
      </c>
      <c r="AM324" s="22">
        <v>0</v>
      </c>
      <c r="AN324" s="22">
        <v>1</v>
      </c>
      <c r="AO324" s="22">
        <v>3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12</v>
      </c>
      <c r="AX324" s="20">
        <v>20.6</v>
      </c>
      <c r="AY324" s="20">
        <v>52.5</v>
      </c>
      <c r="AZ324" s="20">
        <v>73</v>
      </c>
      <c r="BA324" s="20">
        <v>14.2</v>
      </c>
      <c r="BB324" s="22">
        <v>3</v>
      </c>
      <c r="BC324" s="20">
        <v>1.06</v>
      </c>
      <c r="BD324" s="20">
        <v>0.08</v>
      </c>
      <c r="BE324" s="20">
        <v>1.1399999999999999</v>
      </c>
      <c r="BF324" s="20">
        <v>2.29</v>
      </c>
      <c r="BG324" s="22">
        <v>310</v>
      </c>
      <c r="BH324" s="22">
        <v>36</v>
      </c>
      <c r="BI324" s="22">
        <v>153</v>
      </c>
      <c r="BJ324" s="22">
        <v>18</v>
      </c>
      <c r="BK324" s="22">
        <v>95</v>
      </c>
      <c r="BL324" s="22">
        <v>30</v>
      </c>
      <c r="BM324" s="22">
        <v>207</v>
      </c>
      <c r="BN324" s="22">
        <v>31</v>
      </c>
      <c r="BO324" s="20"/>
      <c r="BP324" s="20"/>
      <c r="BQ324" s="20"/>
      <c r="BR324" s="20"/>
      <c r="BS324" s="20"/>
      <c r="BT324" s="20"/>
      <c r="BU324" s="22">
        <v>0.39</v>
      </c>
      <c r="BV324" s="22">
        <v>0</v>
      </c>
      <c r="BW324" s="22">
        <v>0.03</v>
      </c>
      <c r="BX324" s="22">
        <v>0.42</v>
      </c>
      <c r="BY324" s="22">
        <v>0.83</v>
      </c>
      <c r="BZ324" s="22">
        <v>1.0900000000000001</v>
      </c>
      <c r="CA324" s="22">
        <v>67</v>
      </c>
      <c r="CB324" s="22">
        <v>22</v>
      </c>
      <c r="CC324" s="22">
        <v>185</v>
      </c>
      <c r="CD324" s="22">
        <v>26</v>
      </c>
      <c r="CE324" s="22">
        <v>247</v>
      </c>
      <c r="CF324" s="22">
        <v>33</v>
      </c>
      <c r="CG324" s="22">
        <v>259</v>
      </c>
      <c r="CH324" s="22">
        <v>44</v>
      </c>
      <c r="CI324" s="22">
        <v>1.0900000000000001</v>
      </c>
      <c r="CJ324" s="22">
        <v>0.36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447261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0</v>
      </c>
      <c r="K325" s="20">
        <v>0.5</v>
      </c>
      <c r="L325" s="22">
        <v>0</v>
      </c>
      <c r="M325" s="20" t="s">
        <v>3348</v>
      </c>
      <c r="N325" s="20">
        <v>0</v>
      </c>
      <c r="O325" s="22">
        <v>719</v>
      </c>
      <c r="P325" s="23" t="b">
        <v>0</v>
      </c>
      <c r="Q325" s="20"/>
      <c r="R325" s="20"/>
      <c r="S325" s="22">
        <v>45</v>
      </c>
      <c r="T325" s="20" t="s">
        <v>3349</v>
      </c>
      <c r="U325" s="20">
        <v>0</v>
      </c>
      <c r="V325" s="20" t="s">
        <v>3350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0</v>
      </c>
      <c r="AD325" s="22">
        <v>159</v>
      </c>
      <c r="AE325" s="22">
        <v>31</v>
      </c>
      <c r="AF325" s="22">
        <v>40</v>
      </c>
      <c r="AG325" s="22">
        <v>15</v>
      </c>
      <c r="AH325" s="20">
        <v>0</v>
      </c>
      <c r="AI325" s="20">
        <v>0</v>
      </c>
      <c r="AJ325" s="20" t="s">
        <v>3350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611</v>
      </c>
      <c r="BH325" s="22">
        <v>239</v>
      </c>
      <c r="BI325" s="22">
        <v>609</v>
      </c>
      <c r="BJ325" s="22">
        <v>240</v>
      </c>
      <c r="BK325" s="22">
        <v>599</v>
      </c>
      <c r="BL325" s="22">
        <v>236</v>
      </c>
      <c r="BM325" s="22">
        <v>616</v>
      </c>
      <c r="BN325" s="22">
        <v>242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417</v>
      </c>
      <c r="CB325" s="22">
        <v>233</v>
      </c>
      <c r="CC325" s="22">
        <v>588</v>
      </c>
      <c r="CD325" s="22">
        <v>225</v>
      </c>
      <c r="CE325" s="22">
        <v>618</v>
      </c>
      <c r="CF325" s="22">
        <v>243</v>
      </c>
      <c r="CG325" s="22">
        <v>712</v>
      </c>
      <c r="CH325" s="22">
        <v>304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153133</v>
      </c>
      <c r="D326" s="22">
        <v>0</v>
      </c>
      <c r="E326" s="22">
        <v>0</v>
      </c>
      <c r="F326" s="22">
        <v>-1</v>
      </c>
      <c r="G326" s="22">
        <v>1</v>
      </c>
      <c r="H326" s="22">
        <v>0</v>
      </c>
      <c r="I326" s="22">
        <v>3</v>
      </c>
      <c r="J326" s="20">
        <v>1.2</v>
      </c>
      <c r="K326" s="20">
        <v>0.7</v>
      </c>
      <c r="L326" s="22">
        <v>0</v>
      </c>
      <c r="M326" s="20" t="s">
        <v>1256</v>
      </c>
      <c r="N326" s="20">
        <v>0.7</v>
      </c>
      <c r="O326" s="22">
        <v>256</v>
      </c>
      <c r="P326" s="23" t="b">
        <v>0</v>
      </c>
      <c r="Q326" s="20"/>
      <c r="R326" s="20" t="s">
        <v>2814</v>
      </c>
      <c r="S326" s="22">
        <v>54</v>
      </c>
      <c r="T326" s="20" t="s">
        <v>1257</v>
      </c>
      <c r="U326" s="20">
        <v>1.2</v>
      </c>
      <c r="V326" s="20" t="s">
        <v>523</v>
      </c>
      <c r="W326" s="20">
        <v>0.3</v>
      </c>
      <c r="X326" s="23" t="b">
        <v>0</v>
      </c>
      <c r="Y326" s="20"/>
      <c r="Z326" s="20" t="s">
        <v>858</v>
      </c>
      <c r="AA326" s="22">
        <v>10</v>
      </c>
      <c r="AB326" s="22">
        <v>54</v>
      </c>
      <c r="AC326" s="22">
        <v>5</v>
      </c>
      <c r="AD326" s="22">
        <v>4995</v>
      </c>
      <c r="AE326" s="22">
        <v>233</v>
      </c>
      <c r="AF326" s="22">
        <v>59464</v>
      </c>
      <c r="AG326" s="22">
        <v>267</v>
      </c>
      <c r="AH326" s="20">
        <v>0.1</v>
      </c>
      <c r="AI326" s="20">
        <v>0.9</v>
      </c>
      <c r="AJ326" s="20" t="s">
        <v>523</v>
      </c>
      <c r="AK326" s="22">
        <v>183</v>
      </c>
      <c r="AL326" s="22">
        <v>0</v>
      </c>
      <c r="AM326" s="22">
        <v>0</v>
      </c>
      <c r="AN326" s="22">
        <v>0</v>
      </c>
      <c r="AO326" s="22">
        <v>3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22</v>
      </c>
      <c r="AX326" s="20">
        <v>29</v>
      </c>
      <c r="AY326" s="20">
        <v>69.900000000000006</v>
      </c>
      <c r="AZ326" s="20">
        <v>56</v>
      </c>
      <c r="BA326" s="20">
        <v>15.5</v>
      </c>
      <c r="BB326" s="22">
        <v>2</v>
      </c>
      <c r="BC326" s="20">
        <v>0.43</v>
      </c>
      <c r="BD326" s="20">
        <v>0.39</v>
      </c>
      <c r="BE326" s="20">
        <v>0.82</v>
      </c>
      <c r="BF326" s="20">
        <v>4.17</v>
      </c>
      <c r="BG326" s="22">
        <v>284</v>
      </c>
      <c r="BH326" s="22">
        <v>119</v>
      </c>
      <c r="BI326" s="22">
        <v>112</v>
      </c>
      <c r="BJ326" s="22">
        <v>77</v>
      </c>
      <c r="BK326" s="22">
        <v>127</v>
      </c>
      <c r="BL326" s="22">
        <v>75</v>
      </c>
      <c r="BM326" s="22">
        <v>186</v>
      </c>
      <c r="BN326" s="22">
        <v>91</v>
      </c>
      <c r="BO326" s="20"/>
      <c r="BP326" s="20"/>
      <c r="BQ326" s="20"/>
      <c r="BR326" s="20"/>
      <c r="BS326" s="20"/>
      <c r="BT326" s="20"/>
      <c r="BU326" s="22">
        <v>0.21</v>
      </c>
      <c r="BV326" s="22">
        <v>0</v>
      </c>
      <c r="BW326" s="22">
        <v>0.19</v>
      </c>
      <c r="BX326" s="22">
        <v>0.4</v>
      </c>
      <c r="BY326" s="22">
        <v>2.0499999999999998</v>
      </c>
      <c r="BZ326" s="22">
        <v>1.48</v>
      </c>
      <c r="CA326" s="22">
        <v>121</v>
      </c>
      <c r="CB326" s="22">
        <v>75</v>
      </c>
      <c r="CC326" s="22">
        <v>328</v>
      </c>
      <c r="CD326" s="22">
        <v>155</v>
      </c>
      <c r="CE326" s="22">
        <v>312</v>
      </c>
      <c r="CF326" s="22">
        <v>144</v>
      </c>
      <c r="CG326" s="22">
        <v>278</v>
      </c>
      <c r="CH326" s="22">
        <v>85</v>
      </c>
      <c r="CI326" s="22">
        <v>0.98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156689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3</v>
      </c>
      <c r="J327" s="20">
        <v>2.2999999999999998</v>
      </c>
      <c r="K327" s="20">
        <v>1.8</v>
      </c>
      <c r="L327" s="22">
        <v>0</v>
      </c>
      <c r="M327" s="20" t="s">
        <v>496</v>
      </c>
      <c r="N327" s="20">
        <v>1.8</v>
      </c>
      <c r="O327" s="22">
        <v>267</v>
      </c>
      <c r="P327" s="23" t="b">
        <v>0</v>
      </c>
      <c r="Q327" s="20"/>
      <c r="R327" s="20" t="s">
        <v>2915</v>
      </c>
      <c r="S327" s="22">
        <v>55</v>
      </c>
      <c r="T327" s="20" t="s">
        <v>1314</v>
      </c>
      <c r="U327" s="20">
        <v>3.5</v>
      </c>
      <c r="V327" s="20" t="s">
        <v>1315</v>
      </c>
      <c r="W327" s="20">
        <v>1.1000000000000001</v>
      </c>
      <c r="X327" s="23" t="b">
        <v>0</v>
      </c>
      <c r="Y327" s="20"/>
      <c r="Z327" s="20" t="s">
        <v>858</v>
      </c>
      <c r="AA327" s="22">
        <v>10</v>
      </c>
      <c r="AB327" s="22">
        <v>54</v>
      </c>
      <c r="AC327" s="22">
        <v>21</v>
      </c>
      <c r="AD327" s="22">
        <v>96398</v>
      </c>
      <c r="AE327" s="22">
        <v>3630</v>
      </c>
      <c r="AF327" s="22">
        <v>94907</v>
      </c>
      <c r="AG327" s="22">
        <v>2440</v>
      </c>
      <c r="AH327" s="20">
        <v>0.3</v>
      </c>
      <c r="AI327" s="20">
        <v>3.8</v>
      </c>
      <c r="AJ327" s="20" t="s">
        <v>496</v>
      </c>
      <c r="AK327" s="22">
        <v>405</v>
      </c>
      <c r="AL327" s="22">
        <v>1</v>
      </c>
      <c r="AM327" s="22">
        <v>1</v>
      </c>
      <c r="AN327" s="22">
        <v>3</v>
      </c>
      <c r="AO327" s="22">
        <v>7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0</v>
      </c>
      <c r="AW327" s="22">
        <v>61</v>
      </c>
      <c r="AX327" s="20">
        <v>61.8</v>
      </c>
      <c r="AY327" s="20">
        <v>113.8</v>
      </c>
      <c r="AZ327" s="20">
        <v>42</v>
      </c>
      <c r="BA327" s="20">
        <v>21.7</v>
      </c>
      <c r="BB327" s="22">
        <v>5</v>
      </c>
      <c r="BC327" s="20">
        <v>0.21</v>
      </c>
      <c r="BD327" s="20">
        <v>0.44</v>
      </c>
      <c r="BE327" s="20">
        <v>0.65</v>
      </c>
      <c r="BF327" s="20">
        <v>7.37</v>
      </c>
      <c r="BG327" s="22">
        <v>207</v>
      </c>
      <c r="BH327" s="22">
        <v>80</v>
      </c>
      <c r="BI327" s="22">
        <v>48</v>
      </c>
      <c r="BJ327" s="22">
        <v>34</v>
      </c>
      <c r="BK327" s="22">
        <v>150</v>
      </c>
      <c r="BL327" s="22">
        <v>88</v>
      </c>
      <c r="BM327" s="22">
        <v>120</v>
      </c>
      <c r="BN327" s="22">
        <v>62</v>
      </c>
      <c r="BO327" s="22">
        <v>1</v>
      </c>
      <c r="BP327" s="20"/>
      <c r="BQ327" s="22">
        <v>3</v>
      </c>
      <c r="BR327" s="20"/>
      <c r="BS327" s="22">
        <v>2</v>
      </c>
      <c r="BT327" s="20"/>
      <c r="BU327" s="22">
        <v>0.05</v>
      </c>
      <c r="BV327" s="22">
        <v>0</v>
      </c>
      <c r="BW327" s="22">
        <v>0.1</v>
      </c>
      <c r="BX327" s="22">
        <v>0.15</v>
      </c>
      <c r="BY327" s="22">
        <v>1.64</v>
      </c>
      <c r="BZ327" s="22">
        <v>1.56</v>
      </c>
      <c r="CA327" s="22">
        <v>101</v>
      </c>
      <c r="CB327" s="22">
        <v>62</v>
      </c>
      <c r="CC327" s="22">
        <v>180</v>
      </c>
      <c r="CD327" s="22">
        <v>79</v>
      </c>
      <c r="CE327" s="22">
        <v>97</v>
      </c>
      <c r="CF327" s="22">
        <v>40</v>
      </c>
      <c r="CG327" s="22">
        <v>156</v>
      </c>
      <c r="CH327" s="22">
        <v>52</v>
      </c>
      <c r="CI327" s="22">
        <v>1.1100000000000001</v>
      </c>
      <c r="CJ327" s="22">
        <v>0.67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76357</v>
      </c>
      <c r="D328" s="22">
        <v>0</v>
      </c>
      <c r="E328" s="22">
        <v>0</v>
      </c>
      <c r="F328" s="22">
        <v>-1</v>
      </c>
      <c r="G328" s="22">
        <v>1</v>
      </c>
      <c r="H328" s="22">
        <v>0</v>
      </c>
      <c r="I328" s="22">
        <v>3</v>
      </c>
      <c r="J328" s="20">
        <v>1</v>
      </c>
      <c r="K328" s="20">
        <v>0.5</v>
      </c>
      <c r="L328" s="22">
        <v>0</v>
      </c>
      <c r="M328" s="20" t="s">
        <v>1261</v>
      </c>
      <c r="N328" s="20">
        <v>0.5</v>
      </c>
      <c r="O328" s="22">
        <v>268</v>
      </c>
      <c r="P328" s="23" t="b">
        <v>0</v>
      </c>
      <c r="Q328" s="20"/>
      <c r="R328" s="20" t="s">
        <v>3058</v>
      </c>
      <c r="S328" s="22">
        <v>49</v>
      </c>
      <c r="T328" s="20" t="s">
        <v>1288</v>
      </c>
      <c r="U328" s="20">
        <v>1</v>
      </c>
      <c r="V328" s="20" t="s">
        <v>534</v>
      </c>
      <c r="W328" s="20">
        <v>0</v>
      </c>
      <c r="X328" s="23" t="b">
        <v>0</v>
      </c>
      <c r="Y328" s="20"/>
      <c r="Z328" s="20" t="s">
        <v>858</v>
      </c>
      <c r="AA328" s="22">
        <v>10</v>
      </c>
      <c r="AB328" s="22">
        <v>54</v>
      </c>
      <c r="AC328" s="22">
        <v>4</v>
      </c>
      <c r="AD328" s="22">
        <v>467</v>
      </c>
      <c r="AE328" s="22">
        <v>33</v>
      </c>
      <c r="AF328" s="22">
        <v>1002</v>
      </c>
      <c r="AG328" s="22">
        <v>25</v>
      </c>
      <c r="AH328" s="20">
        <v>0.1</v>
      </c>
      <c r="AI328" s="20">
        <v>0.8</v>
      </c>
      <c r="AJ328" s="20" t="s">
        <v>534</v>
      </c>
      <c r="AK328" s="22">
        <v>108</v>
      </c>
      <c r="AL328" s="22">
        <v>0</v>
      </c>
      <c r="AM328" s="22">
        <v>0</v>
      </c>
      <c r="AN328" s="22">
        <v>0</v>
      </c>
      <c r="AO328" s="22">
        <v>2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14</v>
      </c>
      <c r="AX328" s="20">
        <v>2.8</v>
      </c>
      <c r="AY328" s="20">
        <v>15.5</v>
      </c>
      <c r="AZ328" s="20">
        <v>5</v>
      </c>
      <c r="BA328" s="20">
        <v>2.4</v>
      </c>
      <c r="BB328" s="22">
        <v>2</v>
      </c>
      <c r="BC328" s="20">
        <v>0.04</v>
      </c>
      <c r="BD328" s="20">
        <v>0.08</v>
      </c>
      <c r="BE328" s="20">
        <v>0.12</v>
      </c>
      <c r="BF328" s="20">
        <v>4.2699999999999996</v>
      </c>
      <c r="BG328" s="22">
        <v>405</v>
      </c>
      <c r="BH328" s="22">
        <v>190</v>
      </c>
      <c r="BI328" s="22">
        <v>276</v>
      </c>
      <c r="BJ328" s="22">
        <v>147</v>
      </c>
      <c r="BK328" s="22">
        <v>331</v>
      </c>
      <c r="BL328" s="22">
        <v>168</v>
      </c>
      <c r="BM328" s="22">
        <v>374</v>
      </c>
      <c r="BN328" s="22">
        <v>176</v>
      </c>
      <c r="BO328" s="20"/>
      <c r="BP328" s="20"/>
      <c r="BQ328" s="20"/>
      <c r="BR328" s="20"/>
      <c r="BS328" s="20"/>
      <c r="BT328" s="20"/>
      <c r="BU328" s="22">
        <v>0.03</v>
      </c>
      <c r="BV328" s="22">
        <v>0</v>
      </c>
      <c r="BW328" s="22">
        <v>7.0000000000000007E-2</v>
      </c>
      <c r="BX328" s="22">
        <v>0.1</v>
      </c>
      <c r="BY328" s="22">
        <v>3.56</v>
      </c>
      <c r="BZ328" s="22">
        <v>1.67</v>
      </c>
      <c r="CA328" s="22">
        <v>223</v>
      </c>
      <c r="CB328" s="22">
        <v>144</v>
      </c>
      <c r="CC328" s="22">
        <v>319</v>
      </c>
      <c r="CD328" s="22">
        <v>150</v>
      </c>
      <c r="CE328" s="22">
        <v>370</v>
      </c>
      <c r="CF328" s="22">
        <v>169</v>
      </c>
      <c r="CG328" s="22">
        <v>629</v>
      </c>
      <c r="CH328" s="22">
        <v>252</v>
      </c>
      <c r="CI328" s="22">
        <v>1.67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2">
        <v>0</v>
      </c>
      <c r="C329" s="22">
        <v>166324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3</v>
      </c>
      <c r="J329" s="20">
        <v>0</v>
      </c>
      <c r="K329" s="20">
        <v>0</v>
      </c>
      <c r="L329" s="22">
        <v>0</v>
      </c>
      <c r="M329" s="20" t="s">
        <v>1032</v>
      </c>
      <c r="N329" s="20">
        <v>0</v>
      </c>
      <c r="O329" s="22">
        <v>269</v>
      </c>
      <c r="P329" s="23" t="b">
        <v>0</v>
      </c>
      <c r="Q329" s="20" t="s">
        <v>2555</v>
      </c>
      <c r="R329" s="20" t="s">
        <v>2556</v>
      </c>
      <c r="S329" s="22">
        <v>50</v>
      </c>
      <c r="T329" s="20" t="s">
        <v>1303</v>
      </c>
      <c r="U329" s="20">
        <v>0</v>
      </c>
      <c r="V329" s="20" t="s">
        <v>1304</v>
      </c>
      <c r="W329" s="20">
        <v>0</v>
      </c>
      <c r="X329" s="23" t="b">
        <v>0</v>
      </c>
      <c r="Y329" s="20"/>
      <c r="Z329" s="20" t="s">
        <v>872</v>
      </c>
      <c r="AA329" s="22">
        <v>10</v>
      </c>
      <c r="AB329" s="22">
        <v>54</v>
      </c>
      <c r="AC329" s="22">
        <v>0</v>
      </c>
      <c r="AD329" s="22">
        <v>0</v>
      </c>
      <c r="AE329" s="22">
        <v>0</v>
      </c>
      <c r="AF329" s="22">
        <v>939</v>
      </c>
      <c r="AG329" s="22">
        <v>4</v>
      </c>
      <c r="AH329" s="20">
        <v>0</v>
      </c>
      <c r="AI329" s="20">
        <v>0</v>
      </c>
      <c r="AJ329" s="20" t="s">
        <v>2104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688</v>
      </c>
      <c r="BH329" s="22">
        <v>291</v>
      </c>
      <c r="BI329" s="22">
        <v>686</v>
      </c>
      <c r="BJ329" s="22">
        <v>290</v>
      </c>
      <c r="BK329" s="22">
        <v>681</v>
      </c>
      <c r="BL329" s="22">
        <v>287</v>
      </c>
      <c r="BM329" s="22">
        <v>688</v>
      </c>
      <c r="BN329" s="22">
        <v>291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181</v>
      </c>
      <c r="CB329" s="22">
        <v>111</v>
      </c>
      <c r="CC329" s="22">
        <v>675</v>
      </c>
      <c r="CD329" s="22">
        <v>284</v>
      </c>
      <c r="CE329" s="22">
        <v>687</v>
      </c>
      <c r="CF329" s="22">
        <v>290</v>
      </c>
      <c r="CG329" s="22">
        <v>695</v>
      </c>
      <c r="CH329" s="22">
        <v>291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96994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2.5</v>
      </c>
      <c r="K330" s="20">
        <v>2</v>
      </c>
      <c r="L330" s="22">
        <v>0</v>
      </c>
      <c r="M330" s="20" t="s">
        <v>1291</v>
      </c>
      <c r="N330" s="20">
        <v>2</v>
      </c>
      <c r="O330" s="22">
        <v>270</v>
      </c>
      <c r="P330" s="23" t="b">
        <v>0</v>
      </c>
      <c r="Q330" s="20"/>
      <c r="R330" s="20"/>
      <c r="S330" s="22">
        <v>55</v>
      </c>
      <c r="T330" s="20" t="s">
        <v>1292</v>
      </c>
      <c r="U330" s="20">
        <v>3</v>
      </c>
      <c r="V330" s="20" t="s">
        <v>521</v>
      </c>
      <c r="W330" s="20">
        <v>0.2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18</v>
      </c>
      <c r="AD330" s="22">
        <v>17965</v>
      </c>
      <c r="AE330" s="22">
        <v>279</v>
      </c>
      <c r="AF330" s="22">
        <v>18490</v>
      </c>
      <c r="AG330" s="22">
        <v>262</v>
      </c>
      <c r="AH330" s="20">
        <v>0.4</v>
      </c>
      <c r="AI330" s="20">
        <v>3.3</v>
      </c>
      <c r="AJ330" s="20" t="s">
        <v>521</v>
      </c>
      <c r="AK330" s="22">
        <v>359</v>
      </c>
      <c r="AL330" s="22">
        <v>1</v>
      </c>
      <c r="AM330" s="22">
        <v>1</v>
      </c>
      <c r="AN330" s="22">
        <v>1</v>
      </c>
      <c r="AO330" s="22">
        <v>8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0</v>
      </c>
      <c r="AW330" s="22">
        <v>54</v>
      </c>
      <c r="AX330" s="20">
        <v>55.2</v>
      </c>
      <c r="AY330" s="20">
        <v>36.200000000000003</v>
      </c>
      <c r="AZ330" s="20">
        <v>96</v>
      </c>
      <c r="BA330" s="20">
        <v>18.5</v>
      </c>
      <c r="BB330" s="22">
        <v>4</v>
      </c>
      <c r="BC330" s="20">
        <v>1.69</v>
      </c>
      <c r="BD330" s="20">
        <v>0.24</v>
      </c>
      <c r="BE330" s="20">
        <v>1.93</v>
      </c>
      <c r="BF330" s="20">
        <v>7.84</v>
      </c>
      <c r="BG330" s="22">
        <v>219</v>
      </c>
      <c r="BH330" s="22">
        <v>87</v>
      </c>
      <c r="BI330" s="22">
        <v>191</v>
      </c>
      <c r="BJ330" s="22">
        <v>108</v>
      </c>
      <c r="BK330" s="22">
        <v>66</v>
      </c>
      <c r="BL330" s="22">
        <v>39</v>
      </c>
      <c r="BM330" s="22">
        <v>153</v>
      </c>
      <c r="BN330" s="22">
        <v>77</v>
      </c>
      <c r="BO330" s="20"/>
      <c r="BP330" s="20"/>
      <c r="BQ330" s="20"/>
      <c r="BR330" s="20"/>
      <c r="BS330" s="20"/>
      <c r="BT330" s="20"/>
      <c r="BU330" s="22">
        <v>0.42</v>
      </c>
      <c r="BV330" s="22">
        <v>0</v>
      </c>
      <c r="BW330" s="22">
        <v>0.06</v>
      </c>
      <c r="BX330" s="22">
        <v>0.48</v>
      </c>
      <c r="BY330" s="22">
        <v>1.97</v>
      </c>
      <c r="BZ330" s="22">
        <v>2.0099999999999998</v>
      </c>
      <c r="CA330" s="22">
        <v>94</v>
      </c>
      <c r="CB330" s="22">
        <v>58</v>
      </c>
      <c r="CC330" s="22">
        <v>165</v>
      </c>
      <c r="CD330" s="22">
        <v>72</v>
      </c>
      <c r="CE330" s="22">
        <v>133</v>
      </c>
      <c r="CF330" s="22">
        <v>56</v>
      </c>
      <c r="CG330" s="22">
        <v>351</v>
      </c>
      <c r="CH330" s="22">
        <v>110</v>
      </c>
      <c r="CI330" s="22">
        <v>1</v>
      </c>
      <c r="CJ330" s="22">
        <v>0.25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219924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2</v>
      </c>
      <c r="J331" s="20">
        <v>3</v>
      </c>
      <c r="K331" s="20">
        <v>2.5</v>
      </c>
      <c r="L331" s="22">
        <v>0</v>
      </c>
      <c r="M331" s="20" t="s">
        <v>1316</v>
      </c>
      <c r="N331" s="20">
        <v>2.5</v>
      </c>
      <c r="O331" s="22">
        <v>271</v>
      </c>
      <c r="P331" s="23" t="b">
        <v>0</v>
      </c>
      <c r="Q331" s="20"/>
      <c r="R331" s="20"/>
      <c r="S331" s="22">
        <v>45</v>
      </c>
      <c r="T331" s="20" t="s">
        <v>1317</v>
      </c>
      <c r="U331" s="20">
        <v>3.3</v>
      </c>
      <c r="V331" s="20" t="s">
        <v>499</v>
      </c>
      <c r="W331" s="20">
        <v>0.9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20</v>
      </c>
      <c r="AD331" s="22">
        <v>74617</v>
      </c>
      <c r="AE331" s="22">
        <v>1769</v>
      </c>
      <c r="AF331" s="22">
        <v>52236</v>
      </c>
      <c r="AG331" s="22">
        <v>798</v>
      </c>
      <c r="AH331" s="20">
        <v>0.6</v>
      </c>
      <c r="AI331" s="20">
        <v>4.4000000000000004</v>
      </c>
      <c r="AJ331" s="20" t="s">
        <v>499</v>
      </c>
      <c r="AK331" s="22">
        <v>540</v>
      </c>
      <c r="AL331" s="22">
        <v>0</v>
      </c>
      <c r="AM331" s="22">
        <v>0</v>
      </c>
      <c r="AN331" s="22">
        <v>3</v>
      </c>
      <c r="AO331" s="22">
        <v>10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2</v>
      </c>
      <c r="AW331" s="22">
        <v>107</v>
      </c>
      <c r="AX331" s="20">
        <v>114.4</v>
      </c>
      <c r="AY331" s="20">
        <v>15.5</v>
      </c>
      <c r="AZ331" s="20">
        <v>8</v>
      </c>
      <c r="BA331" s="20">
        <v>13.8</v>
      </c>
      <c r="BB331" s="22">
        <v>6</v>
      </c>
      <c r="BC331" s="20">
        <v>0.12</v>
      </c>
      <c r="BD331" s="20">
        <v>0.27</v>
      </c>
      <c r="BE331" s="20">
        <v>0.39</v>
      </c>
      <c r="BF331" s="20">
        <v>13.62</v>
      </c>
      <c r="BG331" s="22">
        <v>101</v>
      </c>
      <c r="BH331" s="22">
        <v>37</v>
      </c>
      <c r="BI331" s="22">
        <v>275</v>
      </c>
      <c r="BJ331" s="22">
        <v>89</v>
      </c>
      <c r="BK331" s="22">
        <v>303</v>
      </c>
      <c r="BL331" s="22">
        <v>100</v>
      </c>
      <c r="BM331" s="22">
        <v>216</v>
      </c>
      <c r="BN331" s="22">
        <v>69</v>
      </c>
      <c r="BO331" s="20"/>
      <c r="BP331" s="20"/>
      <c r="BQ331" s="20"/>
      <c r="BR331" s="20"/>
      <c r="BS331" s="20"/>
      <c r="BT331" s="20"/>
      <c r="BU331" s="22">
        <v>0.02</v>
      </c>
      <c r="BV331" s="22">
        <v>0</v>
      </c>
      <c r="BW331" s="22">
        <v>0.04</v>
      </c>
      <c r="BX331" s="22">
        <v>0.06</v>
      </c>
      <c r="BY331" s="22">
        <v>2.27</v>
      </c>
      <c r="BZ331" s="22">
        <v>1.67</v>
      </c>
      <c r="CA331" s="22">
        <v>387</v>
      </c>
      <c r="CB331" s="22">
        <v>74</v>
      </c>
      <c r="CC331" s="22">
        <v>113</v>
      </c>
      <c r="CD331" s="22">
        <v>36</v>
      </c>
      <c r="CE331" s="22">
        <v>109</v>
      </c>
      <c r="CF331" s="22">
        <v>33</v>
      </c>
      <c r="CG331" s="22">
        <v>169</v>
      </c>
      <c r="CH331" s="22">
        <v>66</v>
      </c>
      <c r="CI331" s="22">
        <v>1</v>
      </c>
      <c r="CJ331" s="22">
        <v>0.5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432931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3</v>
      </c>
      <c r="J332" s="20">
        <v>0.5</v>
      </c>
      <c r="K332" s="20">
        <v>0</v>
      </c>
      <c r="L332" s="22">
        <v>0</v>
      </c>
      <c r="M332" s="20" t="s">
        <v>1318</v>
      </c>
      <c r="N332" s="20">
        <v>0</v>
      </c>
      <c r="O332" s="22">
        <v>272</v>
      </c>
      <c r="P332" s="23" t="b">
        <v>0</v>
      </c>
      <c r="Q332" s="20"/>
      <c r="R332" s="20"/>
      <c r="S332" s="22">
        <v>44</v>
      </c>
      <c r="T332" s="20" t="s">
        <v>1319</v>
      </c>
      <c r="U332" s="20">
        <v>0</v>
      </c>
      <c r="V332" s="20" t="s">
        <v>698</v>
      </c>
      <c r="W332" s="20">
        <v>0</v>
      </c>
      <c r="X332" s="23" t="b">
        <v>0</v>
      </c>
      <c r="Y332" s="20"/>
      <c r="Z332" s="20" t="s">
        <v>858</v>
      </c>
      <c r="AA332" s="22">
        <v>10</v>
      </c>
      <c r="AB332" s="22">
        <v>54</v>
      </c>
      <c r="AC332" s="22">
        <v>0</v>
      </c>
      <c r="AD332" s="22">
        <v>1226</v>
      </c>
      <c r="AE332" s="22">
        <v>54</v>
      </c>
      <c r="AF332" s="22">
        <v>1934</v>
      </c>
      <c r="AG332" s="22">
        <v>58</v>
      </c>
      <c r="AH332" s="20">
        <v>0</v>
      </c>
      <c r="AI332" s="20">
        <v>0</v>
      </c>
      <c r="AJ332" s="20" t="s">
        <v>698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572</v>
      </c>
      <c r="BH332" s="22">
        <v>219</v>
      </c>
      <c r="BI332" s="22">
        <v>562</v>
      </c>
      <c r="BJ332" s="22">
        <v>220</v>
      </c>
      <c r="BK332" s="22">
        <v>545</v>
      </c>
      <c r="BL332" s="22">
        <v>213</v>
      </c>
      <c r="BM332" s="22">
        <v>576</v>
      </c>
      <c r="BN332" s="22">
        <v>222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553</v>
      </c>
      <c r="CB332" s="22">
        <v>293</v>
      </c>
      <c r="CC332" s="22">
        <v>546</v>
      </c>
      <c r="CD332" s="22">
        <v>204</v>
      </c>
      <c r="CE332" s="22">
        <v>578</v>
      </c>
      <c r="CF332" s="22">
        <v>223</v>
      </c>
      <c r="CG332" s="22">
        <v>554</v>
      </c>
      <c r="CH332" s="22">
        <v>207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83543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444</v>
      </c>
      <c r="N333" s="20">
        <v>0</v>
      </c>
      <c r="O333" s="22">
        <v>273</v>
      </c>
      <c r="P333" s="23" t="b">
        <v>0</v>
      </c>
      <c r="Q333" s="20" t="s">
        <v>3059</v>
      </c>
      <c r="R333" s="20" t="s">
        <v>3060</v>
      </c>
      <c r="S333" s="22">
        <v>44</v>
      </c>
      <c r="T333" s="20" t="s">
        <v>1290</v>
      </c>
      <c r="U333" s="20">
        <v>0</v>
      </c>
      <c r="V333" s="20" t="s">
        <v>701</v>
      </c>
      <c r="W333" s="20">
        <v>0</v>
      </c>
      <c r="X333" s="23" t="b">
        <v>0</v>
      </c>
      <c r="Y333" s="20"/>
      <c r="Z333" s="20" t="s">
        <v>872</v>
      </c>
      <c r="AA333" s="22">
        <v>10</v>
      </c>
      <c r="AB333" s="22">
        <v>54</v>
      </c>
      <c r="AC333" s="22">
        <v>0</v>
      </c>
      <c r="AD333" s="22">
        <v>941</v>
      </c>
      <c r="AE333" s="22">
        <v>0</v>
      </c>
      <c r="AF333" s="22">
        <v>6278</v>
      </c>
      <c r="AG333" s="22">
        <v>95</v>
      </c>
      <c r="AH333" s="20">
        <v>0</v>
      </c>
      <c r="AI333" s="20">
        <v>0</v>
      </c>
      <c r="AJ333" s="20" t="s">
        <v>701</v>
      </c>
      <c r="AK333" s="22">
        <v>0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0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</v>
      </c>
      <c r="BG333" s="22">
        <v>537</v>
      </c>
      <c r="BH333" s="22">
        <v>202</v>
      </c>
      <c r="BI333" s="22">
        <v>524</v>
      </c>
      <c r="BJ333" s="22">
        <v>201</v>
      </c>
      <c r="BK333" s="22">
        <v>501</v>
      </c>
      <c r="BL333" s="22">
        <v>194</v>
      </c>
      <c r="BM333" s="22">
        <v>541</v>
      </c>
      <c r="BN333" s="22">
        <v>205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0</v>
      </c>
      <c r="BZ333" s="22">
        <v>0</v>
      </c>
      <c r="CA333" s="22">
        <v>488</v>
      </c>
      <c r="CB333" s="22">
        <v>269</v>
      </c>
      <c r="CC333" s="22">
        <v>503</v>
      </c>
      <c r="CD333" s="22">
        <v>185</v>
      </c>
      <c r="CE333" s="22">
        <v>543</v>
      </c>
      <c r="CF333" s="22">
        <v>206</v>
      </c>
      <c r="CG333" s="22">
        <v>512</v>
      </c>
      <c r="CH333" s="22">
        <v>180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109434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1293</v>
      </c>
      <c r="N334" s="20">
        <v>0</v>
      </c>
      <c r="O334" s="22">
        <v>274</v>
      </c>
      <c r="P334" s="23" t="b">
        <v>0</v>
      </c>
      <c r="Q334" s="20" t="s">
        <v>3061</v>
      </c>
      <c r="R334" s="20" t="s">
        <v>3062</v>
      </c>
      <c r="S334" s="22">
        <v>40</v>
      </c>
      <c r="T334" s="20" t="s">
        <v>1294</v>
      </c>
      <c r="U334" s="20">
        <v>0</v>
      </c>
      <c r="V334" s="20" t="s">
        <v>700</v>
      </c>
      <c r="W334" s="20">
        <v>0.1</v>
      </c>
      <c r="X334" s="23" t="b">
        <v>0</v>
      </c>
      <c r="Y334" s="20"/>
      <c r="Z334" s="20" t="s">
        <v>872</v>
      </c>
      <c r="AA334" s="22">
        <v>10</v>
      </c>
      <c r="AB334" s="22">
        <v>54</v>
      </c>
      <c r="AC334" s="22">
        <v>0</v>
      </c>
      <c r="AD334" s="22">
        <v>1162</v>
      </c>
      <c r="AE334" s="22">
        <v>0</v>
      </c>
      <c r="AF334" s="22">
        <v>7935</v>
      </c>
      <c r="AG334" s="22">
        <v>164</v>
      </c>
      <c r="AH334" s="20">
        <v>0</v>
      </c>
      <c r="AI334" s="20">
        <v>0</v>
      </c>
      <c r="AJ334" s="20" t="s">
        <v>700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453</v>
      </c>
      <c r="BH334" s="22">
        <v>161</v>
      </c>
      <c r="BI334" s="22">
        <v>436</v>
      </c>
      <c r="BJ334" s="22">
        <v>158</v>
      </c>
      <c r="BK334" s="22">
        <v>404</v>
      </c>
      <c r="BL334" s="22">
        <v>140</v>
      </c>
      <c r="BM334" s="22">
        <v>458</v>
      </c>
      <c r="BN334" s="22">
        <v>161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611</v>
      </c>
      <c r="CB334" s="22">
        <v>164</v>
      </c>
      <c r="CC334" s="22">
        <v>411</v>
      </c>
      <c r="CD334" s="22">
        <v>140</v>
      </c>
      <c r="CE334" s="22">
        <v>458</v>
      </c>
      <c r="CF334" s="22">
        <v>158</v>
      </c>
      <c r="CG334" s="22">
        <v>426</v>
      </c>
      <c r="CH334" s="22">
        <v>164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80201</v>
      </c>
      <c r="D335" s="22">
        <v>0</v>
      </c>
      <c r="E335" s="22">
        <v>0</v>
      </c>
      <c r="F335" s="22">
        <v>2</v>
      </c>
      <c r="G335" s="22">
        <v>-2</v>
      </c>
      <c r="H335" s="22">
        <v>2</v>
      </c>
      <c r="I335" s="22">
        <v>1</v>
      </c>
      <c r="J335" s="20">
        <v>4.5</v>
      </c>
      <c r="K335" s="20">
        <v>4</v>
      </c>
      <c r="L335" s="22">
        <v>0</v>
      </c>
      <c r="M335" s="20" t="s">
        <v>1286</v>
      </c>
      <c r="N335" s="20">
        <v>4</v>
      </c>
      <c r="O335" s="22">
        <v>275</v>
      </c>
      <c r="P335" s="23" t="b">
        <v>1</v>
      </c>
      <c r="Q335" s="20"/>
      <c r="R335" s="20"/>
      <c r="S335" s="22">
        <v>47</v>
      </c>
      <c r="T335" s="20" t="s">
        <v>1287</v>
      </c>
      <c r="U335" s="20">
        <v>5.8</v>
      </c>
      <c r="V335" s="20" t="s">
        <v>429</v>
      </c>
      <c r="W335" s="20">
        <v>15.4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35</v>
      </c>
      <c r="AD335" s="22">
        <v>899143</v>
      </c>
      <c r="AE335" s="22">
        <v>43722</v>
      </c>
      <c r="AF335" s="22">
        <v>256291</v>
      </c>
      <c r="AG335" s="22">
        <v>7648</v>
      </c>
      <c r="AH335" s="20">
        <v>0.9</v>
      </c>
      <c r="AI335" s="20">
        <v>7.4</v>
      </c>
      <c r="AJ335" s="20" t="s">
        <v>429</v>
      </c>
      <c r="AK335" s="22">
        <v>540</v>
      </c>
      <c r="AL335" s="22">
        <v>0</v>
      </c>
      <c r="AM335" s="22">
        <v>0</v>
      </c>
      <c r="AN335" s="22">
        <v>3</v>
      </c>
      <c r="AO335" s="22">
        <v>10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27</v>
      </c>
      <c r="AV335" s="22">
        <v>8</v>
      </c>
      <c r="AW335" s="22">
        <v>157</v>
      </c>
      <c r="AX335" s="20">
        <v>222.8</v>
      </c>
      <c r="AY335" s="20">
        <v>0</v>
      </c>
      <c r="AZ335" s="20">
        <v>0</v>
      </c>
      <c r="BA335" s="20">
        <v>22.2</v>
      </c>
      <c r="BB335" s="22">
        <v>6</v>
      </c>
      <c r="BC335" s="20">
        <v>0</v>
      </c>
      <c r="BD335" s="20">
        <v>0</v>
      </c>
      <c r="BE335" s="20">
        <v>0</v>
      </c>
      <c r="BF335" s="20">
        <v>13.62</v>
      </c>
      <c r="BG335" s="22">
        <v>13</v>
      </c>
      <c r="BH335" s="22">
        <v>5</v>
      </c>
      <c r="BI335" s="22">
        <v>648</v>
      </c>
      <c r="BJ335" s="22">
        <v>77</v>
      </c>
      <c r="BK335" s="22">
        <v>641</v>
      </c>
      <c r="BL335" s="22">
        <v>75</v>
      </c>
      <c r="BM335" s="22">
        <v>115</v>
      </c>
      <c r="BN335" s="22">
        <v>5</v>
      </c>
      <c r="BO335" s="20"/>
      <c r="BP335" s="20"/>
      <c r="BQ335" s="20"/>
      <c r="BR335" s="20"/>
      <c r="BS335" s="20"/>
      <c r="BT335" s="20"/>
      <c r="BU335" s="22">
        <v>0</v>
      </c>
      <c r="BV335" s="22">
        <v>4.5</v>
      </c>
      <c r="BW335" s="22">
        <v>0</v>
      </c>
      <c r="BX335" s="22">
        <v>0</v>
      </c>
      <c r="BY335" s="22">
        <v>2.27</v>
      </c>
      <c r="BZ335" s="22">
        <v>1.67</v>
      </c>
      <c r="CA335" s="22">
        <v>329</v>
      </c>
      <c r="CB335" s="22">
        <v>12</v>
      </c>
      <c r="CC335" s="22">
        <v>49</v>
      </c>
      <c r="CD335" s="22">
        <v>6</v>
      </c>
      <c r="CE335" s="22">
        <v>16</v>
      </c>
      <c r="CF335" s="22">
        <v>1</v>
      </c>
      <c r="CG335" s="22">
        <v>25</v>
      </c>
      <c r="CH335" s="22">
        <v>4</v>
      </c>
      <c r="CI335" s="22">
        <v>1</v>
      </c>
      <c r="CJ335" s="22">
        <v>0.5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212314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0.5</v>
      </c>
      <c r="K336" s="20">
        <v>0</v>
      </c>
      <c r="L336" s="22">
        <v>0</v>
      </c>
      <c r="M336" s="20" t="s">
        <v>2105</v>
      </c>
      <c r="N336" s="20">
        <v>0</v>
      </c>
      <c r="O336" s="22">
        <v>276</v>
      </c>
      <c r="P336" s="23" t="b">
        <v>0</v>
      </c>
      <c r="Q336" s="20"/>
      <c r="R336" s="20" t="s">
        <v>3063</v>
      </c>
      <c r="S336" s="22">
        <v>44</v>
      </c>
      <c r="T336" s="20" t="s">
        <v>1755</v>
      </c>
      <c r="U336" s="20">
        <v>2</v>
      </c>
      <c r="V336" s="20" t="s">
        <v>2106</v>
      </c>
      <c r="W336" s="20">
        <v>0.4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6</v>
      </c>
      <c r="AD336" s="22">
        <v>47276</v>
      </c>
      <c r="AE336" s="22">
        <v>227</v>
      </c>
      <c r="AF336" s="22">
        <v>59414</v>
      </c>
      <c r="AG336" s="22">
        <v>462</v>
      </c>
      <c r="AH336" s="20">
        <v>0</v>
      </c>
      <c r="AI336" s="20">
        <v>1.4</v>
      </c>
      <c r="AJ336" s="20" t="s">
        <v>2106</v>
      </c>
      <c r="AK336" s="22">
        <v>250</v>
      </c>
      <c r="AL336" s="22">
        <v>0</v>
      </c>
      <c r="AM336" s="22">
        <v>0</v>
      </c>
      <c r="AN336" s="22">
        <v>1</v>
      </c>
      <c r="AO336" s="22">
        <v>4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31</v>
      </c>
      <c r="AX336" s="20">
        <v>20.6</v>
      </c>
      <c r="AY336" s="20">
        <v>30.9</v>
      </c>
      <c r="AZ336" s="20">
        <v>9</v>
      </c>
      <c r="BA336" s="20">
        <v>6</v>
      </c>
      <c r="BB336" s="22">
        <v>3</v>
      </c>
      <c r="BC336" s="20">
        <v>0.04</v>
      </c>
      <c r="BD336" s="20">
        <v>0.06</v>
      </c>
      <c r="BE336" s="20">
        <v>0.1</v>
      </c>
      <c r="BF336" s="20">
        <v>8.85</v>
      </c>
      <c r="BG336" s="22">
        <v>308</v>
      </c>
      <c r="BH336" s="22">
        <v>133</v>
      </c>
      <c r="BI336" s="22">
        <v>212</v>
      </c>
      <c r="BJ336" s="22">
        <v>114</v>
      </c>
      <c r="BK336" s="22">
        <v>291</v>
      </c>
      <c r="BL336" s="22">
        <v>152</v>
      </c>
      <c r="BM336" s="22">
        <v>300</v>
      </c>
      <c r="BN336" s="22">
        <v>131</v>
      </c>
      <c r="BO336" s="20"/>
      <c r="BP336" s="20"/>
      <c r="BQ336" s="20"/>
      <c r="BR336" s="20"/>
      <c r="BS336" s="20"/>
      <c r="BT336" s="20"/>
      <c r="BU336" s="22">
        <v>0.01</v>
      </c>
      <c r="BV336" s="22">
        <v>0</v>
      </c>
      <c r="BW336" s="22">
        <v>0.02</v>
      </c>
      <c r="BX336" s="22">
        <v>0.03</v>
      </c>
      <c r="BY336" s="22">
        <v>3.19</v>
      </c>
      <c r="BZ336" s="22">
        <v>1.44</v>
      </c>
      <c r="CA336" s="22">
        <v>524</v>
      </c>
      <c r="CB336" s="22">
        <v>278</v>
      </c>
      <c r="CC336" s="22">
        <v>525</v>
      </c>
      <c r="CD336" s="22">
        <v>192</v>
      </c>
      <c r="CE336" s="22">
        <v>214</v>
      </c>
      <c r="CF336" s="22">
        <v>94</v>
      </c>
      <c r="CG336" s="22">
        <v>254</v>
      </c>
      <c r="CH336" s="22">
        <v>79</v>
      </c>
      <c r="CI336" s="22">
        <v>1.08</v>
      </c>
      <c r="CJ336" s="22">
        <v>0.36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120721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1083</v>
      </c>
      <c r="N337" s="20">
        <v>0</v>
      </c>
      <c r="O337" s="22">
        <v>277</v>
      </c>
      <c r="P337" s="23" t="b">
        <v>0</v>
      </c>
      <c r="Q337" s="20" t="s">
        <v>3064</v>
      </c>
      <c r="R337" s="20" t="s">
        <v>3065</v>
      </c>
      <c r="S337" s="22">
        <v>40</v>
      </c>
      <c r="T337" s="20" t="s">
        <v>1320</v>
      </c>
      <c r="U337" s="20">
        <v>0</v>
      </c>
      <c r="V337" s="20" t="s">
        <v>613</v>
      </c>
      <c r="W337" s="20">
        <v>0.3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4952</v>
      </c>
      <c r="AE337" s="22">
        <v>0</v>
      </c>
      <c r="AF337" s="22">
        <v>30541</v>
      </c>
      <c r="AG337" s="22">
        <v>690</v>
      </c>
      <c r="AH337" s="20">
        <v>0</v>
      </c>
      <c r="AI337" s="20">
        <v>0</v>
      </c>
      <c r="AJ337" s="20" t="s">
        <v>613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458</v>
      </c>
      <c r="BH337" s="22">
        <v>164</v>
      </c>
      <c r="BI337" s="22">
        <v>442</v>
      </c>
      <c r="BJ337" s="22">
        <v>161</v>
      </c>
      <c r="BK337" s="22">
        <v>410</v>
      </c>
      <c r="BL337" s="22">
        <v>143</v>
      </c>
      <c r="BM337" s="22">
        <v>463</v>
      </c>
      <c r="BN337" s="22">
        <v>164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617</v>
      </c>
      <c r="CB337" s="22">
        <v>167</v>
      </c>
      <c r="CC337" s="22">
        <v>417</v>
      </c>
      <c r="CD337" s="22">
        <v>143</v>
      </c>
      <c r="CE337" s="22">
        <v>463</v>
      </c>
      <c r="CF337" s="22">
        <v>161</v>
      </c>
      <c r="CG337" s="22">
        <v>269</v>
      </c>
      <c r="CH337" s="22">
        <v>102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128389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4</v>
      </c>
      <c r="J338" s="20">
        <v>0</v>
      </c>
      <c r="K338" s="20">
        <v>0</v>
      </c>
      <c r="L338" s="22">
        <v>0</v>
      </c>
      <c r="M338" s="20" t="s">
        <v>1296</v>
      </c>
      <c r="N338" s="20">
        <v>0</v>
      </c>
      <c r="O338" s="22">
        <v>278</v>
      </c>
      <c r="P338" s="23" t="b">
        <v>0</v>
      </c>
      <c r="Q338" s="20" t="s">
        <v>2815</v>
      </c>
      <c r="R338" s="20" t="s">
        <v>2816</v>
      </c>
      <c r="S338" s="22">
        <v>74</v>
      </c>
      <c r="T338" s="20" t="s">
        <v>1297</v>
      </c>
      <c r="U338" s="20">
        <v>1</v>
      </c>
      <c r="V338" s="20" t="s">
        <v>415</v>
      </c>
      <c r="W338" s="20">
        <v>0.8</v>
      </c>
      <c r="X338" s="23" t="b">
        <v>0</v>
      </c>
      <c r="Y338" s="20"/>
      <c r="Z338" s="20" t="s">
        <v>872</v>
      </c>
      <c r="AA338" s="22">
        <v>10</v>
      </c>
      <c r="AB338" s="22">
        <v>54</v>
      </c>
      <c r="AC338" s="22">
        <v>1</v>
      </c>
      <c r="AD338" s="22">
        <v>15553</v>
      </c>
      <c r="AE338" s="22">
        <v>0</v>
      </c>
      <c r="AF338" s="22">
        <v>347954</v>
      </c>
      <c r="AG338" s="22">
        <v>751</v>
      </c>
      <c r="AH338" s="20">
        <v>0</v>
      </c>
      <c r="AI338" s="20">
        <v>0.1</v>
      </c>
      <c r="AJ338" s="20" t="s">
        <v>415</v>
      </c>
      <c r="AK338" s="22">
        <v>32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6</v>
      </c>
      <c r="AX338" s="20">
        <v>6.4</v>
      </c>
      <c r="AY338" s="20">
        <v>0.3</v>
      </c>
      <c r="AZ338" s="20">
        <v>26</v>
      </c>
      <c r="BA338" s="20">
        <v>3.3</v>
      </c>
      <c r="BB338" s="22">
        <v>0</v>
      </c>
      <c r="BC338" s="20">
        <v>0.16</v>
      </c>
      <c r="BD338" s="20">
        <v>0.02</v>
      </c>
      <c r="BE338" s="20">
        <v>0.18</v>
      </c>
      <c r="BF338" s="20">
        <v>0.6</v>
      </c>
      <c r="BG338" s="22">
        <v>380</v>
      </c>
      <c r="BH338" s="22">
        <v>44</v>
      </c>
      <c r="BI338" s="22">
        <v>395</v>
      </c>
      <c r="BJ338" s="22">
        <v>55</v>
      </c>
      <c r="BK338" s="22">
        <v>206</v>
      </c>
      <c r="BL338" s="22">
        <v>41</v>
      </c>
      <c r="BM338" s="22">
        <v>343</v>
      </c>
      <c r="BN338" s="22">
        <v>43</v>
      </c>
      <c r="BO338" s="20"/>
      <c r="BP338" s="20"/>
      <c r="BQ338" s="20"/>
      <c r="BR338" s="20"/>
      <c r="BS338" s="20"/>
      <c r="BT338" s="20"/>
      <c r="BU338" s="22">
        <v>0.45</v>
      </c>
      <c r="BV338" s="22">
        <v>0</v>
      </c>
      <c r="BW338" s="22">
        <v>0.06</v>
      </c>
      <c r="BX338" s="22">
        <v>0.51</v>
      </c>
      <c r="BY338" s="22">
        <v>1.69</v>
      </c>
      <c r="BZ338" s="22">
        <v>0</v>
      </c>
      <c r="CA338" s="22">
        <v>22</v>
      </c>
      <c r="CB338" s="22">
        <v>8</v>
      </c>
      <c r="CC338" s="22">
        <v>714</v>
      </c>
      <c r="CD338" s="22">
        <v>92</v>
      </c>
      <c r="CE338" s="22">
        <v>401</v>
      </c>
      <c r="CF338" s="22">
        <v>53</v>
      </c>
      <c r="CG338" s="22">
        <v>182</v>
      </c>
      <c r="CH338" s="22">
        <v>31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244042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4</v>
      </c>
      <c r="J339" s="20">
        <v>0.7</v>
      </c>
      <c r="K339" s="20">
        <v>0.2</v>
      </c>
      <c r="L339" s="22">
        <v>0</v>
      </c>
      <c r="M339" s="20" t="s">
        <v>307</v>
      </c>
      <c r="N339" s="20">
        <v>0.2</v>
      </c>
      <c r="O339" s="22">
        <v>279</v>
      </c>
      <c r="P339" s="23" t="b">
        <v>0</v>
      </c>
      <c r="Q339" s="20"/>
      <c r="R339" s="20"/>
      <c r="S339" s="22">
        <v>44</v>
      </c>
      <c r="T339" s="20" t="s">
        <v>1309</v>
      </c>
      <c r="U339" s="20">
        <v>1</v>
      </c>
      <c r="V339" s="20" t="s">
        <v>1310</v>
      </c>
      <c r="W339" s="20">
        <v>0.6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2</v>
      </c>
      <c r="AD339" s="22">
        <v>43855</v>
      </c>
      <c r="AE339" s="22">
        <v>1257</v>
      </c>
      <c r="AF339" s="22">
        <v>37378</v>
      </c>
      <c r="AG339" s="22">
        <v>1811</v>
      </c>
      <c r="AH339" s="20">
        <v>0</v>
      </c>
      <c r="AI339" s="20">
        <v>0.5</v>
      </c>
      <c r="AJ339" s="20" t="s">
        <v>702</v>
      </c>
      <c r="AK339" s="22">
        <v>13</v>
      </c>
      <c r="AL339" s="22">
        <v>0</v>
      </c>
      <c r="AM339" s="22">
        <v>0</v>
      </c>
      <c r="AN339" s="22">
        <v>0</v>
      </c>
      <c r="AO339" s="22">
        <v>2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3</v>
      </c>
      <c r="AX339" s="20">
        <v>0.2</v>
      </c>
      <c r="AY339" s="20">
        <v>0.5</v>
      </c>
      <c r="AZ339" s="20">
        <v>4</v>
      </c>
      <c r="BA339" s="20">
        <v>0.5</v>
      </c>
      <c r="BB339" s="22">
        <v>0</v>
      </c>
      <c r="BC339" s="20">
        <v>0</v>
      </c>
      <c r="BD339" s="20">
        <v>0.03</v>
      </c>
      <c r="BE339" s="20">
        <v>0.03</v>
      </c>
      <c r="BF339" s="20">
        <v>1.46</v>
      </c>
      <c r="BG339" s="22">
        <v>421</v>
      </c>
      <c r="BH339" s="22">
        <v>51</v>
      </c>
      <c r="BI339" s="22">
        <v>388</v>
      </c>
      <c r="BJ339" s="22">
        <v>51</v>
      </c>
      <c r="BK339" s="22">
        <v>334</v>
      </c>
      <c r="BL339" s="22">
        <v>52</v>
      </c>
      <c r="BM339" s="22">
        <v>413</v>
      </c>
      <c r="BN339" s="22">
        <v>52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0.21</v>
      </c>
      <c r="BX339" s="22">
        <v>0.21</v>
      </c>
      <c r="BY339" s="22">
        <v>10.11</v>
      </c>
      <c r="BZ339" s="22">
        <v>13.85</v>
      </c>
      <c r="CA339" s="22">
        <v>546</v>
      </c>
      <c r="CB339" s="22">
        <v>91</v>
      </c>
      <c r="CC339" s="22">
        <v>348</v>
      </c>
      <c r="CD339" s="22">
        <v>45</v>
      </c>
      <c r="CE339" s="22">
        <v>336</v>
      </c>
      <c r="CF339" s="22">
        <v>44</v>
      </c>
      <c r="CG339" s="22">
        <v>204</v>
      </c>
      <c r="CH339" s="22">
        <v>37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154296</v>
      </c>
      <c r="D340" s="22">
        <v>0</v>
      </c>
      <c r="E340" s="22">
        <v>0</v>
      </c>
      <c r="F340" s="22">
        <v>0</v>
      </c>
      <c r="G340" s="22">
        <v>0</v>
      </c>
      <c r="H340" s="22">
        <v>1</v>
      </c>
      <c r="I340" s="22">
        <v>3</v>
      </c>
      <c r="J340" s="20">
        <v>1.7</v>
      </c>
      <c r="K340" s="20">
        <v>1.2</v>
      </c>
      <c r="L340" s="22">
        <v>0</v>
      </c>
      <c r="M340" s="20" t="s">
        <v>1195</v>
      </c>
      <c r="N340" s="20">
        <v>1.2</v>
      </c>
      <c r="O340" s="22">
        <v>280</v>
      </c>
      <c r="P340" s="23" t="b">
        <v>0</v>
      </c>
      <c r="Q340" s="20"/>
      <c r="R340" s="20" t="s">
        <v>2423</v>
      </c>
      <c r="S340" s="22">
        <v>50</v>
      </c>
      <c r="T340" s="20" t="s">
        <v>1312</v>
      </c>
      <c r="U340" s="20">
        <v>3.8</v>
      </c>
      <c r="V340" s="20" t="s">
        <v>1313</v>
      </c>
      <c r="W340" s="20">
        <v>0.4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15</v>
      </c>
      <c r="AD340" s="22">
        <v>36256</v>
      </c>
      <c r="AE340" s="22">
        <v>962</v>
      </c>
      <c r="AF340" s="22">
        <v>20895</v>
      </c>
      <c r="AG340" s="22">
        <v>851</v>
      </c>
      <c r="AH340" s="20">
        <v>0.2</v>
      </c>
      <c r="AI340" s="20">
        <v>3</v>
      </c>
      <c r="AJ340" s="20" t="s">
        <v>2107</v>
      </c>
      <c r="AK340" s="22">
        <v>293</v>
      </c>
      <c r="AL340" s="22">
        <v>1</v>
      </c>
      <c r="AM340" s="22">
        <v>0</v>
      </c>
      <c r="AN340" s="22">
        <v>2</v>
      </c>
      <c r="AO340" s="22">
        <v>3</v>
      </c>
      <c r="AP340" s="22">
        <v>0</v>
      </c>
      <c r="AQ340" s="22">
        <v>0</v>
      </c>
      <c r="AR340" s="22">
        <v>0</v>
      </c>
      <c r="AS340" s="22">
        <v>2</v>
      </c>
      <c r="AT340" s="22">
        <v>0</v>
      </c>
      <c r="AU340" s="22">
        <v>0</v>
      </c>
      <c r="AV340" s="22">
        <v>3</v>
      </c>
      <c r="AW340" s="22">
        <v>44</v>
      </c>
      <c r="AX340" s="20">
        <v>81.400000000000006</v>
      </c>
      <c r="AY340" s="20">
        <v>12.6</v>
      </c>
      <c r="AZ340" s="20">
        <v>31</v>
      </c>
      <c r="BA340" s="20">
        <v>12.6</v>
      </c>
      <c r="BB340" s="22">
        <v>3</v>
      </c>
      <c r="BC340" s="20">
        <v>0.33</v>
      </c>
      <c r="BD340" s="20">
        <v>0.05</v>
      </c>
      <c r="BE340" s="20">
        <v>0.38</v>
      </c>
      <c r="BF340" s="20">
        <v>6.7</v>
      </c>
      <c r="BG340" s="22">
        <v>167</v>
      </c>
      <c r="BH340" s="22">
        <v>64</v>
      </c>
      <c r="BI340" s="22">
        <v>295</v>
      </c>
      <c r="BJ340" s="22">
        <v>157</v>
      </c>
      <c r="BK340" s="22">
        <v>188</v>
      </c>
      <c r="BL340" s="22">
        <v>101</v>
      </c>
      <c r="BM340" s="22">
        <v>236</v>
      </c>
      <c r="BN340" s="22">
        <v>108</v>
      </c>
      <c r="BO340" s="20"/>
      <c r="BP340" s="20"/>
      <c r="BQ340" s="20"/>
      <c r="BR340" s="20"/>
      <c r="BS340" s="20"/>
      <c r="BT340" s="20"/>
      <c r="BU340" s="22">
        <v>0.1</v>
      </c>
      <c r="BV340" s="22">
        <v>0</v>
      </c>
      <c r="BW340" s="22">
        <v>0.02</v>
      </c>
      <c r="BX340" s="22">
        <v>0.12</v>
      </c>
      <c r="BY340" s="22">
        <v>2.06</v>
      </c>
      <c r="BZ340" s="22">
        <v>0.92</v>
      </c>
      <c r="CA340" s="22">
        <v>177</v>
      </c>
      <c r="CB340" s="22">
        <v>107</v>
      </c>
      <c r="CC340" s="22">
        <v>229</v>
      </c>
      <c r="CD340" s="22">
        <v>102</v>
      </c>
      <c r="CE340" s="22">
        <v>76</v>
      </c>
      <c r="CF340" s="22">
        <v>32</v>
      </c>
      <c r="CG340" s="22">
        <v>248</v>
      </c>
      <c r="CH340" s="22">
        <v>76</v>
      </c>
      <c r="CI340" s="22">
        <v>0.92</v>
      </c>
      <c r="CJ340" s="22">
        <v>0.61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82514</v>
      </c>
      <c r="D341" s="22">
        <v>0</v>
      </c>
      <c r="E341" s="22">
        <v>0</v>
      </c>
      <c r="F341" s="22">
        <v>0</v>
      </c>
      <c r="G341" s="22">
        <v>0</v>
      </c>
      <c r="H341" s="22">
        <v>1</v>
      </c>
      <c r="I341" s="22">
        <v>2</v>
      </c>
      <c r="J341" s="20">
        <v>5.5</v>
      </c>
      <c r="K341" s="20">
        <v>5</v>
      </c>
      <c r="L341" s="22">
        <v>0</v>
      </c>
      <c r="M341" s="20" t="s">
        <v>959</v>
      </c>
      <c r="N341" s="20">
        <v>5</v>
      </c>
      <c r="O341" s="22">
        <v>281</v>
      </c>
      <c r="P341" s="23" t="b">
        <v>0</v>
      </c>
      <c r="Q341" s="20"/>
      <c r="R341" s="20" t="s">
        <v>2817</v>
      </c>
      <c r="S341" s="22">
        <v>45</v>
      </c>
      <c r="T341" s="20" t="s">
        <v>1289</v>
      </c>
      <c r="U341" s="20">
        <v>5</v>
      </c>
      <c r="V341" s="20" t="s">
        <v>458</v>
      </c>
      <c r="W341" s="20">
        <v>2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25</v>
      </c>
      <c r="AD341" s="22">
        <v>198727</v>
      </c>
      <c r="AE341" s="22">
        <v>14834</v>
      </c>
      <c r="AF341" s="22">
        <v>66750</v>
      </c>
      <c r="AG341" s="22">
        <v>2881</v>
      </c>
      <c r="AH341" s="20">
        <v>1.1000000000000001</v>
      </c>
      <c r="AI341" s="20">
        <v>5.6</v>
      </c>
      <c r="AJ341" s="20" t="s">
        <v>458</v>
      </c>
      <c r="AK341" s="22">
        <v>423</v>
      </c>
      <c r="AL341" s="22">
        <v>1</v>
      </c>
      <c r="AM341" s="22">
        <v>0</v>
      </c>
      <c r="AN341" s="22">
        <v>3</v>
      </c>
      <c r="AO341" s="22">
        <v>8</v>
      </c>
      <c r="AP341" s="22">
        <v>0</v>
      </c>
      <c r="AQ341" s="22">
        <v>0</v>
      </c>
      <c r="AR341" s="22">
        <v>0</v>
      </c>
      <c r="AS341" s="22">
        <v>1</v>
      </c>
      <c r="AT341" s="22">
        <v>1</v>
      </c>
      <c r="AU341" s="22">
        <v>0</v>
      </c>
      <c r="AV341" s="22">
        <v>4</v>
      </c>
      <c r="AW341" s="22">
        <v>104</v>
      </c>
      <c r="AX341" s="20">
        <v>95.4</v>
      </c>
      <c r="AY341" s="20">
        <v>10.199999999999999</v>
      </c>
      <c r="AZ341" s="20">
        <v>41</v>
      </c>
      <c r="BA341" s="20">
        <v>14.6</v>
      </c>
      <c r="BB341" s="22">
        <v>5</v>
      </c>
      <c r="BC341" s="20">
        <v>0.96</v>
      </c>
      <c r="BD341" s="20">
        <v>0.09</v>
      </c>
      <c r="BE341" s="20">
        <v>1.05</v>
      </c>
      <c r="BF341" s="20">
        <v>13.03</v>
      </c>
      <c r="BG341" s="22">
        <v>128</v>
      </c>
      <c r="BH341" s="22">
        <v>50</v>
      </c>
      <c r="BI341" s="22">
        <v>320</v>
      </c>
      <c r="BJ341" s="22">
        <v>112</v>
      </c>
      <c r="BK341" s="22">
        <v>152</v>
      </c>
      <c r="BL341" s="22">
        <v>31</v>
      </c>
      <c r="BM341" s="22">
        <v>198</v>
      </c>
      <c r="BN341" s="22">
        <v>62</v>
      </c>
      <c r="BO341" s="20"/>
      <c r="BP341" s="20"/>
      <c r="BQ341" s="20"/>
      <c r="BR341" s="20"/>
      <c r="BS341" s="20"/>
      <c r="BT341" s="20"/>
      <c r="BU341" s="22">
        <v>0.2</v>
      </c>
      <c r="BV341" s="22">
        <v>0</v>
      </c>
      <c r="BW341" s="22">
        <v>0.02</v>
      </c>
      <c r="BX341" s="22">
        <v>0.22</v>
      </c>
      <c r="BY341" s="22">
        <v>2.77</v>
      </c>
      <c r="BZ341" s="22">
        <v>1.7</v>
      </c>
      <c r="CA341" s="22">
        <v>349</v>
      </c>
      <c r="CB341" s="22">
        <v>48</v>
      </c>
      <c r="CC341" s="22">
        <v>24</v>
      </c>
      <c r="CD341" s="22">
        <v>7</v>
      </c>
      <c r="CE341" s="22">
        <v>30</v>
      </c>
      <c r="CF341" s="22">
        <v>6</v>
      </c>
      <c r="CG341" s="22">
        <v>115</v>
      </c>
      <c r="CH341" s="22">
        <v>45</v>
      </c>
      <c r="CI341" s="22">
        <v>1.06</v>
      </c>
      <c r="CJ341" s="22">
        <v>0.64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153366</v>
      </c>
      <c r="D342" s="22">
        <v>0</v>
      </c>
      <c r="E342" s="22">
        <v>0</v>
      </c>
      <c r="F342" s="22">
        <v>-2</v>
      </c>
      <c r="G342" s="22">
        <v>2</v>
      </c>
      <c r="H342" s="22">
        <v>0</v>
      </c>
      <c r="I342" s="22">
        <v>3</v>
      </c>
      <c r="J342" s="20">
        <v>2.5</v>
      </c>
      <c r="K342" s="20">
        <v>2</v>
      </c>
      <c r="L342" s="22">
        <v>0</v>
      </c>
      <c r="M342" s="20" t="s">
        <v>504</v>
      </c>
      <c r="N342" s="20">
        <v>2</v>
      </c>
      <c r="O342" s="22">
        <v>282</v>
      </c>
      <c r="P342" s="23" t="b">
        <v>0</v>
      </c>
      <c r="Q342" s="20"/>
      <c r="R342" s="20" t="s">
        <v>3066</v>
      </c>
      <c r="S342" s="22">
        <v>48</v>
      </c>
      <c r="T342" s="20" t="s">
        <v>1298</v>
      </c>
      <c r="U342" s="20">
        <v>2.7</v>
      </c>
      <c r="V342" s="20" t="s">
        <v>555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16</v>
      </c>
      <c r="AD342" s="22">
        <v>18154</v>
      </c>
      <c r="AE342" s="22">
        <v>1055</v>
      </c>
      <c r="AF342" s="22">
        <v>53401</v>
      </c>
      <c r="AG342" s="22">
        <v>1045</v>
      </c>
      <c r="AH342" s="20">
        <v>0.4</v>
      </c>
      <c r="AI342" s="20">
        <v>3.3</v>
      </c>
      <c r="AJ342" s="20" t="s">
        <v>555</v>
      </c>
      <c r="AK342" s="22">
        <v>417</v>
      </c>
      <c r="AL342" s="22">
        <v>0</v>
      </c>
      <c r="AM342" s="22">
        <v>1</v>
      </c>
      <c r="AN342" s="22">
        <v>3</v>
      </c>
      <c r="AO342" s="22">
        <v>8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73</v>
      </c>
      <c r="AX342" s="20">
        <v>71.599999999999994</v>
      </c>
      <c r="AY342" s="20">
        <v>95</v>
      </c>
      <c r="AZ342" s="20">
        <v>9</v>
      </c>
      <c r="BA342" s="20">
        <v>17.600000000000001</v>
      </c>
      <c r="BB342" s="22">
        <v>5</v>
      </c>
      <c r="BC342" s="20">
        <v>0.01</v>
      </c>
      <c r="BD342" s="20">
        <v>0.32</v>
      </c>
      <c r="BE342" s="20">
        <v>0.33</v>
      </c>
      <c r="BF342" s="20">
        <v>9.0299999999999994</v>
      </c>
      <c r="BG342" s="22">
        <v>189</v>
      </c>
      <c r="BH342" s="22">
        <v>72</v>
      </c>
      <c r="BI342" s="22">
        <v>68</v>
      </c>
      <c r="BJ342" s="22">
        <v>49</v>
      </c>
      <c r="BK342" s="22">
        <v>294</v>
      </c>
      <c r="BL342" s="22">
        <v>153</v>
      </c>
      <c r="BM342" s="22">
        <v>164</v>
      </c>
      <c r="BN342" s="22">
        <v>81</v>
      </c>
      <c r="BO342" s="22">
        <v>4</v>
      </c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7.0000000000000007E-2</v>
      </c>
      <c r="BX342" s="22">
        <v>7.0000000000000007E-2</v>
      </c>
      <c r="BY342" s="22">
        <v>1.95</v>
      </c>
      <c r="BZ342" s="22">
        <v>1.73</v>
      </c>
      <c r="CA342" s="22">
        <v>300</v>
      </c>
      <c r="CB342" s="22">
        <v>198</v>
      </c>
      <c r="CC342" s="22">
        <v>152</v>
      </c>
      <c r="CD342" s="22">
        <v>63</v>
      </c>
      <c r="CE342" s="22">
        <v>153</v>
      </c>
      <c r="CF342" s="22">
        <v>63</v>
      </c>
      <c r="CG342" s="22">
        <v>220</v>
      </c>
      <c r="CH342" s="22">
        <v>68</v>
      </c>
      <c r="CI342" s="22">
        <v>1.08</v>
      </c>
      <c r="CJ342" s="22">
        <v>0.65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169528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2</v>
      </c>
      <c r="J343" s="20">
        <v>2</v>
      </c>
      <c r="K343" s="20">
        <v>1.5</v>
      </c>
      <c r="L343" s="22">
        <v>0</v>
      </c>
      <c r="M343" s="20" t="s">
        <v>1307</v>
      </c>
      <c r="N343" s="20">
        <v>1.5</v>
      </c>
      <c r="O343" s="22">
        <v>283</v>
      </c>
      <c r="P343" s="23" t="b">
        <v>0</v>
      </c>
      <c r="Q343" s="20"/>
      <c r="R343" s="20" t="s">
        <v>3226</v>
      </c>
      <c r="S343" s="22">
        <v>45</v>
      </c>
      <c r="T343" s="20" t="s">
        <v>1308</v>
      </c>
      <c r="U343" s="20">
        <v>2.8</v>
      </c>
      <c r="V343" s="20" t="s">
        <v>542</v>
      </c>
      <c r="W343" s="20">
        <v>0.6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14</v>
      </c>
      <c r="AD343" s="22">
        <v>29826</v>
      </c>
      <c r="AE343" s="22">
        <v>877</v>
      </c>
      <c r="AF343" s="22">
        <v>37736</v>
      </c>
      <c r="AG343" s="22">
        <v>430</v>
      </c>
      <c r="AH343" s="20">
        <v>0.3</v>
      </c>
      <c r="AI343" s="20">
        <v>3.1</v>
      </c>
      <c r="AJ343" s="20" t="s">
        <v>542</v>
      </c>
      <c r="AK343" s="22">
        <v>450</v>
      </c>
      <c r="AL343" s="22">
        <v>0</v>
      </c>
      <c r="AM343" s="22">
        <v>0</v>
      </c>
      <c r="AN343" s="22">
        <v>2</v>
      </c>
      <c r="AO343" s="22">
        <v>10</v>
      </c>
      <c r="AP343" s="22">
        <v>0</v>
      </c>
      <c r="AQ343" s="22">
        <v>0</v>
      </c>
      <c r="AR343" s="22">
        <v>0</v>
      </c>
      <c r="AS343" s="22">
        <v>1</v>
      </c>
      <c r="AT343" s="22">
        <v>0</v>
      </c>
      <c r="AU343" s="22">
        <v>0</v>
      </c>
      <c r="AV343" s="22">
        <v>1</v>
      </c>
      <c r="AW343" s="22">
        <v>86</v>
      </c>
      <c r="AX343" s="20">
        <v>77</v>
      </c>
      <c r="AY343" s="20">
        <v>49.6</v>
      </c>
      <c r="AZ343" s="20">
        <v>6</v>
      </c>
      <c r="BA343" s="20">
        <v>13.3</v>
      </c>
      <c r="BB343" s="22">
        <v>5</v>
      </c>
      <c r="BC343" s="20">
        <v>0</v>
      </c>
      <c r="BD343" s="20">
        <v>0.22</v>
      </c>
      <c r="BE343" s="20">
        <v>0.22</v>
      </c>
      <c r="BF343" s="20">
        <v>12.34</v>
      </c>
      <c r="BG343" s="22">
        <v>172</v>
      </c>
      <c r="BH343" s="22">
        <v>70</v>
      </c>
      <c r="BI343" s="22">
        <v>160</v>
      </c>
      <c r="BJ343" s="22">
        <v>38</v>
      </c>
      <c r="BK343" s="22">
        <v>318</v>
      </c>
      <c r="BL343" s="22">
        <v>108</v>
      </c>
      <c r="BM343" s="22">
        <v>227</v>
      </c>
      <c r="BN343" s="22">
        <v>77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0.04</v>
      </c>
      <c r="BX343" s="22">
        <v>0.04</v>
      </c>
      <c r="BY343" s="22">
        <v>2.4700000000000002</v>
      </c>
      <c r="BZ343" s="22">
        <v>2</v>
      </c>
      <c r="CA343" s="22">
        <v>365</v>
      </c>
      <c r="CB343" s="22">
        <v>59</v>
      </c>
      <c r="CC343" s="22">
        <v>199</v>
      </c>
      <c r="CD343" s="22">
        <v>66</v>
      </c>
      <c r="CE343" s="22">
        <v>141</v>
      </c>
      <c r="CF343" s="22">
        <v>46</v>
      </c>
      <c r="CG343" s="22">
        <v>209</v>
      </c>
      <c r="CH343" s="22">
        <v>80</v>
      </c>
      <c r="CI343" s="22">
        <v>1</v>
      </c>
      <c r="CJ343" s="22">
        <v>0.4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155529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1</v>
      </c>
      <c r="J344" s="20">
        <v>0.5</v>
      </c>
      <c r="K344" s="20">
        <v>0</v>
      </c>
      <c r="L344" s="22">
        <v>0</v>
      </c>
      <c r="M344" s="20" t="s">
        <v>1301</v>
      </c>
      <c r="N344" s="20">
        <v>0</v>
      </c>
      <c r="O344" s="22">
        <v>284</v>
      </c>
      <c r="P344" s="23" t="b">
        <v>0</v>
      </c>
      <c r="Q344" s="20"/>
      <c r="R344" s="20"/>
      <c r="S344" s="22">
        <v>40</v>
      </c>
      <c r="T344" s="20" t="s">
        <v>1302</v>
      </c>
      <c r="U344" s="20">
        <v>0</v>
      </c>
      <c r="V344" s="20" t="s">
        <v>574</v>
      </c>
      <c r="W344" s="20">
        <v>0.3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-1</v>
      </c>
      <c r="AD344" s="22">
        <v>3624</v>
      </c>
      <c r="AE344" s="22">
        <v>109</v>
      </c>
      <c r="AF344" s="22">
        <v>12089</v>
      </c>
      <c r="AG344" s="22">
        <v>348</v>
      </c>
      <c r="AH344" s="20">
        <v>0</v>
      </c>
      <c r="AI344" s="20">
        <v>-0.2</v>
      </c>
      <c r="AJ344" s="20" t="s">
        <v>574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1</v>
      </c>
      <c r="AT344" s="22">
        <v>0</v>
      </c>
      <c r="AU344" s="22">
        <v>0</v>
      </c>
      <c r="AV344" s="22">
        <v>0</v>
      </c>
      <c r="AW344" s="22">
        <v>-3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463</v>
      </c>
      <c r="BH344" s="22">
        <v>49</v>
      </c>
      <c r="BI344" s="22">
        <v>447</v>
      </c>
      <c r="BJ344" s="22">
        <v>33</v>
      </c>
      <c r="BK344" s="22">
        <v>415</v>
      </c>
      <c r="BL344" s="22">
        <v>28</v>
      </c>
      <c r="BM344" s="22">
        <v>468</v>
      </c>
      <c r="BN344" s="22">
        <v>49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622</v>
      </c>
      <c r="CB344" s="22">
        <v>50</v>
      </c>
      <c r="CC344" s="22">
        <v>422</v>
      </c>
      <c r="CD344" s="22">
        <v>49</v>
      </c>
      <c r="CE344" s="22">
        <v>468</v>
      </c>
      <c r="CF344" s="22">
        <v>49</v>
      </c>
      <c r="CG344" s="22">
        <v>257</v>
      </c>
      <c r="CH344" s="22">
        <v>36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75</v>
      </c>
      <c r="B345" s="22">
        <v>75</v>
      </c>
      <c r="C345" s="22">
        <v>167074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2</v>
      </c>
      <c r="J345" s="20">
        <v>1.5</v>
      </c>
      <c r="K345" s="20">
        <v>1.1000000000000001</v>
      </c>
      <c r="L345" s="22">
        <v>0</v>
      </c>
      <c r="M345" s="20" t="s">
        <v>1305</v>
      </c>
      <c r="N345" s="20">
        <v>1.5</v>
      </c>
      <c r="O345" s="22">
        <v>285</v>
      </c>
      <c r="P345" s="23" t="b">
        <v>0</v>
      </c>
      <c r="Q345" s="20" t="s">
        <v>3351</v>
      </c>
      <c r="R345" s="20" t="s">
        <v>3352</v>
      </c>
      <c r="S345" s="22">
        <v>45</v>
      </c>
      <c r="T345" s="20" t="s">
        <v>1306</v>
      </c>
      <c r="U345" s="20">
        <v>2.4</v>
      </c>
      <c r="V345" s="20" t="s">
        <v>517</v>
      </c>
      <c r="W345" s="20">
        <v>0.5</v>
      </c>
      <c r="X345" s="23" t="b">
        <v>0</v>
      </c>
      <c r="Y345" s="20"/>
      <c r="Z345" s="20" t="s">
        <v>937</v>
      </c>
      <c r="AA345" s="22">
        <v>10</v>
      </c>
      <c r="AB345" s="22">
        <v>54</v>
      </c>
      <c r="AC345" s="22">
        <v>12</v>
      </c>
      <c r="AD345" s="22">
        <v>19592</v>
      </c>
      <c r="AE345" s="22">
        <v>43</v>
      </c>
      <c r="AF345" s="22">
        <v>35186</v>
      </c>
      <c r="AG345" s="22">
        <v>1206</v>
      </c>
      <c r="AH345" s="20">
        <v>0.3</v>
      </c>
      <c r="AI345" s="20">
        <v>2.7</v>
      </c>
      <c r="AJ345" s="20" t="s">
        <v>517</v>
      </c>
      <c r="AK345" s="22">
        <v>427</v>
      </c>
      <c r="AL345" s="22">
        <v>0</v>
      </c>
      <c r="AM345" s="22">
        <v>0</v>
      </c>
      <c r="AN345" s="22">
        <v>2</v>
      </c>
      <c r="AO345" s="22">
        <v>8</v>
      </c>
      <c r="AP345" s="22">
        <v>0</v>
      </c>
      <c r="AQ345" s="22">
        <v>0</v>
      </c>
      <c r="AR345" s="22">
        <v>0</v>
      </c>
      <c r="AS345" s="22">
        <v>2</v>
      </c>
      <c r="AT345" s="22">
        <v>0</v>
      </c>
      <c r="AU345" s="22">
        <v>0</v>
      </c>
      <c r="AV345" s="22">
        <v>0</v>
      </c>
      <c r="AW345" s="22">
        <v>71</v>
      </c>
      <c r="AX345" s="20">
        <v>68</v>
      </c>
      <c r="AY345" s="20">
        <v>45.8</v>
      </c>
      <c r="AZ345" s="20">
        <v>13</v>
      </c>
      <c r="BA345" s="20">
        <v>12.7</v>
      </c>
      <c r="BB345" s="22">
        <v>5</v>
      </c>
      <c r="BC345" s="20">
        <v>0.19</v>
      </c>
      <c r="BD345" s="20">
        <v>0.22</v>
      </c>
      <c r="BE345" s="20">
        <v>0.41</v>
      </c>
      <c r="BF345" s="20">
        <v>11.87</v>
      </c>
      <c r="BG345" s="22">
        <v>197</v>
      </c>
      <c r="BH345" s="22">
        <v>82</v>
      </c>
      <c r="BI345" s="22">
        <v>166</v>
      </c>
      <c r="BJ345" s="22">
        <v>40</v>
      </c>
      <c r="BK345" s="22">
        <v>263</v>
      </c>
      <c r="BL345" s="22">
        <v>82</v>
      </c>
      <c r="BM345" s="22">
        <v>233</v>
      </c>
      <c r="BN345" s="22">
        <v>79</v>
      </c>
      <c r="BO345" s="20"/>
      <c r="BP345" s="20"/>
      <c r="BQ345" s="20"/>
      <c r="BR345" s="20"/>
      <c r="BS345" s="20"/>
      <c r="BT345" s="20"/>
      <c r="BU345" s="22">
        <v>0.04</v>
      </c>
      <c r="BV345" s="22">
        <v>0</v>
      </c>
      <c r="BW345" s="22">
        <v>0.05</v>
      </c>
      <c r="BX345" s="22">
        <v>0.09</v>
      </c>
      <c r="BY345" s="22">
        <v>2.5</v>
      </c>
      <c r="BZ345" s="22">
        <v>1.69</v>
      </c>
      <c r="CA345" s="22">
        <v>363</v>
      </c>
      <c r="CB345" s="22">
        <v>57</v>
      </c>
      <c r="CC345" s="22">
        <v>198</v>
      </c>
      <c r="CD345" s="22">
        <v>65</v>
      </c>
      <c r="CE345" s="22">
        <v>175</v>
      </c>
      <c r="CF345" s="22">
        <v>61</v>
      </c>
      <c r="CG345" s="22">
        <v>231</v>
      </c>
      <c r="CH345" s="22">
        <v>89</v>
      </c>
      <c r="CI345" s="22">
        <v>1.05</v>
      </c>
      <c r="CJ345" s="22">
        <v>0.42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109646</v>
      </c>
      <c r="D346" s="22">
        <v>-1</v>
      </c>
      <c r="E346" s="22">
        <v>1</v>
      </c>
      <c r="F346" s="22">
        <v>-2</v>
      </c>
      <c r="G346" s="22">
        <v>2</v>
      </c>
      <c r="H346" s="22">
        <v>0</v>
      </c>
      <c r="I346" s="22">
        <v>2</v>
      </c>
      <c r="J346" s="20">
        <v>0</v>
      </c>
      <c r="K346" s="20">
        <v>0</v>
      </c>
      <c r="L346" s="22">
        <v>0</v>
      </c>
      <c r="M346" s="20" t="s">
        <v>569</v>
      </c>
      <c r="N346" s="20">
        <v>0</v>
      </c>
      <c r="O346" s="22">
        <v>286</v>
      </c>
      <c r="P346" s="23" t="b">
        <v>0</v>
      </c>
      <c r="Q346" s="20" t="s">
        <v>3353</v>
      </c>
      <c r="R346" s="20" t="s">
        <v>3227</v>
      </c>
      <c r="S346" s="22">
        <v>43</v>
      </c>
      <c r="T346" s="20" t="s">
        <v>1295</v>
      </c>
      <c r="U346" s="20">
        <v>1</v>
      </c>
      <c r="V346" s="20" t="s">
        <v>570</v>
      </c>
      <c r="W346" s="20">
        <v>0</v>
      </c>
      <c r="X346" s="23" t="b">
        <v>0</v>
      </c>
      <c r="Y346" s="20"/>
      <c r="Z346" s="20" t="s">
        <v>899</v>
      </c>
      <c r="AA346" s="22">
        <v>10</v>
      </c>
      <c r="AB346" s="22">
        <v>54</v>
      </c>
      <c r="AC346" s="22">
        <v>1</v>
      </c>
      <c r="AD346" s="22">
        <v>737</v>
      </c>
      <c r="AE346" s="22">
        <v>12</v>
      </c>
      <c r="AF346" s="22">
        <v>4723</v>
      </c>
      <c r="AG346" s="22">
        <v>85</v>
      </c>
      <c r="AH346" s="20">
        <v>0</v>
      </c>
      <c r="AI346" s="20">
        <v>0.2</v>
      </c>
      <c r="AJ346" s="20" t="s">
        <v>569</v>
      </c>
      <c r="AK346" s="22">
        <v>1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5</v>
      </c>
      <c r="AX346" s="20">
        <v>12</v>
      </c>
      <c r="AY346" s="20">
        <v>0</v>
      </c>
      <c r="AZ346" s="20">
        <v>0</v>
      </c>
      <c r="BA346" s="20">
        <v>1.2</v>
      </c>
      <c r="BB346" s="22">
        <v>0</v>
      </c>
      <c r="BC346" s="20">
        <v>0</v>
      </c>
      <c r="BD346" s="20">
        <v>0</v>
      </c>
      <c r="BE346" s="20">
        <v>0</v>
      </c>
      <c r="BF346" s="20">
        <v>0.67</v>
      </c>
      <c r="BG346" s="22">
        <v>347</v>
      </c>
      <c r="BH346" s="22">
        <v>129</v>
      </c>
      <c r="BI346" s="22">
        <v>511</v>
      </c>
      <c r="BJ346" s="22">
        <v>199</v>
      </c>
      <c r="BK346" s="22">
        <v>484</v>
      </c>
      <c r="BL346" s="22">
        <v>186</v>
      </c>
      <c r="BM346" s="22">
        <v>398</v>
      </c>
      <c r="BN346" s="22">
        <v>137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60.3</v>
      </c>
      <c r="BZ346" s="22">
        <v>0</v>
      </c>
      <c r="CA346" s="22">
        <v>585</v>
      </c>
      <c r="CB346" s="22">
        <v>151</v>
      </c>
      <c r="CC346" s="22">
        <v>488</v>
      </c>
      <c r="CD346" s="22">
        <v>185</v>
      </c>
      <c r="CE346" s="22">
        <v>325</v>
      </c>
      <c r="CF346" s="22">
        <v>114</v>
      </c>
      <c r="CG346" s="22">
        <v>504</v>
      </c>
      <c r="CH346" s="22">
        <v>191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245824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4</v>
      </c>
      <c r="J347" s="20">
        <v>2.5</v>
      </c>
      <c r="K347" s="20">
        <v>2</v>
      </c>
      <c r="L347" s="22">
        <v>0</v>
      </c>
      <c r="M347" s="20" t="s">
        <v>346</v>
      </c>
      <c r="N347" s="20">
        <v>2</v>
      </c>
      <c r="O347" s="22">
        <v>287</v>
      </c>
      <c r="P347" s="23" t="b">
        <v>0</v>
      </c>
      <c r="Q347" s="20"/>
      <c r="R347" s="20"/>
      <c r="S347" s="22">
        <v>48</v>
      </c>
      <c r="T347" s="20" t="s">
        <v>1325</v>
      </c>
      <c r="U347" s="20">
        <v>4</v>
      </c>
      <c r="V347" s="20" t="s">
        <v>1326</v>
      </c>
      <c r="W347" s="20">
        <v>2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8</v>
      </c>
      <c r="AD347" s="22">
        <v>53264</v>
      </c>
      <c r="AE347" s="22">
        <v>3143</v>
      </c>
      <c r="AF347" s="22">
        <v>250285</v>
      </c>
      <c r="AG347" s="22">
        <v>3851</v>
      </c>
      <c r="AH347" s="20">
        <v>0.4</v>
      </c>
      <c r="AI347" s="20">
        <v>1.7</v>
      </c>
      <c r="AJ347" s="20" t="s">
        <v>1327</v>
      </c>
      <c r="AK347" s="22">
        <v>39</v>
      </c>
      <c r="AL347" s="22">
        <v>1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2</v>
      </c>
      <c r="AW347" s="22">
        <v>30</v>
      </c>
      <c r="AX347" s="20">
        <v>34.200000000000003</v>
      </c>
      <c r="AY347" s="20">
        <v>2.9</v>
      </c>
      <c r="AZ347" s="20">
        <v>35</v>
      </c>
      <c r="BA347" s="20">
        <v>7.2</v>
      </c>
      <c r="BB347" s="22">
        <v>0</v>
      </c>
      <c r="BC347" s="20">
        <v>0.32</v>
      </c>
      <c r="BD347" s="20">
        <v>0.01</v>
      </c>
      <c r="BE347" s="20">
        <v>0.33</v>
      </c>
      <c r="BF347" s="20">
        <v>0.48</v>
      </c>
      <c r="BG347" s="22">
        <v>269</v>
      </c>
      <c r="BH347" s="22">
        <v>32</v>
      </c>
      <c r="BI347" s="22">
        <v>354</v>
      </c>
      <c r="BJ347" s="22">
        <v>47</v>
      </c>
      <c r="BK347" s="22">
        <v>166</v>
      </c>
      <c r="BL347" s="22">
        <v>35</v>
      </c>
      <c r="BM347" s="22">
        <v>293</v>
      </c>
      <c r="BN347" s="22">
        <v>42</v>
      </c>
      <c r="BO347" s="20"/>
      <c r="BP347" s="20"/>
      <c r="BQ347" s="20"/>
      <c r="BR347" s="20"/>
      <c r="BS347" s="20"/>
      <c r="BT347" s="20"/>
      <c r="BU347" s="22">
        <v>0.74</v>
      </c>
      <c r="BV347" s="22">
        <v>0</v>
      </c>
      <c r="BW347" s="22">
        <v>0.02</v>
      </c>
      <c r="BX347" s="22">
        <v>0.76</v>
      </c>
      <c r="BY347" s="22">
        <v>1.1100000000000001</v>
      </c>
      <c r="BZ347" s="22">
        <v>0</v>
      </c>
      <c r="CA347" s="22">
        <v>318</v>
      </c>
      <c r="CB347" s="22">
        <v>63</v>
      </c>
      <c r="CC347" s="22">
        <v>154</v>
      </c>
      <c r="CD347" s="22">
        <v>23</v>
      </c>
      <c r="CE347" s="22">
        <v>62</v>
      </c>
      <c r="CF347" s="22">
        <v>12</v>
      </c>
      <c r="CG347" s="22">
        <v>118</v>
      </c>
      <c r="CH347" s="22">
        <v>23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153682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2</v>
      </c>
      <c r="K348" s="20">
        <v>1.5</v>
      </c>
      <c r="L348" s="22">
        <v>0</v>
      </c>
      <c r="M348" s="20" t="s">
        <v>1299</v>
      </c>
      <c r="N348" s="20">
        <v>1.5</v>
      </c>
      <c r="O348" s="22">
        <v>288</v>
      </c>
      <c r="P348" s="23" t="b">
        <v>0</v>
      </c>
      <c r="Q348" s="20"/>
      <c r="R348" s="20"/>
      <c r="S348" s="22">
        <v>54</v>
      </c>
      <c r="T348" s="20" t="s">
        <v>1300</v>
      </c>
      <c r="U348" s="20">
        <v>2.2000000000000002</v>
      </c>
      <c r="V348" s="20" t="s">
        <v>482</v>
      </c>
      <c r="W348" s="20">
        <v>0.2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13</v>
      </c>
      <c r="AD348" s="22">
        <v>12748</v>
      </c>
      <c r="AE348" s="22">
        <v>226</v>
      </c>
      <c r="AF348" s="22">
        <v>18779</v>
      </c>
      <c r="AG348" s="22">
        <v>294</v>
      </c>
      <c r="AH348" s="20">
        <v>0.3</v>
      </c>
      <c r="AI348" s="20">
        <v>2.4</v>
      </c>
      <c r="AJ348" s="20" t="s">
        <v>482</v>
      </c>
      <c r="AK348" s="22">
        <v>421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48</v>
      </c>
      <c r="AX348" s="20">
        <v>30.4</v>
      </c>
      <c r="AY348" s="20">
        <v>75.900000000000006</v>
      </c>
      <c r="AZ348" s="20">
        <v>52</v>
      </c>
      <c r="BA348" s="20">
        <v>15.6</v>
      </c>
      <c r="BB348" s="22">
        <v>5</v>
      </c>
      <c r="BC348" s="20">
        <v>0.28999999999999998</v>
      </c>
      <c r="BD348" s="20">
        <v>0.42</v>
      </c>
      <c r="BE348" s="20">
        <v>0.71</v>
      </c>
      <c r="BF348" s="20">
        <v>11.84</v>
      </c>
      <c r="BG348" s="22">
        <v>278</v>
      </c>
      <c r="BH348" s="22">
        <v>117</v>
      </c>
      <c r="BI348" s="22">
        <v>101</v>
      </c>
      <c r="BJ348" s="22">
        <v>72</v>
      </c>
      <c r="BK348" s="22">
        <v>134</v>
      </c>
      <c r="BL348" s="22">
        <v>80</v>
      </c>
      <c r="BM348" s="22">
        <v>182</v>
      </c>
      <c r="BN348" s="22">
        <v>90</v>
      </c>
      <c r="BO348" s="22">
        <v>3</v>
      </c>
      <c r="BP348" s="20"/>
      <c r="BQ348" s="22">
        <v>1</v>
      </c>
      <c r="BR348" s="20"/>
      <c r="BS348" s="22">
        <v>3</v>
      </c>
      <c r="BT348" s="20"/>
      <c r="BU348" s="22">
        <v>0.06</v>
      </c>
      <c r="BV348" s="22">
        <v>0</v>
      </c>
      <c r="BW348" s="22">
        <v>0.09</v>
      </c>
      <c r="BX348" s="22">
        <v>0.15</v>
      </c>
      <c r="BY348" s="22">
        <v>2.5299999999999998</v>
      </c>
      <c r="BZ348" s="22">
        <v>1.71</v>
      </c>
      <c r="CA348" s="22">
        <v>122</v>
      </c>
      <c r="CB348" s="22">
        <v>76</v>
      </c>
      <c r="CC348" s="22">
        <v>210</v>
      </c>
      <c r="CD348" s="22">
        <v>91</v>
      </c>
      <c r="CE348" s="22">
        <v>198</v>
      </c>
      <c r="CF348" s="22">
        <v>85</v>
      </c>
      <c r="CG348" s="22">
        <v>350</v>
      </c>
      <c r="CH348" s="22">
        <v>109</v>
      </c>
      <c r="CI348" s="22">
        <v>1.07</v>
      </c>
      <c r="CJ348" s="22">
        <v>0.43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102057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4</v>
      </c>
      <c r="J349" s="20">
        <v>2</v>
      </c>
      <c r="K349" s="20">
        <v>1.5</v>
      </c>
      <c r="L349" s="22">
        <v>0</v>
      </c>
      <c r="M349" s="20" t="s">
        <v>1677</v>
      </c>
      <c r="N349" s="20">
        <v>1.5</v>
      </c>
      <c r="O349" s="22">
        <v>558</v>
      </c>
      <c r="P349" s="23" t="b">
        <v>0</v>
      </c>
      <c r="Q349" s="20"/>
      <c r="R349" s="20"/>
      <c r="S349" s="22">
        <v>54</v>
      </c>
      <c r="T349" s="20" t="s">
        <v>1678</v>
      </c>
      <c r="U349" s="20">
        <v>1.7</v>
      </c>
      <c r="V349" s="20" t="s">
        <v>610</v>
      </c>
      <c r="W349" s="20">
        <v>0.9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10</v>
      </c>
      <c r="AD349" s="22">
        <v>80821</v>
      </c>
      <c r="AE349" s="22">
        <v>2464</v>
      </c>
      <c r="AF349" s="22">
        <v>119847</v>
      </c>
      <c r="AG349" s="22">
        <v>2026</v>
      </c>
      <c r="AH349" s="20">
        <v>0.3</v>
      </c>
      <c r="AI349" s="20">
        <v>1.9</v>
      </c>
      <c r="AJ349" s="20" t="s">
        <v>1677</v>
      </c>
      <c r="AK349" s="22">
        <v>451</v>
      </c>
      <c r="AL349" s="22">
        <v>0</v>
      </c>
      <c r="AM349" s="22">
        <v>0</v>
      </c>
      <c r="AN349" s="22">
        <v>2</v>
      </c>
      <c r="AO349" s="22">
        <v>8</v>
      </c>
      <c r="AP349" s="22">
        <v>0</v>
      </c>
      <c r="AQ349" s="22">
        <v>0</v>
      </c>
      <c r="AR349" s="22">
        <v>0</v>
      </c>
      <c r="AS349" s="22">
        <v>1</v>
      </c>
      <c r="AT349" s="22">
        <v>0</v>
      </c>
      <c r="AU349" s="22">
        <v>0</v>
      </c>
      <c r="AV349" s="22">
        <v>0</v>
      </c>
      <c r="AW349" s="22">
        <v>31</v>
      </c>
      <c r="AX349" s="20">
        <v>37.4</v>
      </c>
      <c r="AY349" s="20">
        <v>59.1</v>
      </c>
      <c r="AZ349" s="20">
        <v>93</v>
      </c>
      <c r="BA349" s="20">
        <v>18.600000000000001</v>
      </c>
      <c r="BB349" s="22">
        <v>6</v>
      </c>
      <c r="BC349" s="20">
        <v>0.69</v>
      </c>
      <c r="BD349" s="20">
        <v>0.28999999999999998</v>
      </c>
      <c r="BE349" s="20">
        <v>0.98</v>
      </c>
      <c r="BF349" s="20">
        <v>11.08</v>
      </c>
      <c r="BG349" s="22">
        <v>264</v>
      </c>
      <c r="BH349" s="22">
        <v>31</v>
      </c>
      <c r="BI349" s="22">
        <v>133</v>
      </c>
      <c r="BJ349" s="22">
        <v>14</v>
      </c>
      <c r="BK349" s="22">
        <v>71</v>
      </c>
      <c r="BL349" s="22">
        <v>25</v>
      </c>
      <c r="BM349" s="22">
        <v>151</v>
      </c>
      <c r="BN349" s="22">
        <v>25</v>
      </c>
      <c r="BO349" s="20"/>
      <c r="BP349" s="20"/>
      <c r="BQ349" s="20"/>
      <c r="BR349" s="20"/>
      <c r="BS349" s="20"/>
      <c r="BT349" s="20"/>
      <c r="BU349" s="22">
        <v>0.14000000000000001</v>
      </c>
      <c r="BV349" s="22">
        <v>0</v>
      </c>
      <c r="BW349" s="22">
        <v>0.06</v>
      </c>
      <c r="BX349" s="22">
        <v>0.2</v>
      </c>
      <c r="BY349" s="22">
        <v>2.21</v>
      </c>
      <c r="BZ349" s="22">
        <v>1.6</v>
      </c>
      <c r="CA349" s="22">
        <v>119</v>
      </c>
      <c r="CB349" s="22">
        <v>35</v>
      </c>
      <c r="CC349" s="22">
        <v>209</v>
      </c>
      <c r="CD349" s="22">
        <v>30</v>
      </c>
      <c r="CE349" s="22">
        <v>258</v>
      </c>
      <c r="CF349" s="22">
        <v>35</v>
      </c>
      <c r="CG349" s="22">
        <v>173</v>
      </c>
      <c r="CH349" s="22">
        <v>28</v>
      </c>
      <c r="CI349" s="22">
        <v>1.2</v>
      </c>
      <c r="CJ349" s="22">
        <v>0.4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100</v>
      </c>
      <c r="B350" s="22">
        <v>100</v>
      </c>
      <c r="C350" s="22">
        <v>47431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3</v>
      </c>
      <c r="J350" s="20">
        <v>3</v>
      </c>
      <c r="K350" s="20">
        <v>2.5</v>
      </c>
      <c r="L350" s="22">
        <v>0</v>
      </c>
      <c r="M350" s="20" t="s">
        <v>354</v>
      </c>
      <c r="N350" s="20">
        <v>2.5</v>
      </c>
      <c r="O350" s="22">
        <v>591</v>
      </c>
      <c r="P350" s="23" t="b">
        <v>0</v>
      </c>
      <c r="Q350" s="20"/>
      <c r="R350" s="20" t="s">
        <v>2916</v>
      </c>
      <c r="S350" s="22">
        <v>53</v>
      </c>
      <c r="T350" s="20" t="s">
        <v>1323</v>
      </c>
      <c r="U350" s="20">
        <v>2.2000000000000002</v>
      </c>
      <c r="V350" s="20" t="s">
        <v>1324</v>
      </c>
      <c r="W350" s="20">
        <v>0.3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11</v>
      </c>
      <c r="AD350" s="22">
        <v>10756</v>
      </c>
      <c r="AE350" s="22">
        <v>1037</v>
      </c>
      <c r="AF350" s="22">
        <v>44696</v>
      </c>
      <c r="AG350" s="22">
        <v>492</v>
      </c>
      <c r="AH350" s="20">
        <v>0.5</v>
      </c>
      <c r="AI350" s="20">
        <v>2.1</v>
      </c>
      <c r="AJ350" s="20" t="s">
        <v>354</v>
      </c>
      <c r="AK350" s="22">
        <v>264</v>
      </c>
      <c r="AL350" s="22">
        <v>0</v>
      </c>
      <c r="AM350" s="22">
        <v>1</v>
      </c>
      <c r="AN350" s="22">
        <v>2</v>
      </c>
      <c r="AO350" s="22">
        <v>2</v>
      </c>
      <c r="AP350" s="22">
        <v>0</v>
      </c>
      <c r="AQ350" s="22">
        <v>0</v>
      </c>
      <c r="AR350" s="22">
        <v>0</v>
      </c>
      <c r="AS350" s="22">
        <v>1</v>
      </c>
      <c r="AT350" s="22">
        <v>0</v>
      </c>
      <c r="AU350" s="22">
        <v>0</v>
      </c>
      <c r="AV350" s="22">
        <v>0</v>
      </c>
      <c r="AW350" s="22">
        <v>40</v>
      </c>
      <c r="AX350" s="20">
        <v>30.6</v>
      </c>
      <c r="AY350" s="20">
        <v>57.6</v>
      </c>
      <c r="AZ350" s="20">
        <v>36</v>
      </c>
      <c r="BA350" s="20">
        <v>12.3</v>
      </c>
      <c r="BB350" s="22">
        <v>3</v>
      </c>
      <c r="BC350" s="20">
        <v>0.28999999999999998</v>
      </c>
      <c r="BD350" s="20">
        <v>0.19</v>
      </c>
      <c r="BE350" s="20">
        <v>0.48</v>
      </c>
      <c r="BF350" s="20">
        <v>5.49</v>
      </c>
      <c r="BG350" s="22">
        <v>277</v>
      </c>
      <c r="BH350" s="22">
        <v>116</v>
      </c>
      <c r="BI350" s="22">
        <v>135</v>
      </c>
      <c r="BJ350" s="22">
        <v>91</v>
      </c>
      <c r="BK350" s="22">
        <v>164</v>
      </c>
      <c r="BL350" s="22">
        <v>94</v>
      </c>
      <c r="BM350" s="22">
        <v>239</v>
      </c>
      <c r="BN350" s="22">
        <v>110</v>
      </c>
      <c r="BO350" s="22">
        <v>2</v>
      </c>
      <c r="BP350" s="20"/>
      <c r="BQ350" s="22">
        <v>2</v>
      </c>
      <c r="BR350" s="20"/>
      <c r="BS350" s="20"/>
      <c r="BT350" s="20"/>
      <c r="BU350" s="22">
        <v>0.1</v>
      </c>
      <c r="BV350" s="22">
        <v>0</v>
      </c>
      <c r="BW350" s="22">
        <v>0.06</v>
      </c>
      <c r="BX350" s="22">
        <v>0.16</v>
      </c>
      <c r="BY350" s="22">
        <v>1.87</v>
      </c>
      <c r="BZ350" s="22">
        <v>0.68</v>
      </c>
      <c r="CA350" s="22">
        <v>140</v>
      </c>
      <c r="CB350" s="22">
        <v>89</v>
      </c>
      <c r="CC350" s="22">
        <v>120</v>
      </c>
      <c r="CD350" s="22">
        <v>47</v>
      </c>
      <c r="CE350" s="22">
        <v>197</v>
      </c>
      <c r="CF350" s="22">
        <v>84</v>
      </c>
      <c r="CG350" s="22">
        <v>288</v>
      </c>
      <c r="CH350" s="22">
        <v>89</v>
      </c>
      <c r="CI350" s="22">
        <v>1.02</v>
      </c>
      <c r="CJ350" s="22">
        <v>0.68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75</v>
      </c>
      <c r="B351" s="22">
        <v>75</v>
      </c>
      <c r="C351" s="22">
        <v>232892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2</v>
      </c>
      <c r="J351" s="20">
        <v>0.5</v>
      </c>
      <c r="K351" s="20">
        <v>0.2</v>
      </c>
      <c r="L351" s="22">
        <v>0</v>
      </c>
      <c r="M351" s="20" t="s">
        <v>2424</v>
      </c>
      <c r="N351" s="20">
        <v>0.2</v>
      </c>
      <c r="O351" s="22">
        <v>610</v>
      </c>
      <c r="P351" s="23" t="b">
        <v>0</v>
      </c>
      <c r="Q351" s="20" t="s">
        <v>3331</v>
      </c>
      <c r="R351" s="20" t="s">
        <v>3463</v>
      </c>
      <c r="S351" s="22">
        <v>45</v>
      </c>
      <c r="T351" s="20" t="s">
        <v>2425</v>
      </c>
      <c r="U351" s="20">
        <v>0</v>
      </c>
      <c r="V351" s="20" t="s">
        <v>2426</v>
      </c>
      <c r="W351" s="20">
        <v>0.2</v>
      </c>
      <c r="X351" s="23" t="b">
        <v>0</v>
      </c>
      <c r="Y351" s="20"/>
      <c r="Z351" s="20" t="s">
        <v>937</v>
      </c>
      <c r="AA351" s="22">
        <v>10</v>
      </c>
      <c r="AB351" s="22">
        <v>54</v>
      </c>
      <c r="AC351" s="22">
        <v>0</v>
      </c>
      <c r="AD351" s="22">
        <v>4947</v>
      </c>
      <c r="AE351" s="22">
        <v>21</v>
      </c>
      <c r="AF351" s="22">
        <v>19483</v>
      </c>
      <c r="AG351" s="22">
        <v>537</v>
      </c>
      <c r="AH351" s="20">
        <v>0</v>
      </c>
      <c r="AI351" s="20">
        <v>0</v>
      </c>
      <c r="AJ351" s="20" t="s">
        <v>2426</v>
      </c>
      <c r="AK351" s="22">
        <v>106</v>
      </c>
      <c r="AL351" s="22">
        <v>0</v>
      </c>
      <c r="AM351" s="22">
        <v>0</v>
      </c>
      <c r="AN351" s="22">
        <v>0</v>
      </c>
      <c r="AO351" s="22">
        <v>3</v>
      </c>
      <c r="AP351" s="22">
        <v>0</v>
      </c>
      <c r="AQ351" s="22">
        <v>0</v>
      </c>
      <c r="AR351" s="22">
        <v>0</v>
      </c>
      <c r="AS351" s="22">
        <v>0</v>
      </c>
      <c r="AT351" s="22">
        <v>1</v>
      </c>
      <c r="AU351" s="22">
        <v>0</v>
      </c>
      <c r="AV351" s="22">
        <v>0</v>
      </c>
      <c r="AW351" s="22">
        <v>7</v>
      </c>
      <c r="AX351" s="20">
        <v>10.6</v>
      </c>
      <c r="AY351" s="20">
        <v>0.9</v>
      </c>
      <c r="AZ351" s="20">
        <v>0</v>
      </c>
      <c r="BA351" s="20">
        <v>1.1000000000000001</v>
      </c>
      <c r="BB351" s="22">
        <v>1</v>
      </c>
      <c r="BC351" s="20">
        <v>0</v>
      </c>
      <c r="BD351" s="20">
        <v>0</v>
      </c>
      <c r="BE351" s="20">
        <v>0</v>
      </c>
      <c r="BF351" s="20">
        <v>6.07</v>
      </c>
      <c r="BG351" s="22">
        <v>351</v>
      </c>
      <c r="BH351" s="22">
        <v>132</v>
      </c>
      <c r="BI351" s="22">
        <v>378</v>
      </c>
      <c r="BJ351" s="22">
        <v>139</v>
      </c>
      <c r="BK351" s="22">
        <v>587</v>
      </c>
      <c r="BL351" s="22">
        <v>225</v>
      </c>
      <c r="BM351" s="22">
        <v>400</v>
      </c>
      <c r="BN351" s="22">
        <v>139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5.15</v>
      </c>
      <c r="BZ351" s="22">
        <v>2.5499999999999998</v>
      </c>
      <c r="CA351" s="22">
        <v>396</v>
      </c>
      <c r="CB351" s="22">
        <v>82</v>
      </c>
      <c r="CC351" s="22">
        <v>356</v>
      </c>
      <c r="CD351" s="22">
        <v>128</v>
      </c>
      <c r="CE351" s="22">
        <v>608</v>
      </c>
      <c r="CF351" s="22">
        <v>226</v>
      </c>
      <c r="CG351" s="22">
        <v>317</v>
      </c>
      <c r="CH351" s="22">
        <v>120</v>
      </c>
      <c r="CI351" s="22">
        <v>0.85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547686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2</v>
      </c>
      <c r="J352" s="20">
        <v>0.5</v>
      </c>
      <c r="K352" s="20">
        <v>0</v>
      </c>
      <c r="L352" s="22">
        <v>0</v>
      </c>
      <c r="M352" s="20" t="s">
        <v>2557</v>
      </c>
      <c r="N352" s="20">
        <v>0</v>
      </c>
      <c r="O352" s="22">
        <v>625</v>
      </c>
      <c r="P352" s="23" t="b">
        <v>0</v>
      </c>
      <c r="Q352" s="20"/>
      <c r="R352" s="20"/>
      <c r="S352" s="22">
        <v>40</v>
      </c>
      <c r="T352" s="20" t="s">
        <v>2558</v>
      </c>
      <c r="U352" s="20">
        <v>0</v>
      </c>
      <c r="V352" s="20" t="s">
        <v>2559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0</v>
      </c>
      <c r="AD352" s="22">
        <v>1702</v>
      </c>
      <c r="AE352" s="22">
        <v>94</v>
      </c>
      <c r="AF352" s="22">
        <v>2186</v>
      </c>
      <c r="AG352" s="22">
        <v>80</v>
      </c>
      <c r="AH352" s="20">
        <v>0</v>
      </c>
      <c r="AI352" s="20">
        <v>0</v>
      </c>
      <c r="AJ352" s="20" t="s">
        <v>2559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519</v>
      </c>
      <c r="BH352" s="22">
        <v>197</v>
      </c>
      <c r="BI352" s="22">
        <v>503</v>
      </c>
      <c r="BJ352" s="22">
        <v>193</v>
      </c>
      <c r="BK352" s="22">
        <v>475</v>
      </c>
      <c r="BL352" s="22">
        <v>179</v>
      </c>
      <c r="BM352" s="22">
        <v>523</v>
      </c>
      <c r="BN352" s="22">
        <v>196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692</v>
      </c>
      <c r="CB352" s="22">
        <v>213</v>
      </c>
      <c r="CC352" s="22">
        <v>480</v>
      </c>
      <c r="CD352" s="22">
        <v>178</v>
      </c>
      <c r="CE352" s="22">
        <v>524</v>
      </c>
      <c r="CF352" s="22">
        <v>194</v>
      </c>
      <c r="CG352" s="22">
        <v>480</v>
      </c>
      <c r="CH352" s="22">
        <v>186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490146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4</v>
      </c>
      <c r="J353" s="20">
        <v>0</v>
      </c>
      <c r="K353" s="20">
        <v>0</v>
      </c>
      <c r="L353" s="22">
        <v>0</v>
      </c>
      <c r="M353" s="20" t="s">
        <v>1311</v>
      </c>
      <c r="N353" s="20">
        <v>0</v>
      </c>
      <c r="O353" s="22">
        <v>651</v>
      </c>
      <c r="P353" s="23" t="b">
        <v>0</v>
      </c>
      <c r="Q353" s="20" t="s">
        <v>2917</v>
      </c>
      <c r="R353" s="20" t="s">
        <v>2918</v>
      </c>
      <c r="S353" s="22">
        <v>45</v>
      </c>
      <c r="T353" s="20" t="s">
        <v>2560</v>
      </c>
      <c r="U353" s="20">
        <v>0</v>
      </c>
      <c r="V353" s="20" t="s">
        <v>2561</v>
      </c>
      <c r="W353" s="20">
        <v>0</v>
      </c>
      <c r="X353" s="23" t="b">
        <v>0</v>
      </c>
      <c r="Y353" s="20"/>
      <c r="Z353" s="20" t="s">
        <v>872</v>
      </c>
      <c r="AA353" s="22">
        <v>10</v>
      </c>
      <c r="AB353" s="22">
        <v>54</v>
      </c>
      <c r="AC353" s="22">
        <v>0</v>
      </c>
      <c r="AD353" s="22">
        <v>1655</v>
      </c>
      <c r="AE353" s="22">
        <v>0</v>
      </c>
      <c r="AF353" s="22">
        <v>1993</v>
      </c>
      <c r="AG353" s="22">
        <v>25</v>
      </c>
      <c r="AH353" s="20">
        <v>0</v>
      </c>
      <c r="AI353" s="20">
        <v>0</v>
      </c>
      <c r="AJ353" s="20" t="s">
        <v>2561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628</v>
      </c>
      <c r="BH353" s="22">
        <v>69</v>
      </c>
      <c r="BI353" s="22">
        <v>625</v>
      </c>
      <c r="BJ353" s="22">
        <v>72</v>
      </c>
      <c r="BK353" s="22">
        <v>616</v>
      </c>
      <c r="BL353" s="22">
        <v>71</v>
      </c>
      <c r="BM353" s="22">
        <v>633</v>
      </c>
      <c r="BN353" s="22">
        <v>71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441</v>
      </c>
      <c r="CB353" s="22">
        <v>78</v>
      </c>
      <c r="CC353" s="22">
        <v>607</v>
      </c>
      <c r="CD353" s="22">
        <v>68</v>
      </c>
      <c r="CE353" s="22">
        <v>632</v>
      </c>
      <c r="CF353" s="22">
        <v>71</v>
      </c>
      <c r="CG353" s="22">
        <v>607</v>
      </c>
      <c r="CH353" s="22">
        <v>84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515023</v>
      </c>
      <c r="D354" s="22">
        <v>0</v>
      </c>
      <c r="E354" s="22">
        <v>0</v>
      </c>
      <c r="F354" s="22">
        <v>0</v>
      </c>
      <c r="G354" s="22">
        <v>0</v>
      </c>
      <c r="H354" s="22">
        <v>0</v>
      </c>
      <c r="I354" s="22">
        <v>3</v>
      </c>
      <c r="J354" s="20">
        <v>0.5</v>
      </c>
      <c r="K354" s="20">
        <v>0</v>
      </c>
      <c r="L354" s="22">
        <v>0</v>
      </c>
      <c r="M354" s="20" t="s">
        <v>917</v>
      </c>
      <c r="N354" s="20">
        <v>0</v>
      </c>
      <c r="O354" s="22">
        <v>652</v>
      </c>
      <c r="P354" s="23" t="b">
        <v>0</v>
      </c>
      <c r="Q354" s="20"/>
      <c r="R354" s="20"/>
      <c r="S354" s="22">
        <v>45</v>
      </c>
      <c r="T354" s="20" t="s">
        <v>2562</v>
      </c>
      <c r="U354" s="20">
        <v>0</v>
      </c>
      <c r="V354" s="20" t="s">
        <v>2563</v>
      </c>
      <c r="W354" s="20">
        <v>0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0</v>
      </c>
      <c r="AD354" s="22">
        <v>792</v>
      </c>
      <c r="AE354" s="22">
        <v>42</v>
      </c>
      <c r="AF354" s="22">
        <v>503</v>
      </c>
      <c r="AG354" s="22">
        <v>30</v>
      </c>
      <c r="AH354" s="20">
        <v>0</v>
      </c>
      <c r="AI354" s="20">
        <v>0</v>
      </c>
      <c r="AJ354" s="20" t="s">
        <v>2563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0</v>
      </c>
      <c r="AX354" s="20">
        <v>0</v>
      </c>
      <c r="AY354" s="20">
        <v>0</v>
      </c>
      <c r="AZ354" s="20">
        <v>0</v>
      </c>
      <c r="BA354" s="20">
        <v>0</v>
      </c>
      <c r="BB354" s="22">
        <v>0</v>
      </c>
      <c r="BC354" s="20">
        <v>0</v>
      </c>
      <c r="BD354" s="20">
        <v>0</v>
      </c>
      <c r="BE354" s="20">
        <v>0</v>
      </c>
      <c r="BF354" s="20">
        <v>0</v>
      </c>
      <c r="BG354" s="22">
        <v>638</v>
      </c>
      <c r="BH354" s="22">
        <v>256</v>
      </c>
      <c r="BI354" s="22">
        <v>635</v>
      </c>
      <c r="BJ354" s="22">
        <v>257</v>
      </c>
      <c r="BK354" s="22">
        <v>626</v>
      </c>
      <c r="BL354" s="22">
        <v>253</v>
      </c>
      <c r="BM354" s="22">
        <v>643</v>
      </c>
      <c r="BN354" s="22">
        <v>259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2">
        <v>454</v>
      </c>
      <c r="CB354" s="22">
        <v>254</v>
      </c>
      <c r="CC354" s="22">
        <v>618</v>
      </c>
      <c r="CD354" s="22">
        <v>244</v>
      </c>
      <c r="CE354" s="22">
        <v>642</v>
      </c>
      <c r="CF354" s="22">
        <v>259</v>
      </c>
      <c r="CG354" s="22">
        <v>659</v>
      </c>
      <c r="CH354" s="22">
        <v>267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0</v>
      </c>
      <c r="B355" s="22">
        <v>0</v>
      </c>
      <c r="C355" s="22">
        <v>159533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3</v>
      </c>
      <c r="J355" s="20">
        <v>0</v>
      </c>
      <c r="K355" s="20">
        <v>0</v>
      </c>
      <c r="L355" s="22">
        <v>0</v>
      </c>
      <c r="M355" s="20" t="s">
        <v>2564</v>
      </c>
      <c r="N355" s="20">
        <v>0.2</v>
      </c>
      <c r="O355" s="22">
        <v>662</v>
      </c>
      <c r="P355" s="23" t="b">
        <v>0</v>
      </c>
      <c r="Q355" s="20" t="s">
        <v>2397</v>
      </c>
      <c r="R355" s="20" t="s">
        <v>3354</v>
      </c>
      <c r="S355" s="22">
        <v>50</v>
      </c>
      <c r="T355" s="20" t="s">
        <v>2565</v>
      </c>
      <c r="U355" s="20">
        <v>1</v>
      </c>
      <c r="V355" s="20" t="s">
        <v>670</v>
      </c>
      <c r="W355" s="20">
        <v>0</v>
      </c>
      <c r="X355" s="23" t="b">
        <v>0</v>
      </c>
      <c r="Y355" s="20"/>
      <c r="Z355" s="20" t="s">
        <v>899</v>
      </c>
      <c r="AA355" s="22">
        <v>10</v>
      </c>
      <c r="AB355" s="22">
        <v>54</v>
      </c>
      <c r="AC355" s="22">
        <v>3</v>
      </c>
      <c r="AD355" s="22">
        <v>5762</v>
      </c>
      <c r="AE355" s="22">
        <v>12</v>
      </c>
      <c r="AF355" s="22">
        <v>5102</v>
      </c>
      <c r="AG355" s="22">
        <v>179</v>
      </c>
      <c r="AH355" s="20">
        <v>0</v>
      </c>
      <c r="AI355" s="20">
        <v>0.6</v>
      </c>
      <c r="AJ355" s="20" t="s">
        <v>2564</v>
      </c>
      <c r="AK355" s="22">
        <v>32</v>
      </c>
      <c r="AL355" s="22">
        <v>0</v>
      </c>
      <c r="AM355" s="22">
        <v>0</v>
      </c>
      <c r="AN355" s="22">
        <v>0</v>
      </c>
      <c r="AO355" s="22">
        <v>3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4</v>
      </c>
      <c r="AX355" s="20">
        <v>5.2</v>
      </c>
      <c r="AY355" s="20">
        <v>0.4</v>
      </c>
      <c r="AZ355" s="20">
        <v>21</v>
      </c>
      <c r="BA355" s="20">
        <v>2.6</v>
      </c>
      <c r="BB355" s="22">
        <v>0</v>
      </c>
      <c r="BC355" s="20">
        <v>0.12</v>
      </c>
      <c r="BD355" s="20">
        <v>0</v>
      </c>
      <c r="BE355" s="20">
        <v>0.12</v>
      </c>
      <c r="BF355" s="20">
        <v>2.4</v>
      </c>
      <c r="BG355" s="22">
        <v>388</v>
      </c>
      <c r="BH355" s="22">
        <v>181</v>
      </c>
      <c r="BI355" s="22">
        <v>389</v>
      </c>
      <c r="BJ355" s="22">
        <v>195</v>
      </c>
      <c r="BK355" s="22">
        <v>220</v>
      </c>
      <c r="BL355" s="22">
        <v>117</v>
      </c>
      <c r="BM355" s="22">
        <v>370</v>
      </c>
      <c r="BN355" s="22">
        <v>173</v>
      </c>
      <c r="BO355" s="20"/>
      <c r="BP355" s="20"/>
      <c r="BQ355" s="20"/>
      <c r="BR355" s="20"/>
      <c r="BS355" s="20"/>
      <c r="BT355" s="20"/>
      <c r="BU355" s="22">
        <v>0.34</v>
      </c>
      <c r="BV355" s="22">
        <v>0</v>
      </c>
      <c r="BW355" s="22">
        <v>0</v>
      </c>
      <c r="BX355" s="22">
        <v>0.34</v>
      </c>
      <c r="BY355" s="22">
        <v>6.75</v>
      </c>
      <c r="BZ355" s="22">
        <v>8.44</v>
      </c>
      <c r="CA355" s="22">
        <v>180</v>
      </c>
      <c r="CB355" s="22">
        <v>110</v>
      </c>
      <c r="CC355" s="22">
        <v>372</v>
      </c>
      <c r="CD355" s="22">
        <v>173</v>
      </c>
      <c r="CE355" s="22">
        <v>382</v>
      </c>
      <c r="CF355" s="22">
        <v>178</v>
      </c>
      <c r="CG355" s="22">
        <v>532</v>
      </c>
      <c r="CH355" s="22">
        <v>194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515024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3</v>
      </c>
      <c r="J356" s="20">
        <v>1</v>
      </c>
      <c r="K356" s="20">
        <v>0.5</v>
      </c>
      <c r="L356" s="22">
        <v>0</v>
      </c>
      <c r="M356" s="20" t="s">
        <v>1236</v>
      </c>
      <c r="N356" s="20">
        <v>0.5</v>
      </c>
      <c r="O356" s="22">
        <v>683</v>
      </c>
      <c r="P356" s="23" t="b">
        <v>0</v>
      </c>
      <c r="Q356" s="20"/>
      <c r="R356" s="20"/>
      <c r="S356" s="22">
        <v>45</v>
      </c>
      <c r="T356" s="20" t="s">
        <v>2919</v>
      </c>
      <c r="U356" s="20">
        <v>2</v>
      </c>
      <c r="V356" s="20" t="s">
        <v>2920</v>
      </c>
      <c r="W356" s="20">
        <v>0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2</v>
      </c>
      <c r="AD356" s="22">
        <v>2845</v>
      </c>
      <c r="AE356" s="22">
        <v>115</v>
      </c>
      <c r="AF356" s="22">
        <v>1178</v>
      </c>
      <c r="AG356" s="22">
        <v>76</v>
      </c>
      <c r="AH356" s="20">
        <v>0.1</v>
      </c>
      <c r="AI356" s="20">
        <v>0.4</v>
      </c>
      <c r="AJ356" s="20" t="s">
        <v>2920</v>
      </c>
      <c r="AK356" s="22">
        <v>74</v>
      </c>
      <c r="AL356" s="22">
        <v>0</v>
      </c>
      <c r="AM356" s="22">
        <v>0</v>
      </c>
      <c r="AN356" s="22">
        <v>0</v>
      </c>
      <c r="AO356" s="22">
        <v>5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2</v>
      </c>
      <c r="AX356" s="20">
        <v>3.2</v>
      </c>
      <c r="AY356" s="20">
        <v>0.7</v>
      </c>
      <c r="AZ356" s="20">
        <v>17</v>
      </c>
      <c r="BA356" s="20">
        <v>2.1</v>
      </c>
      <c r="BB356" s="22">
        <v>0</v>
      </c>
      <c r="BC356" s="20">
        <v>0.28000000000000003</v>
      </c>
      <c r="BD356" s="20">
        <v>0.01</v>
      </c>
      <c r="BE356" s="20">
        <v>0.28999999999999998</v>
      </c>
      <c r="BF356" s="20">
        <v>2.2599999999999998</v>
      </c>
      <c r="BG356" s="22">
        <v>402</v>
      </c>
      <c r="BH356" s="22">
        <v>187</v>
      </c>
      <c r="BI356" s="22">
        <v>385</v>
      </c>
      <c r="BJ356" s="22">
        <v>194</v>
      </c>
      <c r="BK356" s="22">
        <v>243</v>
      </c>
      <c r="BL356" s="22">
        <v>128</v>
      </c>
      <c r="BM356" s="22">
        <v>380</v>
      </c>
      <c r="BN356" s="22">
        <v>179</v>
      </c>
      <c r="BO356" s="20"/>
      <c r="BP356" s="20"/>
      <c r="BQ356" s="20"/>
      <c r="BR356" s="20"/>
      <c r="BS356" s="20"/>
      <c r="BT356" s="20"/>
      <c r="BU356" s="22">
        <v>0.34</v>
      </c>
      <c r="BV356" s="22">
        <v>0</v>
      </c>
      <c r="BW356" s="22">
        <v>0.01</v>
      </c>
      <c r="BX356" s="22">
        <v>0.35</v>
      </c>
      <c r="BY356" s="22">
        <v>2.75</v>
      </c>
      <c r="BZ356" s="22">
        <v>6.08</v>
      </c>
      <c r="CA356" s="22">
        <v>455</v>
      </c>
      <c r="CB356" s="22">
        <v>255</v>
      </c>
      <c r="CC356" s="22">
        <v>312</v>
      </c>
      <c r="CD356" s="22">
        <v>144</v>
      </c>
      <c r="CE356" s="22">
        <v>219</v>
      </c>
      <c r="CF356" s="22">
        <v>96</v>
      </c>
      <c r="CG356" s="22">
        <v>567</v>
      </c>
      <c r="CH356" s="22">
        <v>214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166477</v>
      </c>
      <c r="D357" s="22">
        <v>0</v>
      </c>
      <c r="E357" s="22">
        <v>0</v>
      </c>
      <c r="F357" s="22">
        <v>0</v>
      </c>
      <c r="G357" s="22">
        <v>0</v>
      </c>
      <c r="H357" s="22">
        <v>1</v>
      </c>
      <c r="I357" s="22">
        <v>2</v>
      </c>
      <c r="J357" s="20">
        <v>4.3</v>
      </c>
      <c r="K357" s="20">
        <v>3.8</v>
      </c>
      <c r="L357" s="22">
        <v>0</v>
      </c>
      <c r="M357" s="20" t="s">
        <v>3067</v>
      </c>
      <c r="N357" s="20">
        <v>3.8</v>
      </c>
      <c r="O357" s="22">
        <v>688</v>
      </c>
      <c r="P357" s="23" t="b">
        <v>0</v>
      </c>
      <c r="Q357" s="20"/>
      <c r="R357" s="20"/>
      <c r="S357" s="22">
        <v>45</v>
      </c>
      <c r="T357" s="20" t="s">
        <v>3068</v>
      </c>
      <c r="U357" s="20">
        <v>5</v>
      </c>
      <c r="V357" s="20" t="s">
        <v>3069</v>
      </c>
      <c r="W357" s="20">
        <v>0.4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15</v>
      </c>
      <c r="AD357" s="22">
        <v>45354</v>
      </c>
      <c r="AE357" s="22">
        <v>4556</v>
      </c>
      <c r="AF357" s="22">
        <v>8953</v>
      </c>
      <c r="AG357" s="22">
        <v>907</v>
      </c>
      <c r="AH357" s="20">
        <v>0.8</v>
      </c>
      <c r="AI357" s="20">
        <v>3.3</v>
      </c>
      <c r="AJ357" s="20" t="s">
        <v>3069</v>
      </c>
      <c r="AK357" s="22">
        <v>197</v>
      </c>
      <c r="AL357" s="22">
        <v>0</v>
      </c>
      <c r="AM357" s="22">
        <v>0</v>
      </c>
      <c r="AN357" s="22">
        <v>2</v>
      </c>
      <c r="AO357" s="22">
        <v>1</v>
      </c>
      <c r="AP357" s="22">
        <v>0</v>
      </c>
      <c r="AQ357" s="22">
        <v>0</v>
      </c>
      <c r="AR357" s="22">
        <v>0</v>
      </c>
      <c r="AS357" s="22">
        <v>1</v>
      </c>
      <c r="AT357" s="22">
        <v>0</v>
      </c>
      <c r="AU357" s="22">
        <v>0</v>
      </c>
      <c r="AV357" s="22">
        <v>3</v>
      </c>
      <c r="AW357" s="22">
        <v>61</v>
      </c>
      <c r="AX357" s="20">
        <v>45.6</v>
      </c>
      <c r="AY357" s="20">
        <v>33</v>
      </c>
      <c r="AZ357" s="20">
        <v>31</v>
      </c>
      <c r="BA357" s="20">
        <v>11</v>
      </c>
      <c r="BB357" s="22">
        <v>2</v>
      </c>
      <c r="BC357" s="20">
        <v>7.0000000000000007E-2</v>
      </c>
      <c r="BD357" s="20">
        <v>0.26</v>
      </c>
      <c r="BE357" s="20">
        <v>0.33</v>
      </c>
      <c r="BF357" s="20">
        <v>1.77</v>
      </c>
      <c r="BG357" s="22">
        <v>244</v>
      </c>
      <c r="BH357" s="22">
        <v>97</v>
      </c>
      <c r="BI357" s="22">
        <v>201</v>
      </c>
      <c r="BJ357" s="22">
        <v>60</v>
      </c>
      <c r="BK357" s="22">
        <v>183</v>
      </c>
      <c r="BL357" s="22">
        <v>47</v>
      </c>
      <c r="BM357" s="22">
        <v>256</v>
      </c>
      <c r="BN357" s="22">
        <v>90</v>
      </c>
      <c r="BO357" s="20"/>
      <c r="BP357" s="20"/>
      <c r="BQ357" s="20"/>
      <c r="BR357" s="20"/>
      <c r="BS357" s="20"/>
      <c r="BT357" s="20"/>
      <c r="BU357" s="22">
        <v>0.03</v>
      </c>
      <c r="BV357" s="22">
        <v>0</v>
      </c>
      <c r="BW357" s="22">
        <v>0.12</v>
      </c>
      <c r="BX357" s="22">
        <v>0.15</v>
      </c>
      <c r="BY357" s="22">
        <v>0.81</v>
      </c>
      <c r="BZ357" s="22">
        <v>0.46</v>
      </c>
      <c r="CA357" s="22">
        <v>362</v>
      </c>
      <c r="CB357" s="22">
        <v>56</v>
      </c>
      <c r="CC357" s="22">
        <v>55</v>
      </c>
      <c r="CD357" s="22">
        <v>14</v>
      </c>
      <c r="CE357" s="22">
        <v>31</v>
      </c>
      <c r="CF357" s="22">
        <v>7</v>
      </c>
      <c r="CG357" s="22">
        <v>242</v>
      </c>
      <c r="CH357" s="22">
        <v>95</v>
      </c>
      <c r="CI357" s="22">
        <v>0.91</v>
      </c>
      <c r="CJ357" s="22">
        <v>0.91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428971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1</v>
      </c>
      <c r="J358" s="20">
        <v>0.5</v>
      </c>
      <c r="K358" s="20">
        <v>0</v>
      </c>
      <c r="L358" s="22">
        <v>0</v>
      </c>
      <c r="M358" s="20" t="s">
        <v>1103</v>
      </c>
      <c r="N358" s="20">
        <v>0</v>
      </c>
      <c r="O358" s="22">
        <v>692</v>
      </c>
      <c r="P358" s="23" t="b">
        <v>0</v>
      </c>
      <c r="Q358" s="20"/>
      <c r="R358" s="20"/>
      <c r="S358" s="22">
        <v>40</v>
      </c>
      <c r="T358" s="20" t="s">
        <v>3070</v>
      </c>
      <c r="U358" s="20">
        <v>0</v>
      </c>
      <c r="V358" s="20" t="s">
        <v>3071</v>
      </c>
      <c r="W358" s="20">
        <v>0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0</v>
      </c>
      <c r="AD358" s="22">
        <v>860</v>
      </c>
      <c r="AE358" s="22">
        <v>48</v>
      </c>
      <c r="AF358" s="22">
        <v>305</v>
      </c>
      <c r="AG358" s="22">
        <v>20</v>
      </c>
      <c r="AH358" s="20">
        <v>0</v>
      </c>
      <c r="AI358" s="20">
        <v>0</v>
      </c>
      <c r="AJ358" s="20" t="s">
        <v>3071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490</v>
      </c>
      <c r="BH358" s="22">
        <v>61</v>
      </c>
      <c r="BI358" s="22">
        <v>475</v>
      </c>
      <c r="BJ358" s="22">
        <v>46</v>
      </c>
      <c r="BK358" s="22">
        <v>445</v>
      </c>
      <c r="BL358" s="22">
        <v>41</v>
      </c>
      <c r="BM358" s="22">
        <v>495</v>
      </c>
      <c r="BN358" s="22">
        <v>61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657</v>
      </c>
      <c r="CB358" s="22">
        <v>63</v>
      </c>
      <c r="CC358" s="22">
        <v>450</v>
      </c>
      <c r="CD358" s="22">
        <v>61</v>
      </c>
      <c r="CE358" s="22">
        <v>495</v>
      </c>
      <c r="CF358" s="22">
        <v>61</v>
      </c>
      <c r="CG358" s="22">
        <v>646</v>
      </c>
      <c r="CH358" s="22">
        <v>79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225897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2</v>
      </c>
      <c r="J359" s="20">
        <v>0.5</v>
      </c>
      <c r="K359" s="20">
        <v>0</v>
      </c>
      <c r="L359" s="22">
        <v>0</v>
      </c>
      <c r="M359" s="20" t="s">
        <v>3228</v>
      </c>
      <c r="N359" s="20">
        <v>0</v>
      </c>
      <c r="O359" s="22">
        <v>707</v>
      </c>
      <c r="P359" s="23" t="b">
        <v>0</v>
      </c>
      <c r="Q359" s="20"/>
      <c r="R359" s="20"/>
      <c r="S359" s="22">
        <v>45</v>
      </c>
      <c r="T359" s="20" t="s">
        <v>3229</v>
      </c>
      <c r="U359" s="20">
        <v>0</v>
      </c>
      <c r="V359" s="20" t="s">
        <v>3230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0</v>
      </c>
      <c r="AD359" s="22">
        <v>1069</v>
      </c>
      <c r="AE359" s="22">
        <v>152</v>
      </c>
      <c r="AF359" s="22">
        <v>505</v>
      </c>
      <c r="AG359" s="22">
        <v>55</v>
      </c>
      <c r="AH359" s="20">
        <v>0</v>
      </c>
      <c r="AI359" s="20">
        <v>0</v>
      </c>
      <c r="AJ359" s="20" t="s">
        <v>3230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599</v>
      </c>
      <c r="BH359" s="22">
        <v>226</v>
      </c>
      <c r="BI359" s="22">
        <v>596</v>
      </c>
      <c r="BJ359" s="22">
        <v>225</v>
      </c>
      <c r="BK359" s="22">
        <v>584</v>
      </c>
      <c r="BL359" s="22">
        <v>223</v>
      </c>
      <c r="BM359" s="22">
        <v>603</v>
      </c>
      <c r="BN359" s="22">
        <v>225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390</v>
      </c>
      <c r="CB359" s="22">
        <v>77</v>
      </c>
      <c r="CC359" s="22">
        <v>576</v>
      </c>
      <c r="CD359" s="22">
        <v>218</v>
      </c>
      <c r="CE359" s="22">
        <v>605</v>
      </c>
      <c r="CF359" s="22">
        <v>224</v>
      </c>
      <c r="CG359" s="22">
        <v>627</v>
      </c>
      <c r="CH359" s="22">
        <v>214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60706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1</v>
      </c>
      <c r="J360" s="20">
        <v>0.5</v>
      </c>
      <c r="K360" s="20">
        <v>0.5</v>
      </c>
      <c r="L360" s="22">
        <v>0</v>
      </c>
      <c r="M360" s="20" t="s">
        <v>364</v>
      </c>
      <c r="N360" s="20">
        <v>0</v>
      </c>
      <c r="O360" s="22">
        <v>289</v>
      </c>
      <c r="P360" s="23" t="b">
        <v>0</v>
      </c>
      <c r="Q360" s="20"/>
      <c r="R360" s="20"/>
      <c r="S360" s="22">
        <v>40</v>
      </c>
      <c r="T360" s="20" t="s">
        <v>1370</v>
      </c>
      <c r="U360" s="20">
        <v>0</v>
      </c>
      <c r="V360" s="20" t="s">
        <v>1371</v>
      </c>
      <c r="W360" s="20">
        <v>0.3</v>
      </c>
      <c r="X360" s="23" t="b">
        <v>0</v>
      </c>
      <c r="Y360" s="20"/>
      <c r="Z360" s="20" t="s">
        <v>858</v>
      </c>
      <c r="AA360" s="22">
        <v>11</v>
      </c>
      <c r="AB360" s="22">
        <v>14</v>
      </c>
      <c r="AC360" s="22">
        <v>0</v>
      </c>
      <c r="AD360" s="22">
        <v>4643</v>
      </c>
      <c r="AE360" s="22">
        <v>143</v>
      </c>
      <c r="AF360" s="22">
        <v>8682</v>
      </c>
      <c r="AG360" s="22">
        <v>265</v>
      </c>
      <c r="AH360" s="20">
        <v>0</v>
      </c>
      <c r="AI360" s="20">
        <v>0</v>
      </c>
      <c r="AJ360" s="20" t="s">
        <v>364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449</v>
      </c>
      <c r="BH360" s="22">
        <v>40</v>
      </c>
      <c r="BI360" s="22">
        <v>432</v>
      </c>
      <c r="BJ360" s="22">
        <v>23</v>
      </c>
      <c r="BK360" s="22">
        <v>400</v>
      </c>
      <c r="BL360" s="22">
        <v>18</v>
      </c>
      <c r="BM360" s="22">
        <v>454</v>
      </c>
      <c r="BN360" s="22">
        <v>40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607</v>
      </c>
      <c r="CB360" s="22">
        <v>40</v>
      </c>
      <c r="CC360" s="22">
        <v>407</v>
      </c>
      <c r="CD360" s="22">
        <v>39</v>
      </c>
      <c r="CE360" s="22">
        <v>454</v>
      </c>
      <c r="CF360" s="22">
        <v>40</v>
      </c>
      <c r="CG360" s="22">
        <v>271</v>
      </c>
      <c r="CH360" s="22">
        <v>40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75</v>
      </c>
      <c r="C361" s="22">
        <v>169187</v>
      </c>
      <c r="D361" s="22">
        <v>0</v>
      </c>
      <c r="E361" s="22">
        <v>0</v>
      </c>
      <c r="F361" s="22">
        <v>-1</v>
      </c>
      <c r="G361" s="22">
        <v>1</v>
      </c>
      <c r="H361" s="22">
        <v>1</v>
      </c>
      <c r="I361" s="22">
        <v>2</v>
      </c>
      <c r="J361" s="20">
        <v>3.7</v>
      </c>
      <c r="K361" s="20">
        <v>2.8</v>
      </c>
      <c r="L361" s="22">
        <v>1</v>
      </c>
      <c r="M361" s="20" t="s">
        <v>431</v>
      </c>
      <c r="N361" s="20">
        <v>3.2</v>
      </c>
      <c r="O361" s="22">
        <v>290</v>
      </c>
      <c r="P361" s="23" t="b">
        <v>0</v>
      </c>
      <c r="Q361" s="20"/>
      <c r="R361" s="20" t="s">
        <v>3072</v>
      </c>
      <c r="S361" s="22">
        <v>79</v>
      </c>
      <c r="T361" s="20" t="s">
        <v>1352</v>
      </c>
      <c r="U361" s="20">
        <v>3.4</v>
      </c>
      <c r="V361" s="20" t="s">
        <v>430</v>
      </c>
      <c r="W361" s="20">
        <v>8</v>
      </c>
      <c r="X361" s="23" t="b">
        <v>0</v>
      </c>
      <c r="Y361" s="20"/>
      <c r="Z361" s="20" t="s">
        <v>858</v>
      </c>
      <c r="AA361" s="22">
        <v>11</v>
      </c>
      <c r="AB361" s="22">
        <v>14</v>
      </c>
      <c r="AC361" s="22">
        <v>17</v>
      </c>
      <c r="AD361" s="22">
        <v>191861</v>
      </c>
      <c r="AE361" s="22">
        <v>5194</v>
      </c>
      <c r="AF361" s="22">
        <v>1143298</v>
      </c>
      <c r="AG361" s="22">
        <v>13349</v>
      </c>
      <c r="AH361" s="20">
        <v>0.4</v>
      </c>
      <c r="AI361" s="20">
        <v>2.2000000000000002</v>
      </c>
      <c r="AJ361" s="20" t="s">
        <v>430</v>
      </c>
      <c r="AK361" s="22">
        <v>342</v>
      </c>
      <c r="AL361" s="22">
        <v>0</v>
      </c>
      <c r="AM361" s="22">
        <v>1</v>
      </c>
      <c r="AN361" s="22">
        <v>1</v>
      </c>
      <c r="AO361" s="22">
        <v>4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3</v>
      </c>
      <c r="AW361" s="22">
        <v>78</v>
      </c>
      <c r="AX361" s="20">
        <v>75.8</v>
      </c>
      <c r="AY361" s="20">
        <v>155.19999999999999</v>
      </c>
      <c r="AZ361" s="20">
        <v>42</v>
      </c>
      <c r="BA361" s="20">
        <v>27.4</v>
      </c>
      <c r="BB361" s="22">
        <v>4</v>
      </c>
      <c r="BC361" s="20">
        <v>0.19</v>
      </c>
      <c r="BD361" s="20">
        <v>0.57999999999999996</v>
      </c>
      <c r="BE361" s="20">
        <v>0.77</v>
      </c>
      <c r="BF361" s="20">
        <v>4.96</v>
      </c>
      <c r="BG361" s="22">
        <v>175</v>
      </c>
      <c r="BH361" s="22">
        <v>72</v>
      </c>
      <c r="BI361" s="22">
        <v>31</v>
      </c>
      <c r="BJ361" s="22">
        <v>7</v>
      </c>
      <c r="BK361" s="22">
        <v>151</v>
      </c>
      <c r="BL361" s="22">
        <v>30</v>
      </c>
      <c r="BM361" s="22">
        <v>83</v>
      </c>
      <c r="BN361" s="22">
        <v>17</v>
      </c>
      <c r="BO361" s="22">
        <v>3</v>
      </c>
      <c r="BP361" s="20"/>
      <c r="BQ361" s="22">
        <v>1</v>
      </c>
      <c r="BR361" s="20"/>
      <c r="BS361" s="20"/>
      <c r="BT361" s="20"/>
      <c r="BU361" s="22">
        <v>0.05</v>
      </c>
      <c r="BV361" s="22">
        <v>0</v>
      </c>
      <c r="BW361" s="22">
        <v>0.15</v>
      </c>
      <c r="BX361" s="22">
        <v>0.2</v>
      </c>
      <c r="BY361" s="22">
        <v>1.31</v>
      </c>
      <c r="BZ361" s="22">
        <v>1.05</v>
      </c>
      <c r="CA361" s="22">
        <v>13</v>
      </c>
      <c r="CB361" s="22">
        <v>1</v>
      </c>
      <c r="CC361" s="22">
        <v>83</v>
      </c>
      <c r="CD361" s="22">
        <v>21</v>
      </c>
      <c r="CE361" s="22">
        <v>108</v>
      </c>
      <c r="CF361" s="22">
        <v>32</v>
      </c>
      <c r="CG361" s="22">
        <v>48</v>
      </c>
      <c r="CH361" s="22">
        <v>16</v>
      </c>
      <c r="CI361" s="22">
        <v>1.05</v>
      </c>
      <c r="CJ361" s="22">
        <v>0.26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116535</v>
      </c>
      <c r="D362" s="22">
        <v>0</v>
      </c>
      <c r="E362" s="22">
        <v>0</v>
      </c>
      <c r="F362" s="22">
        <v>0</v>
      </c>
      <c r="G362" s="22">
        <v>0</v>
      </c>
      <c r="H362" s="22">
        <v>1</v>
      </c>
      <c r="I362" s="22">
        <v>1</v>
      </c>
      <c r="J362" s="20">
        <v>4.7</v>
      </c>
      <c r="K362" s="20">
        <v>4.7</v>
      </c>
      <c r="L362" s="22">
        <v>4</v>
      </c>
      <c r="M362" s="20" t="s">
        <v>80</v>
      </c>
      <c r="N362" s="20">
        <v>4.2</v>
      </c>
      <c r="O362" s="22">
        <v>291</v>
      </c>
      <c r="P362" s="23" t="b">
        <v>0</v>
      </c>
      <c r="Q362" s="20"/>
      <c r="R362" s="20"/>
      <c r="S362" s="22">
        <v>55</v>
      </c>
      <c r="T362" s="20" t="s">
        <v>1346</v>
      </c>
      <c r="U362" s="20">
        <v>3.9</v>
      </c>
      <c r="V362" s="20" t="s">
        <v>1347</v>
      </c>
      <c r="W362" s="20">
        <v>10.9</v>
      </c>
      <c r="X362" s="23" t="b">
        <v>0</v>
      </c>
      <c r="Y362" s="20"/>
      <c r="Z362" s="20" t="s">
        <v>858</v>
      </c>
      <c r="AA362" s="22">
        <v>11</v>
      </c>
      <c r="AB362" s="22">
        <v>14</v>
      </c>
      <c r="AC362" s="22">
        <v>27</v>
      </c>
      <c r="AD362" s="22">
        <v>334600</v>
      </c>
      <c r="AE362" s="22">
        <v>11158</v>
      </c>
      <c r="AF362" s="22">
        <v>274572</v>
      </c>
      <c r="AG362" s="22">
        <v>9724</v>
      </c>
      <c r="AH362" s="20">
        <v>0.8</v>
      </c>
      <c r="AI362" s="20">
        <v>4.9000000000000004</v>
      </c>
      <c r="AJ362" s="20" t="s">
        <v>2566</v>
      </c>
      <c r="AK362" s="22">
        <v>630</v>
      </c>
      <c r="AL362" s="22">
        <v>0</v>
      </c>
      <c r="AM362" s="22">
        <v>0</v>
      </c>
      <c r="AN362" s="22">
        <v>1</v>
      </c>
      <c r="AO362" s="22">
        <v>7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30</v>
      </c>
      <c r="AV362" s="22">
        <v>3</v>
      </c>
      <c r="AW362" s="22">
        <v>149</v>
      </c>
      <c r="AX362" s="20">
        <v>217.6</v>
      </c>
      <c r="AY362" s="20">
        <v>0.1</v>
      </c>
      <c r="AZ362" s="20">
        <v>0</v>
      </c>
      <c r="BA362" s="20">
        <v>21.7</v>
      </c>
      <c r="BB362" s="22">
        <v>7</v>
      </c>
      <c r="BC362" s="20">
        <v>0</v>
      </c>
      <c r="BD362" s="20">
        <v>0</v>
      </c>
      <c r="BE362" s="20">
        <v>0</v>
      </c>
      <c r="BF362" s="20">
        <v>9.07</v>
      </c>
      <c r="BG362" s="22">
        <v>16</v>
      </c>
      <c r="BH362" s="22">
        <v>6</v>
      </c>
      <c r="BI362" s="22">
        <v>405</v>
      </c>
      <c r="BJ362" s="22">
        <v>6</v>
      </c>
      <c r="BK362" s="22">
        <v>703</v>
      </c>
      <c r="BL362" s="22">
        <v>84</v>
      </c>
      <c r="BM362" s="22">
        <v>119</v>
      </c>
      <c r="BN362" s="22">
        <v>6</v>
      </c>
      <c r="BO362" s="20"/>
      <c r="BP362" s="20"/>
      <c r="BQ362" s="20"/>
      <c r="BR362" s="20"/>
      <c r="BS362" s="20"/>
      <c r="BT362" s="20"/>
      <c r="BU362" s="22">
        <v>0</v>
      </c>
      <c r="BV362" s="22">
        <v>4.29</v>
      </c>
      <c r="BW362" s="22">
        <v>0</v>
      </c>
      <c r="BX362" s="22">
        <v>0</v>
      </c>
      <c r="BY362" s="22">
        <v>1.3</v>
      </c>
      <c r="BZ362" s="22">
        <v>1</v>
      </c>
      <c r="CA362" s="22">
        <v>96</v>
      </c>
      <c r="CB362" s="22">
        <v>3</v>
      </c>
      <c r="CC362" s="22">
        <v>42</v>
      </c>
      <c r="CD362" s="22">
        <v>3</v>
      </c>
      <c r="CE362" s="22">
        <v>74</v>
      </c>
      <c r="CF362" s="22">
        <v>9</v>
      </c>
      <c r="CG362" s="22">
        <v>38</v>
      </c>
      <c r="CH362" s="22">
        <v>8</v>
      </c>
      <c r="CI362" s="22">
        <v>1</v>
      </c>
      <c r="CJ362" s="22">
        <v>0.14000000000000001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0</v>
      </c>
      <c r="B363" s="22">
        <v>0</v>
      </c>
      <c r="C363" s="22">
        <v>535928</v>
      </c>
      <c r="D363" s="22">
        <v>0</v>
      </c>
      <c r="E363" s="22">
        <v>0</v>
      </c>
      <c r="F363" s="22">
        <v>-2</v>
      </c>
      <c r="G363" s="22">
        <v>2</v>
      </c>
      <c r="H363" s="22">
        <v>0</v>
      </c>
      <c r="I363" s="22">
        <v>3</v>
      </c>
      <c r="J363" s="20">
        <v>0</v>
      </c>
      <c r="K363" s="20">
        <v>0</v>
      </c>
      <c r="L363" s="22">
        <v>0</v>
      </c>
      <c r="M363" s="20" t="s">
        <v>1328</v>
      </c>
      <c r="N363" s="20">
        <v>0</v>
      </c>
      <c r="O363" s="22">
        <v>292</v>
      </c>
      <c r="P363" s="23" t="b">
        <v>0</v>
      </c>
      <c r="Q363" s="20" t="s">
        <v>2500</v>
      </c>
      <c r="R363" s="20" t="s">
        <v>3464</v>
      </c>
      <c r="S363" s="22">
        <v>48</v>
      </c>
      <c r="T363" s="20" t="s">
        <v>1378</v>
      </c>
      <c r="U363" s="20">
        <v>0</v>
      </c>
      <c r="V363" s="20" t="s">
        <v>682</v>
      </c>
      <c r="W363" s="20">
        <v>0</v>
      </c>
      <c r="X363" s="23" t="b">
        <v>0</v>
      </c>
      <c r="Y363" s="20"/>
      <c r="Z363" s="20" t="s">
        <v>899</v>
      </c>
      <c r="AA363" s="22">
        <v>11</v>
      </c>
      <c r="AB363" s="22">
        <v>14</v>
      </c>
      <c r="AC363" s="22">
        <v>0</v>
      </c>
      <c r="AD363" s="22">
        <v>926</v>
      </c>
      <c r="AE363" s="22">
        <v>1</v>
      </c>
      <c r="AF363" s="22">
        <v>3877</v>
      </c>
      <c r="AG363" s="22">
        <v>138</v>
      </c>
      <c r="AH363" s="20">
        <v>0</v>
      </c>
      <c r="AI363" s="20">
        <v>0</v>
      </c>
      <c r="AJ363" s="20" t="s">
        <v>682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659</v>
      </c>
      <c r="BH363" s="22">
        <v>269</v>
      </c>
      <c r="BI363" s="22">
        <v>657</v>
      </c>
      <c r="BJ363" s="22">
        <v>269</v>
      </c>
      <c r="BK363" s="22">
        <v>650</v>
      </c>
      <c r="BL363" s="22">
        <v>265</v>
      </c>
      <c r="BM363" s="22">
        <v>662</v>
      </c>
      <c r="BN363" s="22">
        <v>270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327</v>
      </c>
      <c r="CB363" s="22">
        <v>217</v>
      </c>
      <c r="CC363" s="22">
        <v>645</v>
      </c>
      <c r="CD363" s="22">
        <v>260</v>
      </c>
      <c r="CE363" s="22">
        <v>661</v>
      </c>
      <c r="CF363" s="22">
        <v>269</v>
      </c>
      <c r="CG363" s="22">
        <v>540</v>
      </c>
      <c r="CH363" s="22">
        <v>198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447203</v>
      </c>
      <c r="D364" s="22">
        <v>0</v>
      </c>
      <c r="E364" s="22">
        <v>0</v>
      </c>
      <c r="F364" s="22">
        <v>-1</v>
      </c>
      <c r="G364" s="22">
        <v>1</v>
      </c>
      <c r="H364" s="22">
        <v>1</v>
      </c>
      <c r="I364" s="22">
        <v>4</v>
      </c>
      <c r="J364" s="20">
        <v>4.3</v>
      </c>
      <c r="K364" s="20">
        <v>4.3</v>
      </c>
      <c r="L364" s="22">
        <v>0</v>
      </c>
      <c r="M364" s="20" t="s">
        <v>423</v>
      </c>
      <c r="N364" s="20">
        <v>3.8</v>
      </c>
      <c r="O364" s="22">
        <v>293</v>
      </c>
      <c r="P364" s="23" t="b">
        <v>0</v>
      </c>
      <c r="Q364" s="20"/>
      <c r="R364" s="20"/>
      <c r="S364" s="22">
        <v>74</v>
      </c>
      <c r="T364" s="20" t="s">
        <v>1368</v>
      </c>
      <c r="U364" s="20">
        <v>4.7</v>
      </c>
      <c r="V364" s="20" t="s">
        <v>1369</v>
      </c>
      <c r="W364" s="20">
        <v>12.5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28</v>
      </c>
      <c r="AD364" s="22">
        <v>944321</v>
      </c>
      <c r="AE364" s="22">
        <v>28640</v>
      </c>
      <c r="AF364" s="22">
        <v>1093991</v>
      </c>
      <c r="AG364" s="22">
        <v>57739</v>
      </c>
      <c r="AH364" s="20">
        <v>0.5</v>
      </c>
      <c r="AI364" s="20">
        <v>3.8</v>
      </c>
      <c r="AJ364" s="20" t="s">
        <v>423</v>
      </c>
      <c r="AK364" s="22">
        <v>219</v>
      </c>
      <c r="AL364" s="22">
        <v>3</v>
      </c>
      <c r="AM364" s="22">
        <v>2</v>
      </c>
      <c r="AN364" s="22">
        <v>1</v>
      </c>
      <c r="AO364" s="22">
        <v>1</v>
      </c>
      <c r="AP364" s="22">
        <v>0</v>
      </c>
      <c r="AQ364" s="22">
        <v>0</v>
      </c>
      <c r="AR364" s="22">
        <v>0</v>
      </c>
      <c r="AS364" s="22">
        <v>1</v>
      </c>
      <c r="AT364" s="22">
        <v>0</v>
      </c>
      <c r="AU364" s="22">
        <v>0</v>
      </c>
      <c r="AV364" s="22">
        <v>3</v>
      </c>
      <c r="AW364" s="22">
        <v>95</v>
      </c>
      <c r="AX364" s="20">
        <v>122.2</v>
      </c>
      <c r="AY364" s="20">
        <v>23.2</v>
      </c>
      <c r="AZ364" s="20">
        <v>144</v>
      </c>
      <c r="BA364" s="20">
        <v>29</v>
      </c>
      <c r="BB364" s="22">
        <v>2</v>
      </c>
      <c r="BC364" s="20">
        <v>2.76</v>
      </c>
      <c r="BD364" s="20">
        <v>0.36</v>
      </c>
      <c r="BE364" s="20">
        <v>3.12</v>
      </c>
      <c r="BF364" s="20">
        <v>2.81</v>
      </c>
      <c r="BG364" s="22">
        <v>92</v>
      </c>
      <c r="BH364" s="22">
        <v>12</v>
      </c>
      <c r="BI364" s="22">
        <v>244</v>
      </c>
      <c r="BJ364" s="22">
        <v>35</v>
      </c>
      <c r="BK364" s="22">
        <v>38</v>
      </c>
      <c r="BL364" s="22">
        <v>14</v>
      </c>
      <c r="BM364" s="22">
        <v>72</v>
      </c>
      <c r="BN364" s="22">
        <v>16</v>
      </c>
      <c r="BO364" s="20"/>
      <c r="BP364" s="20"/>
      <c r="BQ364" s="20"/>
      <c r="BR364" s="20"/>
      <c r="BS364" s="22">
        <v>3</v>
      </c>
      <c r="BT364" s="20"/>
      <c r="BU364" s="22">
        <v>1.1299999999999999</v>
      </c>
      <c r="BV364" s="22">
        <v>0</v>
      </c>
      <c r="BW364" s="22">
        <v>0.15</v>
      </c>
      <c r="BX364" s="22">
        <v>1.28</v>
      </c>
      <c r="BY364" s="22">
        <v>1.1499999999999999</v>
      </c>
      <c r="BZ364" s="22">
        <v>0.41</v>
      </c>
      <c r="CA364" s="22">
        <v>23</v>
      </c>
      <c r="CB364" s="22">
        <v>9</v>
      </c>
      <c r="CC364" s="22">
        <v>63</v>
      </c>
      <c r="CD364" s="22">
        <v>13</v>
      </c>
      <c r="CE364" s="22">
        <v>36</v>
      </c>
      <c r="CF364" s="22">
        <v>8</v>
      </c>
      <c r="CG364" s="22">
        <v>33</v>
      </c>
      <c r="CH364" s="22">
        <v>5</v>
      </c>
      <c r="CI364" s="22">
        <v>0.82</v>
      </c>
      <c r="CJ364" s="22">
        <v>0.41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0"/>
      <c r="C365" s="22">
        <v>194634</v>
      </c>
      <c r="D365" s="22">
        <v>0</v>
      </c>
      <c r="E365" s="22">
        <v>0</v>
      </c>
      <c r="F365" s="22">
        <v>-2</v>
      </c>
      <c r="G365" s="22">
        <v>2</v>
      </c>
      <c r="H365" s="22">
        <v>1</v>
      </c>
      <c r="I365" s="22">
        <v>3</v>
      </c>
      <c r="J365" s="20">
        <v>0</v>
      </c>
      <c r="K365" s="20">
        <v>2</v>
      </c>
      <c r="L365" s="22">
        <v>-2</v>
      </c>
      <c r="M365" s="20" t="s">
        <v>1354</v>
      </c>
      <c r="N365" s="20">
        <v>1.5</v>
      </c>
      <c r="O365" s="22">
        <v>294</v>
      </c>
      <c r="P365" s="23" t="b">
        <v>0</v>
      </c>
      <c r="Q365" s="20" t="s">
        <v>3342</v>
      </c>
      <c r="R365" s="20" t="s">
        <v>3465</v>
      </c>
      <c r="S365" s="22">
        <v>78</v>
      </c>
      <c r="T365" s="20" t="s">
        <v>1355</v>
      </c>
      <c r="U365" s="20">
        <v>3.3</v>
      </c>
      <c r="V365" s="20" t="s">
        <v>1356</v>
      </c>
      <c r="W365" s="20">
        <v>1.8</v>
      </c>
      <c r="X365" s="23" t="b">
        <v>0</v>
      </c>
      <c r="Y365" s="20"/>
      <c r="Z365" s="20" t="s">
        <v>1806</v>
      </c>
      <c r="AA365" s="22">
        <v>11</v>
      </c>
      <c r="AB365" s="22">
        <v>14</v>
      </c>
      <c r="AC365" s="22">
        <v>23</v>
      </c>
      <c r="AD365" s="22">
        <v>184101</v>
      </c>
      <c r="AE365" s="22">
        <v>1421</v>
      </c>
      <c r="AF365" s="22">
        <v>312757</v>
      </c>
      <c r="AG365" s="22">
        <v>20259</v>
      </c>
      <c r="AH365" s="20">
        <v>0.2</v>
      </c>
      <c r="AI365" s="20">
        <v>2.9</v>
      </c>
      <c r="AJ365" s="20" t="s">
        <v>2108</v>
      </c>
      <c r="AK365" s="22">
        <v>284</v>
      </c>
      <c r="AL365" s="22">
        <v>2</v>
      </c>
      <c r="AM365" s="22">
        <v>2</v>
      </c>
      <c r="AN365" s="22">
        <v>0</v>
      </c>
      <c r="AO365" s="22">
        <v>4</v>
      </c>
      <c r="AP365" s="22">
        <v>0</v>
      </c>
      <c r="AQ365" s="22">
        <v>0</v>
      </c>
      <c r="AR365" s="22">
        <v>0</v>
      </c>
      <c r="AS365" s="22">
        <v>1</v>
      </c>
      <c r="AT365" s="22">
        <v>1</v>
      </c>
      <c r="AU365" s="22">
        <v>0</v>
      </c>
      <c r="AV365" s="22">
        <v>2</v>
      </c>
      <c r="AW365" s="22">
        <v>66</v>
      </c>
      <c r="AX365" s="20">
        <v>84</v>
      </c>
      <c r="AY365" s="20">
        <v>56.4</v>
      </c>
      <c r="AZ365" s="20">
        <v>164</v>
      </c>
      <c r="BA365" s="20">
        <v>30.4</v>
      </c>
      <c r="BB365" s="22">
        <v>3</v>
      </c>
      <c r="BC365" s="20">
        <v>1.36</v>
      </c>
      <c r="BD365" s="20">
        <v>0.38</v>
      </c>
      <c r="BE365" s="20">
        <v>1.74</v>
      </c>
      <c r="BF365" s="20">
        <v>4.46</v>
      </c>
      <c r="BG365" s="22">
        <v>160</v>
      </c>
      <c r="BH365" s="22">
        <v>59</v>
      </c>
      <c r="BI365" s="22">
        <v>142</v>
      </c>
      <c r="BJ365" s="22">
        <v>94</v>
      </c>
      <c r="BK365" s="22">
        <v>30</v>
      </c>
      <c r="BL365" s="22">
        <v>18</v>
      </c>
      <c r="BM365" s="22">
        <v>66</v>
      </c>
      <c r="BN365" s="22">
        <v>40</v>
      </c>
      <c r="BO365" s="20"/>
      <c r="BP365" s="20"/>
      <c r="BQ365" s="20"/>
      <c r="BR365" s="20"/>
      <c r="BS365" s="20"/>
      <c r="BT365" s="20"/>
      <c r="BU365" s="22">
        <v>0.43</v>
      </c>
      <c r="BV365" s="22">
        <v>0</v>
      </c>
      <c r="BW365" s="22">
        <v>0.12</v>
      </c>
      <c r="BX365" s="22">
        <v>0.55000000000000004</v>
      </c>
      <c r="BY365" s="22">
        <v>1.41</v>
      </c>
      <c r="BZ365" s="22">
        <v>1.27</v>
      </c>
      <c r="CA365" s="22">
        <v>16</v>
      </c>
      <c r="CB365" s="22">
        <v>9</v>
      </c>
      <c r="CC365" s="22">
        <v>217</v>
      </c>
      <c r="CD365" s="22">
        <v>97</v>
      </c>
      <c r="CE365" s="22">
        <v>112</v>
      </c>
      <c r="CF365" s="22">
        <v>49</v>
      </c>
      <c r="CG365" s="22">
        <v>125</v>
      </c>
      <c r="CH365" s="22">
        <v>36</v>
      </c>
      <c r="CI365" s="22">
        <v>0.95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444884</v>
      </c>
      <c r="D366" s="22">
        <v>0</v>
      </c>
      <c r="E366" s="22">
        <v>0</v>
      </c>
      <c r="F366" s="22">
        <v>-2</v>
      </c>
      <c r="G366" s="22">
        <v>2</v>
      </c>
      <c r="H366" s="22">
        <v>0</v>
      </c>
      <c r="I366" s="22">
        <v>3</v>
      </c>
      <c r="J366" s="20">
        <v>1.5</v>
      </c>
      <c r="K366" s="20">
        <v>1.5</v>
      </c>
      <c r="L366" s="22">
        <v>0</v>
      </c>
      <c r="M366" s="20" t="s">
        <v>1181</v>
      </c>
      <c r="N366" s="20">
        <v>1</v>
      </c>
      <c r="O366" s="22">
        <v>295</v>
      </c>
      <c r="P366" s="23" t="b">
        <v>0</v>
      </c>
      <c r="Q366" s="20"/>
      <c r="R366" s="20"/>
      <c r="S366" s="22">
        <v>48</v>
      </c>
      <c r="T366" s="20" t="s">
        <v>1367</v>
      </c>
      <c r="U366" s="20">
        <v>1.4</v>
      </c>
      <c r="V366" s="20" t="s">
        <v>568</v>
      </c>
      <c r="W366" s="20">
        <v>0.2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7</v>
      </c>
      <c r="AD366" s="22">
        <v>7166</v>
      </c>
      <c r="AE366" s="22">
        <v>306</v>
      </c>
      <c r="AF366" s="22">
        <v>14670</v>
      </c>
      <c r="AG366" s="22">
        <v>471</v>
      </c>
      <c r="AH366" s="20">
        <v>0.2</v>
      </c>
      <c r="AI366" s="20">
        <v>1.5</v>
      </c>
      <c r="AJ366" s="20" t="s">
        <v>568</v>
      </c>
      <c r="AK366" s="22">
        <v>119</v>
      </c>
      <c r="AL366" s="22">
        <v>0</v>
      </c>
      <c r="AM366" s="22">
        <v>1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28</v>
      </c>
      <c r="AX366" s="20">
        <v>12.6</v>
      </c>
      <c r="AY366" s="20">
        <v>29.7</v>
      </c>
      <c r="AZ366" s="20">
        <v>17</v>
      </c>
      <c r="BA366" s="20">
        <v>6</v>
      </c>
      <c r="BB366" s="22">
        <v>0</v>
      </c>
      <c r="BC366" s="20">
        <v>0.12</v>
      </c>
      <c r="BD366" s="20">
        <v>0.19</v>
      </c>
      <c r="BE366" s="20">
        <v>0.31</v>
      </c>
      <c r="BF366" s="20">
        <v>2.04</v>
      </c>
      <c r="BG366" s="22">
        <v>345</v>
      </c>
      <c r="BH366" s="22">
        <v>154</v>
      </c>
      <c r="BI366" s="22">
        <v>217</v>
      </c>
      <c r="BJ366" s="22">
        <v>119</v>
      </c>
      <c r="BK366" s="22">
        <v>245</v>
      </c>
      <c r="BL366" s="22">
        <v>129</v>
      </c>
      <c r="BM366" s="22">
        <v>301</v>
      </c>
      <c r="BN366" s="22">
        <v>132</v>
      </c>
      <c r="BO366" s="20"/>
      <c r="BP366" s="20"/>
      <c r="BQ366" s="20"/>
      <c r="BR366" s="20"/>
      <c r="BS366" s="20"/>
      <c r="BT366" s="20"/>
      <c r="BU366" s="22">
        <v>0.09</v>
      </c>
      <c r="BV366" s="22">
        <v>0</v>
      </c>
      <c r="BW366" s="22">
        <v>0.14000000000000001</v>
      </c>
      <c r="BX366" s="22">
        <v>0.23</v>
      </c>
      <c r="BY366" s="22">
        <v>1.54</v>
      </c>
      <c r="BZ366" s="22">
        <v>0</v>
      </c>
      <c r="CA366" s="22">
        <v>321</v>
      </c>
      <c r="CB366" s="22">
        <v>212</v>
      </c>
      <c r="CC366" s="22">
        <v>247</v>
      </c>
      <c r="CD366" s="22">
        <v>110</v>
      </c>
      <c r="CE366" s="22">
        <v>288</v>
      </c>
      <c r="CF366" s="22">
        <v>133</v>
      </c>
      <c r="CG366" s="22">
        <v>337</v>
      </c>
      <c r="CH366" s="22">
        <v>105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116643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1348</v>
      </c>
      <c r="N367" s="20">
        <v>0</v>
      </c>
      <c r="O367" s="22">
        <v>296</v>
      </c>
      <c r="P367" s="23" t="b">
        <v>0</v>
      </c>
      <c r="Q367" s="20" t="s">
        <v>2427</v>
      </c>
      <c r="R367" s="20" t="s">
        <v>2428</v>
      </c>
      <c r="S367" s="22">
        <v>50</v>
      </c>
      <c r="T367" s="20" t="s">
        <v>1349</v>
      </c>
      <c r="U367" s="20">
        <v>0</v>
      </c>
      <c r="V367" s="20" t="s">
        <v>735</v>
      </c>
      <c r="W367" s="20">
        <v>0</v>
      </c>
      <c r="X367" s="23" t="b">
        <v>0</v>
      </c>
      <c r="Y367" s="20"/>
      <c r="Z367" s="20" t="s">
        <v>872</v>
      </c>
      <c r="AA367" s="22">
        <v>11</v>
      </c>
      <c r="AB367" s="22">
        <v>14</v>
      </c>
      <c r="AC367" s="22">
        <v>0</v>
      </c>
      <c r="AD367" s="22">
        <v>0</v>
      </c>
      <c r="AE367" s="22">
        <v>0</v>
      </c>
      <c r="AF367" s="22">
        <v>1043</v>
      </c>
      <c r="AG367" s="22">
        <v>5</v>
      </c>
      <c r="AH367" s="20">
        <v>0</v>
      </c>
      <c r="AI367" s="20">
        <v>0</v>
      </c>
      <c r="AJ367" s="20" t="s">
        <v>178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687</v>
      </c>
      <c r="BH367" s="22">
        <v>290</v>
      </c>
      <c r="BI367" s="22">
        <v>684</v>
      </c>
      <c r="BJ367" s="22">
        <v>289</v>
      </c>
      <c r="BK367" s="22">
        <v>679</v>
      </c>
      <c r="BL367" s="22">
        <v>286</v>
      </c>
      <c r="BM367" s="22">
        <v>687</v>
      </c>
      <c r="BN367" s="22">
        <v>290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174</v>
      </c>
      <c r="CB367" s="22">
        <v>106</v>
      </c>
      <c r="CC367" s="22">
        <v>674</v>
      </c>
      <c r="CD367" s="22">
        <v>283</v>
      </c>
      <c r="CE367" s="22">
        <v>686</v>
      </c>
      <c r="CF367" s="22">
        <v>289</v>
      </c>
      <c r="CG367" s="22">
        <v>667</v>
      </c>
      <c r="CH367" s="22">
        <v>272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75</v>
      </c>
      <c r="B368" s="20"/>
      <c r="C368" s="22">
        <v>243298</v>
      </c>
      <c r="D368" s="22">
        <v>0</v>
      </c>
      <c r="E368" s="22">
        <v>0</v>
      </c>
      <c r="F368" s="22">
        <v>-3</v>
      </c>
      <c r="G368" s="22">
        <v>3</v>
      </c>
      <c r="H368" s="22">
        <v>0</v>
      </c>
      <c r="I368" s="22">
        <v>4</v>
      </c>
      <c r="J368" s="20">
        <v>3.2</v>
      </c>
      <c r="K368" s="20">
        <v>4.3</v>
      </c>
      <c r="L368" s="22">
        <v>7</v>
      </c>
      <c r="M368" s="20" t="s">
        <v>1337</v>
      </c>
      <c r="N368" s="20">
        <v>3.8</v>
      </c>
      <c r="O368" s="22">
        <v>297</v>
      </c>
      <c r="P368" s="23" t="b">
        <v>0</v>
      </c>
      <c r="Q368" s="20" t="s">
        <v>2388</v>
      </c>
      <c r="R368" s="20" t="s">
        <v>3466</v>
      </c>
      <c r="S368" s="22">
        <v>72</v>
      </c>
      <c r="T368" s="20" t="s">
        <v>1379</v>
      </c>
      <c r="U368" s="20">
        <v>2.9</v>
      </c>
      <c r="V368" s="20" t="s">
        <v>1380</v>
      </c>
      <c r="W368" s="20">
        <v>3</v>
      </c>
      <c r="X368" s="23" t="b">
        <v>0</v>
      </c>
      <c r="Y368" s="20"/>
      <c r="Z368" s="20" t="s">
        <v>937</v>
      </c>
      <c r="AA368" s="22">
        <v>11</v>
      </c>
      <c r="AB368" s="22">
        <v>14</v>
      </c>
      <c r="AC368" s="22">
        <v>20</v>
      </c>
      <c r="AD368" s="22">
        <v>113369</v>
      </c>
      <c r="AE368" s="22">
        <v>3992</v>
      </c>
      <c r="AF368" s="22">
        <v>463168</v>
      </c>
      <c r="AG368" s="22">
        <v>8019</v>
      </c>
      <c r="AH368" s="20">
        <v>0.5</v>
      </c>
      <c r="AI368" s="20">
        <v>2.8</v>
      </c>
      <c r="AJ368" s="20" t="s">
        <v>1380</v>
      </c>
      <c r="AK368" s="22">
        <v>318</v>
      </c>
      <c r="AL368" s="22">
        <v>2</v>
      </c>
      <c r="AM368" s="22">
        <v>0</v>
      </c>
      <c r="AN368" s="22">
        <v>0</v>
      </c>
      <c r="AO368" s="22">
        <v>5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3</v>
      </c>
      <c r="AW368" s="22">
        <v>68</v>
      </c>
      <c r="AX368" s="20">
        <v>90.6</v>
      </c>
      <c r="AY368" s="20">
        <v>47.2</v>
      </c>
      <c r="AZ368" s="20">
        <v>131</v>
      </c>
      <c r="BA368" s="20">
        <v>26.7</v>
      </c>
      <c r="BB368" s="22">
        <v>5</v>
      </c>
      <c r="BC368" s="20">
        <v>1.99</v>
      </c>
      <c r="BD368" s="20">
        <v>0.16</v>
      </c>
      <c r="BE368" s="20">
        <v>2.15</v>
      </c>
      <c r="BF368" s="20">
        <v>4.05</v>
      </c>
      <c r="BG368" s="22">
        <v>140</v>
      </c>
      <c r="BH368" s="22">
        <v>17</v>
      </c>
      <c r="BI368" s="22">
        <v>162</v>
      </c>
      <c r="BJ368" s="22">
        <v>22</v>
      </c>
      <c r="BK368" s="22">
        <v>42</v>
      </c>
      <c r="BL368" s="22">
        <v>16</v>
      </c>
      <c r="BM368" s="22">
        <v>85</v>
      </c>
      <c r="BN368" s="22">
        <v>17</v>
      </c>
      <c r="BO368" s="20"/>
      <c r="BP368" s="20"/>
      <c r="BQ368" s="20"/>
      <c r="BR368" s="20"/>
      <c r="BS368" s="20"/>
      <c r="BT368" s="20"/>
      <c r="BU368" s="22">
        <v>0.56000000000000005</v>
      </c>
      <c r="BV368" s="22">
        <v>0</v>
      </c>
      <c r="BW368" s="22">
        <v>0.05</v>
      </c>
      <c r="BX368" s="22">
        <v>0.61</v>
      </c>
      <c r="BY368" s="22">
        <v>1.1499999999999999</v>
      </c>
      <c r="BZ368" s="22">
        <v>1.42</v>
      </c>
      <c r="CA368" s="22">
        <v>27</v>
      </c>
      <c r="CB368" s="22">
        <v>11</v>
      </c>
      <c r="CC368" s="22">
        <v>62</v>
      </c>
      <c r="CD368" s="22">
        <v>12</v>
      </c>
      <c r="CE368" s="22">
        <v>140</v>
      </c>
      <c r="CF368" s="22">
        <v>23</v>
      </c>
      <c r="CG368" s="22">
        <v>102</v>
      </c>
      <c r="CH368" s="22">
        <v>20</v>
      </c>
      <c r="CI368" s="22">
        <v>1.42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171287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2</v>
      </c>
      <c r="J369" s="20">
        <v>3.5</v>
      </c>
      <c r="K369" s="20">
        <v>3.5</v>
      </c>
      <c r="L369" s="22">
        <v>2</v>
      </c>
      <c r="M369" s="20" t="s">
        <v>1016</v>
      </c>
      <c r="N369" s="20">
        <v>3</v>
      </c>
      <c r="O369" s="22">
        <v>298</v>
      </c>
      <c r="P369" s="23" t="b">
        <v>0</v>
      </c>
      <c r="Q369" s="20"/>
      <c r="R369" s="20"/>
      <c r="S369" s="22">
        <v>45</v>
      </c>
      <c r="T369" s="20" t="s">
        <v>1353</v>
      </c>
      <c r="U369" s="20">
        <v>2.2999999999999998</v>
      </c>
      <c r="V369" s="20" t="s">
        <v>466</v>
      </c>
      <c r="W369" s="20">
        <v>0.5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14</v>
      </c>
      <c r="AD369" s="22">
        <v>29252</v>
      </c>
      <c r="AE369" s="22">
        <v>1673</v>
      </c>
      <c r="AF369" s="22">
        <v>21340</v>
      </c>
      <c r="AG369" s="22">
        <v>1008</v>
      </c>
      <c r="AH369" s="20">
        <v>0.7</v>
      </c>
      <c r="AI369" s="20">
        <v>3.1</v>
      </c>
      <c r="AJ369" s="20" t="s">
        <v>466</v>
      </c>
      <c r="AK369" s="22">
        <v>413</v>
      </c>
      <c r="AL369" s="22">
        <v>0</v>
      </c>
      <c r="AM369" s="22">
        <v>0</v>
      </c>
      <c r="AN369" s="22">
        <v>1</v>
      </c>
      <c r="AO369" s="22">
        <v>3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72</v>
      </c>
      <c r="AX369" s="20">
        <v>76.599999999999994</v>
      </c>
      <c r="AY369" s="20">
        <v>50.2</v>
      </c>
      <c r="AZ369" s="20">
        <v>18</v>
      </c>
      <c r="BA369" s="20">
        <v>14.5</v>
      </c>
      <c r="BB369" s="22">
        <v>4</v>
      </c>
      <c r="BC369" s="20">
        <v>0.06</v>
      </c>
      <c r="BD369" s="20">
        <v>0.11</v>
      </c>
      <c r="BE369" s="20">
        <v>0.17</v>
      </c>
      <c r="BF369" s="20">
        <v>6.02</v>
      </c>
      <c r="BG369" s="22">
        <v>173</v>
      </c>
      <c r="BH369" s="22">
        <v>71</v>
      </c>
      <c r="BI369" s="22">
        <v>158</v>
      </c>
      <c r="BJ369" s="22">
        <v>37</v>
      </c>
      <c r="BK369" s="22">
        <v>232</v>
      </c>
      <c r="BL369" s="22">
        <v>65</v>
      </c>
      <c r="BM369" s="22">
        <v>203</v>
      </c>
      <c r="BN369" s="22">
        <v>64</v>
      </c>
      <c r="BO369" s="20"/>
      <c r="BP369" s="20"/>
      <c r="BQ369" s="20"/>
      <c r="BR369" s="20"/>
      <c r="BS369" s="20"/>
      <c r="BT369" s="20"/>
      <c r="BU369" s="22">
        <v>0.01</v>
      </c>
      <c r="BV369" s="22">
        <v>0</v>
      </c>
      <c r="BW369" s="22">
        <v>0.02</v>
      </c>
      <c r="BX369" s="22">
        <v>0.03</v>
      </c>
      <c r="BY369" s="22">
        <v>1.31</v>
      </c>
      <c r="BZ369" s="22">
        <v>0.65</v>
      </c>
      <c r="CA369" s="22">
        <v>367</v>
      </c>
      <c r="CB369" s="22">
        <v>61</v>
      </c>
      <c r="CC369" s="22">
        <v>88</v>
      </c>
      <c r="CD369" s="22">
        <v>26</v>
      </c>
      <c r="CE369" s="22">
        <v>185</v>
      </c>
      <c r="CF369" s="22">
        <v>66</v>
      </c>
      <c r="CG369" s="22">
        <v>230</v>
      </c>
      <c r="CH369" s="22">
        <v>88</v>
      </c>
      <c r="CI369" s="22">
        <v>0.87</v>
      </c>
      <c r="CJ369" s="22">
        <v>0.22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0</v>
      </c>
      <c r="C370" s="22">
        <v>56979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1014</v>
      </c>
      <c r="N370" s="20">
        <v>0</v>
      </c>
      <c r="O370" s="22">
        <v>299</v>
      </c>
      <c r="P370" s="23" t="b">
        <v>0</v>
      </c>
      <c r="Q370" s="20" t="s">
        <v>2109</v>
      </c>
      <c r="R370" s="20" t="s">
        <v>2110</v>
      </c>
      <c r="S370" s="22">
        <v>50</v>
      </c>
      <c r="T370" s="20" t="s">
        <v>1339</v>
      </c>
      <c r="U370" s="20">
        <v>0</v>
      </c>
      <c r="V370" s="20" t="s">
        <v>434</v>
      </c>
      <c r="W370" s="20">
        <v>0</v>
      </c>
      <c r="X370" s="23" t="b">
        <v>0</v>
      </c>
      <c r="Y370" s="20"/>
      <c r="Z370" s="20" t="s">
        <v>872</v>
      </c>
      <c r="AA370" s="22">
        <v>11</v>
      </c>
      <c r="AB370" s="22">
        <v>14</v>
      </c>
      <c r="AC370" s="22">
        <v>0</v>
      </c>
      <c r="AD370" s="22">
        <v>0</v>
      </c>
      <c r="AE370" s="22">
        <v>0</v>
      </c>
      <c r="AF370" s="22">
        <v>748</v>
      </c>
      <c r="AG370" s="22">
        <v>7</v>
      </c>
      <c r="AH370" s="20">
        <v>0</v>
      </c>
      <c r="AI370" s="20">
        <v>0</v>
      </c>
      <c r="AJ370" s="20" t="s">
        <v>434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682</v>
      </c>
      <c r="BH370" s="22">
        <v>287</v>
      </c>
      <c r="BI370" s="22">
        <v>679</v>
      </c>
      <c r="BJ370" s="22">
        <v>286</v>
      </c>
      <c r="BK370" s="22">
        <v>674</v>
      </c>
      <c r="BL370" s="22">
        <v>283</v>
      </c>
      <c r="BM370" s="22">
        <v>682</v>
      </c>
      <c r="BN370" s="22">
        <v>287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167</v>
      </c>
      <c r="CB370" s="22">
        <v>103</v>
      </c>
      <c r="CC370" s="22">
        <v>669</v>
      </c>
      <c r="CD370" s="22">
        <v>280</v>
      </c>
      <c r="CE370" s="22">
        <v>682</v>
      </c>
      <c r="CF370" s="22">
        <v>287</v>
      </c>
      <c r="CG370" s="22">
        <v>678</v>
      </c>
      <c r="CH370" s="22">
        <v>278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100</v>
      </c>
      <c r="C371" s="22">
        <v>206915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3</v>
      </c>
      <c r="J371" s="20">
        <v>0</v>
      </c>
      <c r="K371" s="20">
        <v>1.5</v>
      </c>
      <c r="L371" s="22">
        <v>-2</v>
      </c>
      <c r="M371" s="20" t="s">
        <v>1361</v>
      </c>
      <c r="N371" s="20">
        <v>1</v>
      </c>
      <c r="O371" s="22">
        <v>300</v>
      </c>
      <c r="P371" s="23" t="b">
        <v>0</v>
      </c>
      <c r="Q371" s="20" t="s">
        <v>3467</v>
      </c>
      <c r="R371" s="20" t="s">
        <v>3468</v>
      </c>
      <c r="S371" s="22">
        <v>49</v>
      </c>
      <c r="T371" s="20" t="s">
        <v>1362</v>
      </c>
      <c r="U371" s="20">
        <v>1</v>
      </c>
      <c r="V371" s="20" t="s">
        <v>623</v>
      </c>
      <c r="W371" s="20">
        <v>0.1</v>
      </c>
      <c r="X371" s="23" t="b">
        <v>0</v>
      </c>
      <c r="Y371" s="20"/>
      <c r="Z371" s="20" t="s">
        <v>1806</v>
      </c>
      <c r="AA371" s="22">
        <v>11</v>
      </c>
      <c r="AB371" s="22">
        <v>14</v>
      </c>
      <c r="AC371" s="22">
        <v>5</v>
      </c>
      <c r="AD371" s="22">
        <v>2555</v>
      </c>
      <c r="AE371" s="22">
        <v>106</v>
      </c>
      <c r="AF371" s="22">
        <v>9571</v>
      </c>
      <c r="AG371" s="22">
        <v>342</v>
      </c>
      <c r="AH371" s="20">
        <v>0.2</v>
      </c>
      <c r="AI371" s="20">
        <v>1</v>
      </c>
      <c r="AJ371" s="20" t="s">
        <v>623</v>
      </c>
      <c r="AK371" s="22">
        <v>278</v>
      </c>
      <c r="AL371" s="22">
        <v>0</v>
      </c>
      <c r="AM371" s="22">
        <v>0</v>
      </c>
      <c r="AN371" s="22">
        <v>1</v>
      </c>
      <c r="AO371" s="22">
        <v>4</v>
      </c>
      <c r="AP371" s="22">
        <v>0</v>
      </c>
      <c r="AQ371" s="22">
        <v>0</v>
      </c>
      <c r="AR371" s="22">
        <v>0</v>
      </c>
      <c r="AS371" s="22">
        <v>1</v>
      </c>
      <c r="AT371" s="22">
        <v>1</v>
      </c>
      <c r="AU371" s="22">
        <v>0</v>
      </c>
      <c r="AV371" s="22">
        <v>0</v>
      </c>
      <c r="AW371" s="22">
        <v>29</v>
      </c>
      <c r="AX371" s="20">
        <v>34</v>
      </c>
      <c r="AY371" s="20">
        <v>17.600000000000001</v>
      </c>
      <c r="AZ371" s="20">
        <v>20</v>
      </c>
      <c r="BA371" s="20">
        <v>6.7</v>
      </c>
      <c r="BB371" s="22">
        <v>4</v>
      </c>
      <c r="BC371" s="20">
        <v>0.11</v>
      </c>
      <c r="BD371" s="20">
        <v>0.08</v>
      </c>
      <c r="BE371" s="20">
        <v>0.19</v>
      </c>
      <c r="BF371" s="20">
        <v>6.68</v>
      </c>
      <c r="BG371" s="22">
        <v>271</v>
      </c>
      <c r="BH371" s="22">
        <v>111</v>
      </c>
      <c r="BI371" s="22">
        <v>263</v>
      </c>
      <c r="BJ371" s="22">
        <v>141</v>
      </c>
      <c r="BK371" s="22">
        <v>228</v>
      </c>
      <c r="BL371" s="22">
        <v>121</v>
      </c>
      <c r="BM371" s="22">
        <v>296</v>
      </c>
      <c r="BN371" s="22">
        <v>129</v>
      </c>
      <c r="BO371" s="20"/>
      <c r="BP371" s="20"/>
      <c r="BQ371" s="20"/>
      <c r="BR371" s="20"/>
      <c r="BS371" s="20"/>
      <c r="BT371" s="20"/>
      <c r="BU371" s="22">
        <v>0.04</v>
      </c>
      <c r="BV371" s="22">
        <v>0</v>
      </c>
      <c r="BW371" s="22">
        <v>0.03</v>
      </c>
      <c r="BX371" s="22">
        <v>7.0000000000000007E-2</v>
      </c>
      <c r="BY371" s="22">
        <v>2.16</v>
      </c>
      <c r="BZ371" s="22">
        <v>1.29</v>
      </c>
      <c r="CA371" s="22">
        <v>256</v>
      </c>
      <c r="CB371" s="22">
        <v>169</v>
      </c>
      <c r="CC371" s="22">
        <v>251</v>
      </c>
      <c r="CD371" s="22">
        <v>113</v>
      </c>
      <c r="CE371" s="22">
        <v>376</v>
      </c>
      <c r="CF371" s="22">
        <v>173</v>
      </c>
      <c r="CG371" s="22">
        <v>455</v>
      </c>
      <c r="CH371" s="22">
        <v>152</v>
      </c>
      <c r="CI371" s="22">
        <v>1.29</v>
      </c>
      <c r="CJ371" s="22">
        <v>0.32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200720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1</v>
      </c>
      <c r="J372" s="20">
        <v>0.5</v>
      </c>
      <c r="K372" s="20">
        <v>0.5</v>
      </c>
      <c r="L372" s="22">
        <v>0</v>
      </c>
      <c r="M372" s="20" t="s">
        <v>1357</v>
      </c>
      <c r="N372" s="20">
        <v>0</v>
      </c>
      <c r="O372" s="22">
        <v>301</v>
      </c>
      <c r="P372" s="23" t="b">
        <v>0</v>
      </c>
      <c r="Q372" s="20"/>
      <c r="R372" s="20"/>
      <c r="S372" s="22">
        <v>40</v>
      </c>
      <c r="T372" s="20" t="s">
        <v>1358</v>
      </c>
      <c r="U372" s="20">
        <v>0</v>
      </c>
      <c r="V372" s="20" t="s">
        <v>683</v>
      </c>
      <c r="W372" s="20">
        <v>0.3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0</v>
      </c>
      <c r="AD372" s="22">
        <v>2470</v>
      </c>
      <c r="AE372" s="22">
        <v>86</v>
      </c>
      <c r="AF372" s="22">
        <v>7700</v>
      </c>
      <c r="AG372" s="22">
        <v>185</v>
      </c>
      <c r="AH372" s="20">
        <v>0</v>
      </c>
      <c r="AI372" s="20">
        <v>0</v>
      </c>
      <c r="AJ372" s="20" t="s">
        <v>683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473</v>
      </c>
      <c r="BH372" s="22">
        <v>52</v>
      </c>
      <c r="BI372" s="22">
        <v>457</v>
      </c>
      <c r="BJ372" s="22">
        <v>36</v>
      </c>
      <c r="BK372" s="22">
        <v>425</v>
      </c>
      <c r="BL372" s="22">
        <v>31</v>
      </c>
      <c r="BM372" s="22">
        <v>478</v>
      </c>
      <c r="BN372" s="22">
        <v>52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634</v>
      </c>
      <c r="CB372" s="22">
        <v>53</v>
      </c>
      <c r="CC372" s="22">
        <v>432</v>
      </c>
      <c r="CD372" s="22">
        <v>52</v>
      </c>
      <c r="CE372" s="22">
        <v>478</v>
      </c>
      <c r="CF372" s="22">
        <v>52</v>
      </c>
      <c r="CG372" s="22">
        <v>297</v>
      </c>
      <c r="CH372" s="22">
        <v>42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204716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2</v>
      </c>
      <c r="J373" s="20">
        <v>1</v>
      </c>
      <c r="K373" s="20">
        <v>1</v>
      </c>
      <c r="L373" s="22">
        <v>1</v>
      </c>
      <c r="M373" s="20" t="s">
        <v>1359</v>
      </c>
      <c r="N373" s="20">
        <v>0.5</v>
      </c>
      <c r="O373" s="22">
        <v>302</v>
      </c>
      <c r="P373" s="23" t="b">
        <v>0</v>
      </c>
      <c r="Q373" s="20"/>
      <c r="R373" s="20" t="s">
        <v>2921</v>
      </c>
      <c r="S373" s="22">
        <v>49</v>
      </c>
      <c r="T373" s="20" t="s">
        <v>1360</v>
      </c>
      <c r="U373" s="20">
        <v>1.5</v>
      </c>
      <c r="V373" s="20" t="s">
        <v>557</v>
      </c>
      <c r="W373" s="20">
        <v>1.2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6</v>
      </c>
      <c r="AD373" s="22">
        <v>101306</v>
      </c>
      <c r="AE373" s="22">
        <v>1989</v>
      </c>
      <c r="AF373" s="22">
        <v>168142</v>
      </c>
      <c r="AG373" s="22">
        <v>2105</v>
      </c>
      <c r="AH373" s="20">
        <v>0.1</v>
      </c>
      <c r="AI373" s="20">
        <v>1.2</v>
      </c>
      <c r="AJ373" s="20" t="s">
        <v>557</v>
      </c>
      <c r="AK373" s="22">
        <v>204</v>
      </c>
      <c r="AL373" s="22">
        <v>0</v>
      </c>
      <c r="AM373" s="22">
        <v>0</v>
      </c>
      <c r="AN373" s="22">
        <v>0</v>
      </c>
      <c r="AO373" s="22">
        <v>3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42</v>
      </c>
      <c r="AX373" s="20">
        <v>54.6</v>
      </c>
      <c r="AY373" s="20">
        <v>12.2</v>
      </c>
      <c r="AZ373" s="20">
        <v>6</v>
      </c>
      <c r="BA373" s="20">
        <v>7.3</v>
      </c>
      <c r="BB373" s="22">
        <v>2</v>
      </c>
      <c r="BC373" s="20">
        <v>0.05</v>
      </c>
      <c r="BD373" s="20">
        <v>0.01</v>
      </c>
      <c r="BE373" s="20">
        <v>0.06</v>
      </c>
      <c r="BF373" s="20">
        <v>3.35</v>
      </c>
      <c r="BG373" s="22">
        <v>222</v>
      </c>
      <c r="BH373" s="22">
        <v>90</v>
      </c>
      <c r="BI373" s="22">
        <v>300</v>
      </c>
      <c r="BJ373" s="22">
        <v>100</v>
      </c>
      <c r="BK373" s="22">
        <v>325</v>
      </c>
      <c r="BL373" s="22">
        <v>110</v>
      </c>
      <c r="BM373" s="22">
        <v>292</v>
      </c>
      <c r="BN373" s="22">
        <v>105</v>
      </c>
      <c r="BO373" s="20"/>
      <c r="BP373" s="20"/>
      <c r="BQ373" s="20"/>
      <c r="BR373" s="20"/>
      <c r="BS373" s="20"/>
      <c r="BT373" s="20"/>
      <c r="BU373" s="22">
        <v>0.02</v>
      </c>
      <c r="BV373" s="22">
        <v>0</v>
      </c>
      <c r="BW373" s="22">
        <v>0</v>
      </c>
      <c r="BX373" s="22">
        <v>0.02</v>
      </c>
      <c r="BY373" s="22">
        <v>1.48</v>
      </c>
      <c r="BZ373" s="22">
        <v>1.32</v>
      </c>
      <c r="CA373" s="22">
        <v>253</v>
      </c>
      <c r="CB373" s="22">
        <v>28</v>
      </c>
      <c r="CC373" s="22">
        <v>322</v>
      </c>
      <c r="CD373" s="22">
        <v>108</v>
      </c>
      <c r="CE373" s="22">
        <v>281</v>
      </c>
      <c r="CF373" s="22">
        <v>91</v>
      </c>
      <c r="CG373" s="22">
        <v>153</v>
      </c>
      <c r="CH373" s="22">
        <v>59</v>
      </c>
      <c r="CI373" s="22">
        <v>0.88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244731</v>
      </c>
      <c r="D374" s="22">
        <v>-1</v>
      </c>
      <c r="E374" s="22">
        <v>1</v>
      </c>
      <c r="F374" s="22">
        <v>0</v>
      </c>
      <c r="G374" s="22">
        <v>0</v>
      </c>
      <c r="H374" s="22">
        <v>0</v>
      </c>
      <c r="I374" s="22">
        <v>3</v>
      </c>
      <c r="J374" s="20">
        <v>2.5</v>
      </c>
      <c r="K374" s="20">
        <v>2.5</v>
      </c>
      <c r="L374" s="22">
        <v>2</v>
      </c>
      <c r="M374" s="20" t="s">
        <v>1336</v>
      </c>
      <c r="N374" s="20">
        <v>2</v>
      </c>
      <c r="O374" s="22">
        <v>303</v>
      </c>
      <c r="P374" s="23" t="b">
        <v>0</v>
      </c>
      <c r="Q374" s="20"/>
      <c r="R374" s="20"/>
      <c r="S374" s="22">
        <v>75</v>
      </c>
      <c r="T374" s="20" t="s">
        <v>1365</v>
      </c>
      <c r="U374" s="20">
        <v>3.4</v>
      </c>
      <c r="V374" s="20" t="s">
        <v>1366</v>
      </c>
      <c r="W374" s="20">
        <v>9.4</v>
      </c>
      <c r="X374" s="23" t="b">
        <v>0</v>
      </c>
      <c r="Y374" s="20"/>
      <c r="Z374" s="20" t="s">
        <v>858</v>
      </c>
      <c r="AA374" s="22">
        <v>11</v>
      </c>
      <c r="AB374" s="22">
        <v>14</v>
      </c>
      <c r="AC374" s="22">
        <v>24</v>
      </c>
      <c r="AD374" s="22">
        <v>1029717</v>
      </c>
      <c r="AE374" s="22">
        <v>18320</v>
      </c>
      <c r="AF374" s="22">
        <v>818892</v>
      </c>
      <c r="AG374" s="22">
        <v>33229</v>
      </c>
      <c r="AH374" s="20">
        <v>0.3</v>
      </c>
      <c r="AI374" s="20">
        <v>3.2</v>
      </c>
      <c r="AJ374" s="20" t="s">
        <v>162</v>
      </c>
      <c r="AK374" s="22">
        <v>454</v>
      </c>
      <c r="AL374" s="22">
        <v>2</v>
      </c>
      <c r="AM374" s="22">
        <v>0</v>
      </c>
      <c r="AN374" s="22">
        <v>1</v>
      </c>
      <c r="AO374" s="22">
        <v>5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1</v>
      </c>
      <c r="AW374" s="22">
        <v>61</v>
      </c>
      <c r="AX374" s="20">
        <v>89.4</v>
      </c>
      <c r="AY374" s="20">
        <v>103.5</v>
      </c>
      <c r="AZ374" s="20">
        <v>153</v>
      </c>
      <c r="BA374" s="20">
        <v>34.5</v>
      </c>
      <c r="BB374" s="22">
        <v>6</v>
      </c>
      <c r="BC374" s="20">
        <v>2.2799999999999998</v>
      </c>
      <c r="BD374" s="20">
        <v>0.95</v>
      </c>
      <c r="BE374" s="20">
        <v>3.23</v>
      </c>
      <c r="BF374" s="20">
        <v>6.26</v>
      </c>
      <c r="BG374" s="22">
        <v>145</v>
      </c>
      <c r="BH374" s="22">
        <v>52</v>
      </c>
      <c r="BI374" s="22">
        <v>56</v>
      </c>
      <c r="BJ374" s="22">
        <v>40</v>
      </c>
      <c r="BK374" s="22">
        <v>35</v>
      </c>
      <c r="BL374" s="22">
        <v>22</v>
      </c>
      <c r="BM374" s="22">
        <v>56</v>
      </c>
      <c r="BN374" s="22">
        <v>36</v>
      </c>
      <c r="BO374" s="20"/>
      <c r="BP374" s="20"/>
      <c r="BQ374" s="20"/>
      <c r="BR374" s="20"/>
      <c r="BS374" s="20"/>
      <c r="BT374" s="20"/>
      <c r="BU374" s="22">
        <v>0.45</v>
      </c>
      <c r="BV374" s="22">
        <v>0</v>
      </c>
      <c r="BW374" s="22">
        <v>0.19</v>
      </c>
      <c r="BX374" s="22">
        <v>0.64</v>
      </c>
      <c r="BY374" s="22">
        <v>1.24</v>
      </c>
      <c r="BZ374" s="22">
        <v>0.99</v>
      </c>
      <c r="CA374" s="22">
        <v>21</v>
      </c>
      <c r="CB374" s="22">
        <v>13</v>
      </c>
      <c r="CC374" s="22">
        <v>166</v>
      </c>
      <c r="CD374" s="22">
        <v>73</v>
      </c>
      <c r="CE374" s="22">
        <v>107</v>
      </c>
      <c r="CF374" s="22">
        <v>48</v>
      </c>
      <c r="CG374" s="22">
        <v>43</v>
      </c>
      <c r="CH374" s="22">
        <v>15</v>
      </c>
      <c r="CI374" s="22">
        <v>1.19</v>
      </c>
      <c r="CJ374" s="22">
        <v>0.2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243016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3</v>
      </c>
      <c r="J375" s="20">
        <v>3</v>
      </c>
      <c r="K375" s="20">
        <v>3</v>
      </c>
      <c r="L375" s="22">
        <v>1</v>
      </c>
      <c r="M375" s="20" t="s">
        <v>1105</v>
      </c>
      <c r="N375" s="20">
        <v>2.5</v>
      </c>
      <c r="O375" s="22">
        <v>304</v>
      </c>
      <c r="P375" s="23" t="b">
        <v>0</v>
      </c>
      <c r="Q375" s="20"/>
      <c r="R375" s="20" t="s">
        <v>2818</v>
      </c>
      <c r="S375" s="22">
        <v>59</v>
      </c>
      <c r="T375" s="20" t="s">
        <v>1106</v>
      </c>
      <c r="U375" s="20">
        <v>1.6</v>
      </c>
      <c r="V375" s="20" t="s">
        <v>500</v>
      </c>
      <c r="W375" s="20">
        <v>4.2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11</v>
      </c>
      <c r="AD375" s="22">
        <v>98455</v>
      </c>
      <c r="AE375" s="22">
        <v>3374</v>
      </c>
      <c r="AF375" s="22">
        <v>794742</v>
      </c>
      <c r="AG375" s="22">
        <v>7591</v>
      </c>
      <c r="AH375" s="20">
        <v>0.4</v>
      </c>
      <c r="AI375" s="20">
        <v>1.9</v>
      </c>
      <c r="AJ375" s="20" t="s">
        <v>500</v>
      </c>
      <c r="AK375" s="22">
        <v>520</v>
      </c>
      <c r="AL375" s="22">
        <v>0</v>
      </c>
      <c r="AM375" s="22">
        <v>1</v>
      </c>
      <c r="AN375" s="22">
        <v>1</v>
      </c>
      <c r="AO375" s="22">
        <v>6</v>
      </c>
      <c r="AP375" s="22">
        <v>0</v>
      </c>
      <c r="AQ375" s="22">
        <v>0</v>
      </c>
      <c r="AR375" s="22">
        <v>0</v>
      </c>
      <c r="AS375" s="22">
        <v>3</v>
      </c>
      <c r="AT375" s="22">
        <v>1</v>
      </c>
      <c r="AU375" s="22">
        <v>0</v>
      </c>
      <c r="AV375" s="22">
        <v>1</v>
      </c>
      <c r="AW375" s="22">
        <v>65</v>
      </c>
      <c r="AX375" s="20">
        <v>91.2</v>
      </c>
      <c r="AY375" s="20">
        <v>76</v>
      </c>
      <c r="AZ375" s="20">
        <v>2</v>
      </c>
      <c r="BA375" s="20">
        <v>17</v>
      </c>
      <c r="BB375" s="22">
        <v>7</v>
      </c>
      <c r="BC375" s="20">
        <v>7.0000000000000007E-2</v>
      </c>
      <c r="BD375" s="20">
        <v>0.72</v>
      </c>
      <c r="BE375" s="20">
        <v>0.79</v>
      </c>
      <c r="BF375" s="20">
        <v>9.35</v>
      </c>
      <c r="BG375" s="22">
        <v>138</v>
      </c>
      <c r="BH375" s="22">
        <v>48</v>
      </c>
      <c r="BI375" s="22">
        <v>100</v>
      </c>
      <c r="BJ375" s="22">
        <v>71</v>
      </c>
      <c r="BK375" s="22">
        <v>370</v>
      </c>
      <c r="BL375" s="22">
        <v>189</v>
      </c>
      <c r="BM375" s="22">
        <v>169</v>
      </c>
      <c r="BN375" s="22">
        <v>85</v>
      </c>
      <c r="BO375" s="20"/>
      <c r="BP375" s="20"/>
      <c r="BQ375" s="20"/>
      <c r="BR375" s="20"/>
      <c r="BS375" s="20"/>
      <c r="BT375" s="20"/>
      <c r="BU375" s="22">
        <v>0.01</v>
      </c>
      <c r="BV375" s="22">
        <v>0</v>
      </c>
      <c r="BW375" s="22">
        <v>0.12</v>
      </c>
      <c r="BX375" s="22">
        <v>0.13</v>
      </c>
      <c r="BY375" s="22">
        <v>1.62</v>
      </c>
      <c r="BZ375" s="22">
        <v>1.04</v>
      </c>
      <c r="CA375" s="22">
        <v>72</v>
      </c>
      <c r="CB375" s="22">
        <v>44</v>
      </c>
      <c r="CC375" s="22">
        <v>125</v>
      </c>
      <c r="CD375" s="22">
        <v>51</v>
      </c>
      <c r="CE375" s="22">
        <v>272</v>
      </c>
      <c r="CF375" s="22">
        <v>127</v>
      </c>
      <c r="CG375" s="22">
        <v>84</v>
      </c>
      <c r="CH375" s="22">
        <v>25</v>
      </c>
      <c r="CI375" s="22">
        <v>1.21</v>
      </c>
      <c r="CJ375" s="22">
        <v>0.17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60914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2</v>
      </c>
      <c r="J376" s="20">
        <v>2.7</v>
      </c>
      <c r="K376" s="20">
        <v>2.7</v>
      </c>
      <c r="L376" s="22">
        <v>-1</v>
      </c>
      <c r="M376" s="20" t="s">
        <v>1208</v>
      </c>
      <c r="N376" s="20">
        <v>2.2000000000000002</v>
      </c>
      <c r="O376" s="22">
        <v>305</v>
      </c>
      <c r="P376" s="23" t="b">
        <v>0</v>
      </c>
      <c r="Q376" s="20"/>
      <c r="R376" s="20"/>
      <c r="S376" s="22">
        <v>49</v>
      </c>
      <c r="T376" s="20" t="s">
        <v>1340</v>
      </c>
      <c r="U376" s="20">
        <v>2.2000000000000002</v>
      </c>
      <c r="V376" s="20" t="s">
        <v>601</v>
      </c>
      <c r="W376" s="20">
        <v>0.5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11</v>
      </c>
      <c r="AD376" s="22">
        <v>33945</v>
      </c>
      <c r="AE376" s="22">
        <v>1550</v>
      </c>
      <c r="AF376" s="22">
        <v>24448</v>
      </c>
      <c r="AG376" s="22">
        <v>1433</v>
      </c>
      <c r="AH376" s="20">
        <v>0.4</v>
      </c>
      <c r="AI376" s="20">
        <v>2.2000000000000002</v>
      </c>
      <c r="AJ376" s="20" t="s">
        <v>601</v>
      </c>
      <c r="AK376" s="22">
        <v>436</v>
      </c>
      <c r="AL376" s="22">
        <v>0</v>
      </c>
      <c r="AM376" s="22">
        <v>0</v>
      </c>
      <c r="AN376" s="22">
        <v>1</v>
      </c>
      <c r="AO376" s="22">
        <v>5</v>
      </c>
      <c r="AP376" s="22">
        <v>1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80</v>
      </c>
      <c r="AX376" s="20">
        <v>83.2</v>
      </c>
      <c r="AY376" s="20">
        <v>18.399999999999999</v>
      </c>
      <c r="AZ376" s="20">
        <v>20</v>
      </c>
      <c r="BA376" s="20">
        <v>12.1</v>
      </c>
      <c r="BB376" s="22">
        <v>5</v>
      </c>
      <c r="BC376" s="20">
        <v>0.42</v>
      </c>
      <c r="BD376" s="20">
        <v>0.09</v>
      </c>
      <c r="BE376" s="20">
        <v>0.51</v>
      </c>
      <c r="BF376" s="20">
        <v>6.1</v>
      </c>
      <c r="BG376" s="22">
        <v>162</v>
      </c>
      <c r="BH376" s="22">
        <v>67</v>
      </c>
      <c r="BI376" s="22">
        <v>259</v>
      </c>
      <c r="BJ376" s="22">
        <v>83</v>
      </c>
      <c r="BK376" s="22">
        <v>225</v>
      </c>
      <c r="BL376" s="22">
        <v>63</v>
      </c>
      <c r="BM376" s="22">
        <v>242</v>
      </c>
      <c r="BN376" s="22">
        <v>81</v>
      </c>
      <c r="BO376" s="20"/>
      <c r="BP376" s="20"/>
      <c r="BQ376" s="20"/>
      <c r="BR376" s="20"/>
      <c r="BS376" s="20"/>
      <c r="BT376" s="20"/>
      <c r="BU376" s="22">
        <v>0.09</v>
      </c>
      <c r="BV376" s="22">
        <v>0</v>
      </c>
      <c r="BW376" s="22">
        <v>0.02</v>
      </c>
      <c r="BX376" s="22">
        <v>0.11</v>
      </c>
      <c r="BY376" s="22">
        <v>1.26</v>
      </c>
      <c r="BZ376" s="22">
        <v>1.03</v>
      </c>
      <c r="CA376" s="22">
        <v>222</v>
      </c>
      <c r="CB376" s="22">
        <v>25</v>
      </c>
      <c r="CC376" s="22">
        <v>132</v>
      </c>
      <c r="CD376" s="22">
        <v>44</v>
      </c>
      <c r="CE376" s="22">
        <v>192</v>
      </c>
      <c r="CF376" s="22">
        <v>68</v>
      </c>
      <c r="CG376" s="22">
        <v>233</v>
      </c>
      <c r="CH376" s="22">
        <v>91</v>
      </c>
      <c r="CI376" s="22">
        <v>1.03</v>
      </c>
      <c r="CJ376" s="22">
        <v>0.21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197464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2</v>
      </c>
      <c r="J377" s="20">
        <v>0</v>
      </c>
      <c r="K377" s="20">
        <v>0</v>
      </c>
      <c r="L377" s="22">
        <v>0</v>
      </c>
      <c r="M377" s="20" t="s">
        <v>1210</v>
      </c>
      <c r="N377" s="20">
        <v>0</v>
      </c>
      <c r="O377" s="22">
        <v>306</v>
      </c>
      <c r="P377" s="23" t="b">
        <v>0</v>
      </c>
      <c r="Q377" s="20" t="s">
        <v>3073</v>
      </c>
      <c r="R377" s="20" t="s">
        <v>3074</v>
      </c>
      <c r="S377" s="22">
        <v>40</v>
      </c>
      <c r="T377" s="20" t="s">
        <v>1377</v>
      </c>
      <c r="U377" s="20">
        <v>0</v>
      </c>
      <c r="V377" s="20" t="s">
        <v>680</v>
      </c>
      <c r="W377" s="20">
        <v>0.1</v>
      </c>
      <c r="X377" s="23" t="b">
        <v>0</v>
      </c>
      <c r="Y377" s="20"/>
      <c r="Z377" s="20" t="s">
        <v>872</v>
      </c>
      <c r="AA377" s="22">
        <v>11</v>
      </c>
      <c r="AB377" s="22">
        <v>14</v>
      </c>
      <c r="AC377" s="22">
        <v>0</v>
      </c>
      <c r="AD377" s="22">
        <v>2433</v>
      </c>
      <c r="AE377" s="22">
        <v>0</v>
      </c>
      <c r="AF377" s="22">
        <v>14490</v>
      </c>
      <c r="AG377" s="22">
        <v>237</v>
      </c>
      <c r="AH377" s="20">
        <v>0</v>
      </c>
      <c r="AI377" s="20">
        <v>0</v>
      </c>
      <c r="AJ377" s="20" t="s">
        <v>680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470</v>
      </c>
      <c r="BH377" s="22">
        <v>170</v>
      </c>
      <c r="BI377" s="22">
        <v>454</v>
      </c>
      <c r="BJ377" s="22">
        <v>167</v>
      </c>
      <c r="BK377" s="22">
        <v>422</v>
      </c>
      <c r="BL377" s="22">
        <v>149</v>
      </c>
      <c r="BM377" s="22">
        <v>475</v>
      </c>
      <c r="BN377" s="22">
        <v>170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631</v>
      </c>
      <c r="CB377" s="22">
        <v>175</v>
      </c>
      <c r="CC377" s="22">
        <v>429</v>
      </c>
      <c r="CD377" s="22">
        <v>149</v>
      </c>
      <c r="CE377" s="22">
        <v>475</v>
      </c>
      <c r="CF377" s="22">
        <v>167</v>
      </c>
      <c r="CG377" s="22">
        <v>358</v>
      </c>
      <c r="CH377" s="22">
        <v>136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122798</v>
      </c>
      <c r="D378" s="22">
        <v>0</v>
      </c>
      <c r="E378" s="22">
        <v>0</v>
      </c>
      <c r="F378" s="22">
        <v>1</v>
      </c>
      <c r="G378" s="22">
        <v>-1</v>
      </c>
      <c r="H378" s="22">
        <v>1</v>
      </c>
      <c r="I378" s="22">
        <v>2</v>
      </c>
      <c r="J378" s="20">
        <v>5.3</v>
      </c>
      <c r="K378" s="20">
        <v>5.3</v>
      </c>
      <c r="L378" s="22">
        <v>0</v>
      </c>
      <c r="M378" s="20" t="s">
        <v>1137</v>
      </c>
      <c r="N378" s="20">
        <v>4.8</v>
      </c>
      <c r="O378" s="22">
        <v>307</v>
      </c>
      <c r="P378" s="23" t="b">
        <v>0</v>
      </c>
      <c r="Q378" s="20"/>
      <c r="R378" s="20"/>
      <c r="S378" s="22">
        <v>66</v>
      </c>
      <c r="T378" s="20" t="s">
        <v>1351</v>
      </c>
      <c r="U378" s="20">
        <v>3.6</v>
      </c>
      <c r="V378" s="20" t="s">
        <v>421</v>
      </c>
      <c r="W378" s="20">
        <v>6.8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25</v>
      </c>
      <c r="AD378" s="22">
        <v>414266</v>
      </c>
      <c r="AE378" s="22">
        <v>12170</v>
      </c>
      <c r="AF378" s="22">
        <v>209506</v>
      </c>
      <c r="AG378" s="22">
        <v>16203</v>
      </c>
      <c r="AH378" s="20">
        <v>0.7</v>
      </c>
      <c r="AI378" s="20">
        <v>3.8</v>
      </c>
      <c r="AJ378" s="20" t="s">
        <v>421</v>
      </c>
      <c r="AK378" s="22">
        <v>630</v>
      </c>
      <c r="AL378" s="22">
        <v>1</v>
      </c>
      <c r="AM378" s="22">
        <v>0</v>
      </c>
      <c r="AN378" s="22">
        <v>1</v>
      </c>
      <c r="AO378" s="22">
        <v>7</v>
      </c>
      <c r="AP378" s="22">
        <v>0</v>
      </c>
      <c r="AQ378" s="22">
        <v>0</v>
      </c>
      <c r="AR378" s="22">
        <v>0</v>
      </c>
      <c r="AS378" s="22">
        <v>1</v>
      </c>
      <c r="AT378" s="22">
        <v>0</v>
      </c>
      <c r="AU378" s="22">
        <v>0</v>
      </c>
      <c r="AV378" s="22">
        <v>3</v>
      </c>
      <c r="AW378" s="22">
        <v>144</v>
      </c>
      <c r="AX378" s="20">
        <v>176.4</v>
      </c>
      <c r="AY378" s="20">
        <v>257.5</v>
      </c>
      <c r="AZ378" s="20">
        <v>44</v>
      </c>
      <c r="BA378" s="20">
        <v>47.8</v>
      </c>
      <c r="BB378" s="22">
        <v>7</v>
      </c>
      <c r="BC378" s="20">
        <v>0.47</v>
      </c>
      <c r="BD378" s="20">
        <v>0.94</v>
      </c>
      <c r="BE378" s="20">
        <v>1.41</v>
      </c>
      <c r="BF378" s="20">
        <v>9.07</v>
      </c>
      <c r="BG378" s="22">
        <v>33</v>
      </c>
      <c r="BH378" s="22">
        <v>9</v>
      </c>
      <c r="BI378" s="22">
        <v>10</v>
      </c>
      <c r="BJ378" s="22">
        <v>2</v>
      </c>
      <c r="BK378" s="22">
        <v>148</v>
      </c>
      <c r="BL378" s="22">
        <v>28</v>
      </c>
      <c r="BM378" s="22">
        <v>25</v>
      </c>
      <c r="BN378" s="22">
        <v>2</v>
      </c>
      <c r="BO378" s="22">
        <v>1</v>
      </c>
      <c r="BP378" s="20"/>
      <c r="BQ378" s="20"/>
      <c r="BR378" s="20"/>
      <c r="BS378" s="20"/>
      <c r="BT378" s="20"/>
      <c r="BU378" s="22">
        <v>7.0000000000000007E-2</v>
      </c>
      <c r="BV378" s="22">
        <v>0</v>
      </c>
      <c r="BW378" s="22">
        <v>0.13</v>
      </c>
      <c r="BX378" s="22">
        <v>0.2</v>
      </c>
      <c r="BY378" s="22">
        <v>1.3</v>
      </c>
      <c r="BZ378" s="22">
        <v>1</v>
      </c>
      <c r="CA378" s="22">
        <v>44</v>
      </c>
      <c r="CB378" s="22">
        <v>3</v>
      </c>
      <c r="CC378" s="22">
        <v>34</v>
      </c>
      <c r="CD378" s="22">
        <v>9</v>
      </c>
      <c r="CE378" s="22">
        <v>91</v>
      </c>
      <c r="CF378" s="22">
        <v>27</v>
      </c>
      <c r="CG378" s="22">
        <v>57</v>
      </c>
      <c r="CH378" s="22">
        <v>20</v>
      </c>
      <c r="CI378" s="22">
        <v>1</v>
      </c>
      <c r="CJ378" s="22">
        <v>0.14000000000000001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118748</v>
      </c>
      <c r="D379" s="22">
        <v>1</v>
      </c>
      <c r="E379" s="22">
        <v>-1</v>
      </c>
      <c r="F379" s="22">
        <v>1</v>
      </c>
      <c r="G379" s="22">
        <v>-1</v>
      </c>
      <c r="H379" s="22">
        <v>0</v>
      </c>
      <c r="I379" s="22">
        <v>3</v>
      </c>
      <c r="J379" s="20">
        <v>7.7</v>
      </c>
      <c r="K379" s="20">
        <v>7.7</v>
      </c>
      <c r="L379" s="22">
        <v>1</v>
      </c>
      <c r="M379" s="20" t="s">
        <v>861</v>
      </c>
      <c r="N379" s="20">
        <v>7.2</v>
      </c>
      <c r="O379" s="22">
        <v>308</v>
      </c>
      <c r="P379" s="23" t="b">
        <v>1</v>
      </c>
      <c r="Q379" s="20"/>
      <c r="R379" s="20"/>
      <c r="S379" s="22">
        <v>126</v>
      </c>
      <c r="T379" s="20" t="s">
        <v>1350</v>
      </c>
      <c r="U379" s="20">
        <v>6.3</v>
      </c>
      <c r="V379" s="20" t="s">
        <v>402</v>
      </c>
      <c r="W379" s="20">
        <v>31.8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44</v>
      </c>
      <c r="AD379" s="22">
        <v>1189726</v>
      </c>
      <c r="AE379" s="22">
        <v>73775</v>
      </c>
      <c r="AF379" s="22">
        <v>825034</v>
      </c>
      <c r="AG379" s="22">
        <v>42805</v>
      </c>
      <c r="AH379" s="20">
        <v>0.6</v>
      </c>
      <c r="AI379" s="20">
        <v>3.5</v>
      </c>
      <c r="AJ379" s="20" t="s">
        <v>402</v>
      </c>
      <c r="AK379" s="22">
        <v>594</v>
      </c>
      <c r="AL379" s="22">
        <v>3</v>
      </c>
      <c r="AM379" s="22">
        <v>4</v>
      </c>
      <c r="AN379" s="22">
        <v>1</v>
      </c>
      <c r="AO379" s="22">
        <v>6</v>
      </c>
      <c r="AP379" s="22">
        <v>0</v>
      </c>
      <c r="AQ379" s="22">
        <v>0</v>
      </c>
      <c r="AR379" s="22">
        <v>1</v>
      </c>
      <c r="AS379" s="22">
        <v>1</v>
      </c>
      <c r="AT379" s="22">
        <v>0</v>
      </c>
      <c r="AU379" s="22">
        <v>0</v>
      </c>
      <c r="AV379" s="22">
        <v>5</v>
      </c>
      <c r="AW379" s="22">
        <v>149</v>
      </c>
      <c r="AX379" s="20">
        <v>219.6</v>
      </c>
      <c r="AY379" s="20">
        <v>215.2</v>
      </c>
      <c r="AZ379" s="20">
        <v>301</v>
      </c>
      <c r="BA379" s="20">
        <v>73.599999999999994</v>
      </c>
      <c r="BB379" s="22">
        <v>7</v>
      </c>
      <c r="BC379" s="20">
        <v>3.79</v>
      </c>
      <c r="BD379" s="20">
        <v>2.74</v>
      </c>
      <c r="BE379" s="20">
        <v>6.53</v>
      </c>
      <c r="BF379" s="20">
        <v>8.1199999999999992</v>
      </c>
      <c r="BG379" s="22">
        <v>15</v>
      </c>
      <c r="BH379" s="22">
        <v>6</v>
      </c>
      <c r="BI379" s="22">
        <v>12</v>
      </c>
      <c r="BJ379" s="22">
        <v>9</v>
      </c>
      <c r="BK379" s="22">
        <v>3</v>
      </c>
      <c r="BL379" s="22">
        <v>2</v>
      </c>
      <c r="BM379" s="22">
        <v>4</v>
      </c>
      <c r="BN379" s="22">
        <v>3</v>
      </c>
      <c r="BO379" s="20"/>
      <c r="BP379" s="20"/>
      <c r="BQ379" s="20"/>
      <c r="BR379" s="20"/>
      <c r="BS379" s="22">
        <v>2</v>
      </c>
      <c r="BT379" s="20"/>
      <c r="BU379" s="22">
        <v>0.56999999999999995</v>
      </c>
      <c r="BV379" s="22">
        <v>0</v>
      </c>
      <c r="BW379" s="22">
        <v>0.42</v>
      </c>
      <c r="BX379" s="22">
        <v>0.99</v>
      </c>
      <c r="BY379" s="22">
        <v>1.23</v>
      </c>
      <c r="BZ379" s="22">
        <v>0.91</v>
      </c>
      <c r="CA379" s="22">
        <v>2</v>
      </c>
      <c r="CB379" s="22">
        <v>1</v>
      </c>
      <c r="CC379" s="22">
        <v>7</v>
      </c>
      <c r="CD379" s="22">
        <v>3</v>
      </c>
      <c r="CE379" s="22">
        <v>8</v>
      </c>
      <c r="CF379" s="22">
        <v>4</v>
      </c>
      <c r="CG379" s="22">
        <v>8</v>
      </c>
      <c r="CH379" s="22">
        <v>3</v>
      </c>
      <c r="CI379" s="22">
        <v>1.06</v>
      </c>
      <c r="CJ379" s="22">
        <v>0.15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424876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3</v>
      </c>
      <c r="J380" s="20">
        <v>4.5</v>
      </c>
      <c r="K380" s="20">
        <v>4.5</v>
      </c>
      <c r="L380" s="22">
        <v>2</v>
      </c>
      <c r="M380" s="20" t="s">
        <v>2111</v>
      </c>
      <c r="N380" s="20">
        <v>4</v>
      </c>
      <c r="O380" s="22">
        <v>309</v>
      </c>
      <c r="P380" s="23" t="b">
        <v>0</v>
      </c>
      <c r="Q380" s="20"/>
      <c r="R380" s="20"/>
      <c r="S380" s="22">
        <v>70</v>
      </c>
      <c r="T380" s="20" t="s">
        <v>2112</v>
      </c>
      <c r="U380" s="20">
        <v>3.6</v>
      </c>
      <c r="V380" s="20" t="s">
        <v>2113</v>
      </c>
      <c r="W380" s="20">
        <v>5.4</v>
      </c>
      <c r="X380" s="23" t="b">
        <v>0</v>
      </c>
      <c r="Y380" s="20"/>
      <c r="Z380" s="20" t="s">
        <v>858</v>
      </c>
      <c r="AA380" s="22">
        <v>11</v>
      </c>
      <c r="AB380" s="22">
        <v>14</v>
      </c>
      <c r="AC380" s="22">
        <v>25</v>
      </c>
      <c r="AD380" s="22">
        <v>352776</v>
      </c>
      <c r="AE380" s="22">
        <v>17810</v>
      </c>
      <c r="AF380" s="22">
        <v>249602</v>
      </c>
      <c r="AG380" s="22">
        <v>12467</v>
      </c>
      <c r="AH380" s="20">
        <v>0.6</v>
      </c>
      <c r="AI380" s="20">
        <v>3.6</v>
      </c>
      <c r="AJ380" s="20" t="s">
        <v>2113</v>
      </c>
      <c r="AK380" s="22">
        <v>630</v>
      </c>
      <c r="AL380" s="22">
        <v>1</v>
      </c>
      <c r="AM380" s="22">
        <v>1</v>
      </c>
      <c r="AN380" s="22">
        <v>1</v>
      </c>
      <c r="AO380" s="22">
        <v>7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2</v>
      </c>
      <c r="AW380" s="22">
        <v>137</v>
      </c>
      <c r="AX380" s="20">
        <v>129.4</v>
      </c>
      <c r="AY380" s="20">
        <v>200.2</v>
      </c>
      <c r="AZ380" s="20">
        <v>81</v>
      </c>
      <c r="BA380" s="20">
        <v>41</v>
      </c>
      <c r="BB380" s="22">
        <v>7</v>
      </c>
      <c r="BC380" s="20">
        <v>0.52</v>
      </c>
      <c r="BD380" s="20">
        <v>0.98</v>
      </c>
      <c r="BE380" s="20">
        <v>1.5</v>
      </c>
      <c r="BF380" s="20">
        <v>9.07</v>
      </c>
      <c r="BG380" s="22">
        <v>85</v>
      </c>
      <c r="BH380" s="22">
        <v>31</v>
      </c>
      <c r="BI380" s="22">
        <v>18</v>
      </c>
      <c r="BJ380" s="22">
        <v>14</v>
      </c>
      <c r="BK380" s="22">
        <v>86</v>
      </c>
      <c r="BL380" s="22">
        <v>50</v>
      </c>
      <c r="BM380" s="22">
        <v>35</v>
      </c>
      <c r="BN380" s="22">
        <v>24</v>
      </c>
      <c r="BO380" s="22">
        <v>2</v>
      </c>
      <c r="BP380" s="20"/>
      <c r="BQ380" s="22">
        <v>2</v>
      </c>
      <c r="BR380" s="20"/>
      <c r="BS380" s="20"/>
      <c r="BT380" s="20"/>
      <c r="BU380" s="22">
        <v>7.0000000000000007E-2</v>
      </c>
      <c r="BV380" s="22">
        <v>0</v>
      </c>
      <c r="BW380" s="22">
        <v>0.14000000000000001</v>
      </c>
      <c r="BX380" s="22">
        <v>0.21</v>
      </c>
      <c r="BY380" s="22">
        <v>1.3</v>
      </c>
      <c r="BZ380" s="22">
        <v>1</v>
      </c>
      <c r="CA380" s="22">
        <v>31</v>
      </c>
      <c r="CB380" s="22">
        <v>18</v>
      </c>
      <c r="CC380" s="22">
        <v>54</v>
      </c>
      <c r="CD380" s="22">
        <v>25</v>
      </c>
      <c r="CE380" s="22">
        <v>92</v>
      </c>
      <c r="CF380" s="22">
        <v>38</v>
      </c>
      <c r="CG380" s="22">
        <v>72</v>
      </c>
      <c r="CH380" s="22">
        <v>20</v>
      </c>
      <c r="CI380" s="22">
        <v>1</v>
      </c>
      <c r="CJ380" s="22">
        <v>0.14000000000000001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27.75" thickBot="1">
      <c r="A381" s="22">
        <v>0</v>
      </c>
      <c r="B381" s="22">
        <v>0</v>
      </c>
      <c r="C381" s="22">
        <v>61558</v>
      </c>
      <c r="D381" s="22">
        <v>0</v>
      </c>
      <c r="E381" s="22">
        <v>0</v>
      </c>
      <c r="F381" s="22">
        <v>-2</v>
      </c>
      <c r="G381" s="22">
        <v>2</v>
      </c>
      <c r="H381" s="22">
        <v>0</v>
      </c>
      <c r="I381" s="22">
        <v>3</v>
      </c>
      <c r="J381" s="20">
        <v>0</v>
      </c>
      <c r="K381" s="20">
        <v>0</v>
      </c>
      <c r="L381" s="22">
        <v>0</v>
      </c>
      <c r="M381" s="20" t="s">
        <v>605</v>
      </c>
      <c r="N381" s="20">
        <v>0</v>
      </c>
      <c r="O381" s="22">
        <v>310</v>
      </c>
      <c r="P381" s="23" t="b">
        <v>0</v>
      </c>
      <c r="Q381" s="20" t="s">
        <v>2834</v>
      </c>
      <c r="R381" s="20" t="s">
        <v>2922</v>
      </c>
      <c r="S381" s="22">
        <v>48</v>
      </c>
      <c r="T381" s="20" t="s">
        <v>1341</v>
      </c>
      <c r="U381" s="20">
        <v>0</v>
      </c>
      <c r="V381" s="20" t="s">
        <v>1342</v>
      </c>
      <c r="W381" s="20">
        <v>0.1</v>
      </c>
      <c r="X381" s="23" t="b">
        <v>0</v>
      </c>
      <c r="Y381" s="20"/>
      <c r="Z381" s="20" t="s">
        <v>899</v>
      </c>
      <c r="AA381" s="22">
        <v>11</v>
      </c>
      <c r="AB381" s="22">
        <v>14</v>
      </c>
      <c r="AC381" s="22">
        <v>0</v>
      </c>
      <c r="AD381" s="22">
        <v>1858</v>
      </c>
      <c r="AE381" s="22">
        <v>14</v>
      </c>
      <c r="AF381" s="22">
        <v>17693</v>
      </c>
      <c r="AG381" s="22">
        <v>144</v>
      </c>
      <c r="AH381" s="20">
        <v>0</v>
      </c>
      <c r="AI381" s="20">
        <v>0</v>
      </c>
      <c r="AJ381" s="20" t="s">
        <v>605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653</v>
      </c>
      <c r="BH381" s="22">
        <v>265</v>
      </c>
      <c r="BI381" s="22">
        <v>651</v>
      </c>
      <c r="BJ381" s="22">
        <v>266</v>
      </c>
      <c r="BK381" s="22">
        <v>645</v>
      </c>
      <c r="BL381" s="22">
        <v>263</v>
      </c>
      <c r="BM381" s="22">
        <v>658</v>
      </c>
      <c r="BN381" s="22">
        <v>268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294</v>
      </c>
      <c r="CB381" s="22">
        <v>193</v>
      </c>
      <c r="CC381" s="22">
        <v>636</v>
      </c>
      <c r="CD381" s="22">
        <v>254</v>
      </c>
      <c r="CE381" s="22">
        <v>658</v>
      </c>
      <c r="CF381" s="22">
        <v>268</v>
      </c>
      <c r="CG381" s="22">
        <v>398</v>
      </c>
      <c r="CH381" s="22">
        <v>128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214285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2</v>
      </c>
      <c r="J382" s="20">
        <v>0.5</v>
      </c>
      <c r="K382" s="20">
        <v>0.5</v>
      </c>
      <c r="L382" s="22">
        <v>0</v>
      </c>
      <c r="M382" s="20" t="s">
        <v>1363</v>
      </c>
      <c r="N382" s="20">
        <v>0</v>
      </c>
      <c r="O382" s="22">
        <v>311</v>
      </c>
      <c r="P382" s="23" t="b">
        <v>0</v>
      </c>
      <c r="Q382" s="20"/>
      <c r="R382" s="20"/>
      <c r="S382" s="22">
        <v>44</v>
      </c>
      <c r="T382" s="20" t="s">
        <v>1364</v>
      </c>
      <c r="U382" s="20">
        <v>1</v>
      </c>
      <c r="V382" s="20" t="s">
        <v>533</v>
      </c>
      <c r="W382" s="20">
        <v>0.1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1</v>
      </c>
      <c r="AD382" s="22">
        <v>2049</v>
      </c>
      <c r="AE382" s="22">
        <v>99</v>
      </c>
      <c r="AF382" s="22">
        <v>6302</v>
      </c>
      <c r="AG382" s="22">
        <v>142</v>
      </c>
      <c r="AH382" s="20">
        <v>0</v>
      </c>
      <c r="AI382" s="20">
        <v>0.2</v>
      </c>
      <c r="AJ382" s="20" t="s">
        <v>533</v>
      </c>
      <c r="AK382" s="22">
        <v>4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3</v>
      </c>
      <c r="AX382" s="20">
        <v>0.2</v>
      </c>
      <c r="AY382" s="20">
        <v>0.3</v>
      </c>
      <c r="AZ382" s="20">
        <v>0</v>
      </c>
      <c r="BA382" s="20">
        <v>0.1</v>
      </c>
      <c r="BB382" s="22">
        <v>0</v>
      </c>
      <c r="BC382" s="20">
        <v>0</v>
      </c>
      <c r="BD382" s="20">
        <v>0</v>
      </c>
      <c r="BE382" s="20">
        <v>0</v>
      </c>
      <c r="BF382" s="20">
        <v>0.28000000000000003</v>
      </c>
      <c r="BG382" s="22">
        <v>420</v>
      </c>
      <c r="BH382" s="22">
        <v>150</v>
      </c>
      <c r="BI382" s="22">
        <v>390</v>
      </c>
      <c r="BJ382" s="22">
        <v>142</v>
      </c>
      <c r="BK382" s="22">
        <v>525</v>
      </c>
      <c r="BL382" s="22">
        <v>209</v>
      </c>
      <c r="BM382" s="22">
        <v>424</v>
      </c>
      <c r="BN382" s="22">
        <v>149</v>
      </c>
      <c r="BO382" s="22">
        <v>4</v>
      </c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6.3</v>
      </c>
      <c r="BZ382" s="22">
        <v>0</v>
      </c>
      <c r="CA382" s="22">
        <v>525</v>
      </c>
      <c r="CB382" s="22">
        <v>130</v>
      </c>
      <c r="CC382" s="22">
        <v>526</v>
      </c>
      <c r="CD382" s="22">
        <v>205</v>
      </c>
      <c r="CE382" s="22">
        <v>334</v>
      </c>
      <c r="CF382" s="22">
        <v>121</v>
      </c>
      <c r="CG382" s="22">
        <v>413</v>
      </c>
      <c r="CH382" s="22">
        <v>159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444765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2</v>
      </c>
      <c r="J383" s="20">
        <v>0</v>
      </c>
      <c r="K383" s="20">
        <v>0</v>
      </c>
      <c r="L383" s="22">
        <v>0</v>
      </c>
      <c r="M383" s="20" t="s">
        <v>1374</v>
      </c>
      <c r="N383" s="20">
        <v>0</v>
      </c>
      <c r="O383" s="22">
        <v>312</v>
      </c>
      <c r="P383" s="23" t="b">
        <v>0</v>
      </c>
      <c r="Q383" s="20" t="s">
        <v>2114</v>
      </c>
      <c r="R383" s="20" t="s">
        <v>2115</v>
      </c>
      <c r="S383" s="22">
        <v>40</v>
      </c>
      <c r="T383" s="20" t="s">
        <v>1375</v>
      </c>
      <c r="U383" s="20">
        <v>0</v>
      </c>
      <c r="V383" s="20" t="s">
        <v>1376</v>
      </c>
      <c r="W383" s="20">
        <v>0</v>
      </c>
      <c r="X383" s="23" t="b">
        <v>0</v>
      </c>
      <c r="Y383" s="20"/>
      <c r="Z383" s="20" t="s">
        <v>872</v>
      </c>
      <c r="AA383" s="22">
        <v>11</v>
      </c>
      <c r="AB383" s="22">
        <v>14</v>
      </c>
      <c r="AC383" s="22">
        <v>0</v>
      </c>
      <c r="AD383" s="22">
        <v>0</v>
      </c>
      <c r="AE383" s="22">
        <v>0</v>
      </c>
      <c r="AF383" s="22">
        <v>1846</v>
      </c>
      <c r="AG383" s="22">
        <v>29</v>
      </c>
      <c r="AH383" s="20">
        <v>0</v>
      </c>
      <c r="AI383" s="20">
        <v>0</v>
      </c>
      <c r="AJ383" s="20" t="s">
        <v>684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495</v>
      </c>
      <c r="BH383" s="22">
        <v>185</v>
      </c>
      <c r="BI383" s="22">
        <v>480</v>
      </c>
      <c r="BJ383" s="22">
        <v>182</v>
      </c>
      <c r="BK383" s="22">
        <v>451</v>
      </c>
      <c r="BL383" s="22">
        <v>167</v>
      </c>
      <c r="BM383" s="22">
        <v>500</v>
      </c>
      <c r="BN383" s="22">
        <v>185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664</v>
      </c>
      <c r="CB383" s="22">
        <v>197</v>
      </c>
      <c r="CC383" s="22">
        <v>456</v>
      </c>
      <c r="CD383" s="22">
        <v>166</v>
      </c>
      <c r="CE383" s="22">
        <v>501</v>
      </c>
      <c r="CF383" s="22">
        <v>183</v>
      </c>
      <c r="CG383" s="22">
        <v>587</v>
      </c>
      <c r="CH383" s="22">
        <v>208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97032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3</v>
      </c>
      <c r="K384" s="20">
        <v>3</v>
      </c>
      <c r="L384" s="22">
        <v>3</v>
      </c>
      <c r="M384" s="20" t="s">
        <v>1343</v>
      </c>
      <c r="N384" s="20">
        <v>2.5</v>
      </c>
      <c r="O384" s="22">
        <v>313</v>
      </c>
      <c r="P384" s="23" t="b">
        <v>0</v>
      </c>
      <c r="Q384" s="20"/>
      <c r="R384" s="20" t="s">
        <v>3232</v>
      </c>
      <c r="S384" s="22">
        <v>60</v>
      </c>
      <c r="T384" s="20" t="s">
        <v>1344</v>
      </c>
      <c r="U384" s="20">
        <v>2.4</v>
      </c>
      <c r="V384" s="20" t="s">
        <v>1345</v>
      </c>
      <c r="W384" s="20">
        <v>6.5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12</v>
      </c>
      <c r="AD384" s="22">
        <v>195197</v>
      </c>
      <c r="AE384" s="22">
        <v>9782</v>
      </c>
      <c r="AF384" s="22">
        <v>545986</v>
      </c>
      <c r="AG384" s="22">
        <v>5104</v>
      </c>
      <c r="AH384" s="20">
        <v>0.4</v>
      </c>
      <c r="AI384" s="20">
        <v>2</v>
      </c>
      <c r="AJ384" s="20" t="s">
        <v>1343</v>
      </c>
      <c r="AK384" s="22">
        <v>387</v>
      </c>
      <c r="AL384" s="22">
        <v>0</v>
      </c>
      <c r="AM384" s="22">
        <v>2</v>
      </c>
      <c r="AN384" s="22">
        <v>0</v>
      </c>
      <c r="AO384" s="22">
        <v>6</v>
      </c>
      <c r="AP384" s="22">
        <v>0</v>
      </c>
      <c r="AQ384" s="22">
        <v>0</v>
      </c>
      <c r="AR384" s="22">
        <v>0</v>
      </c>
      <c r="AS384" s="22">
        <v>1</v>
      </c>
      <c r="AT384" s="22">
        <v>1</v>
      </c>
      <c r="AU384" s="22">
        <v>0</v>
      </c>
      <c r="AV384" s="22">
        <v>2</v>
      </c>
      <c r="AW384" s="22">
        <v>78</v>
      </c>
      <c r="AX384" s="20">
        <v>150.6</v>
      </c>
      <c r="AY384" s="20">
        <v>44</v>
      </c>
      <c r="AZ384" s="20">
        <v>51</v>
      </c>
      <c r="BA384" s="20">
        <v>24.6</v>
      </c>
      <c r="BB384" s="22">
        <v>5</v>
      </c>
      <c r="BC384" s="20">
        <v>0.56000000000000005</v>
      </c>
      <c r="BD384" s="20">
        <v>0.24</v>
      </c>
      <c r="BE384" s="20">
        <v>0.8</v>
      </c>
      <c r="BF384" s="20">
        <v>9.25</v>
      </c>
      <c r="BG384" s="22">
        <v>59</v>
      </c>
      <c r="BH384" s="22">
        <v>16</v>
      </c>
      <c r="BI384" s="22">
        <v>170</v>
      </c>
      <c r="BJ384" s="22">
        <v>42</v>
      </c>
      <c r="BK384" s="22">
        <v>136</v>
      </c>
      <c r="BL384" s="22">
        <v>23</v>
      </c>
      <c r="BM384" s="22">
        <v>97</v>
      </c>
      <c r="BN384" s="22">
        <v>21</v>
      </c>
      <c r="BO384" s="20"/>
      <c r="BP384" s="20"/>
      <c r="BQ384" s="22">
        <v>3</v>
      </c>
      <c r="BR384" s="20"/>
      <c r="BS384" s="20"/>
      <c r="BT384" s="20"/>
      <c r="BU384" s="22">
        <v>0.13</v>
      </c>
      <c r="BV384" s="22">
        <v>0</v>
      </c>
      <c r="BW384" s="22">
        <v>0.06</v>
      </c>
      <c r="BX384" s="22">
        <v>0.19</v>
      </c>
      <c r="BY384" s="22">
        <v>2.15</v>
      </c>
      <c r="BZ384" s="22">
        <v>1.4</v>
      </c>
      <c r="CA384" s="22">
        <v>62</v>
      </c>
      <c r="CB384" s="22">
        <v>4</v>
      </c>
      <c r="CC384" s="22">
        <v>126</v>
      </c>
      <c r="CD384" s="22">
        <v>41</v>
      </c>
      <c r="CE384" s="22">
        <v>183</v>
      </c>
      <c r="CF384" s="22">
        <v>65</v>
      </c>
      <c r="CG384" s="22">
        <v>63</v>
      </c>
      <c r="CH384" s="22">
        <v>23</v>
      </c>
      <c r="CI384" s="22">
        <v>1.1599999999999999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441428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2</v>
      </c>
      <c r="J385" s="20">
        <v>1.3</v>
      </c>
      <c r="K385" s="20">
        <v>1.3</v>
      </c>
      <c r="L385" s="22">
        <v>0</v>
      </c>
      <c r="M385" s="20" t="s">
        <v>2567</v>
      </c>
      <c r="N385" s="20">
        <v>0.8</v>
      </c>
      <c r="O385" s="22">
        <v>626</v>
      </c>
      <c r="P385" s="23" t="b">
        <v>0</v>
      </c>
      <c r="Q385" s="20"/>
      <c r="R385" s="20"/>
      <c r="S385" s="22">
        <v>40</v>
      </c>
      <c r="T385" s="20" t="s">
        <v>2568</v>
      </c>
      <c r="U385" s="20">
        <v>1.3</v>
      </c>
      <c r="V385" s="20" t="s">
        <v>2569</v>
      </c>
      <c r="W385" s="20">
        <v>0.1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4</v>
      </c>
      <c r="AD385" s="22">
        <v>7789</v>
      </c>
      <c r="AE385" s="22">
        <v>372</v>
      </c>
      <c r="AF385" s="22">
        <v>4178</v>
      </c>
      <c r="AG385" s="22">
        <v>261</v>
      </c>
      <c r="AH385" s="20">
        <v>0.2</v>
      </c>
      <c r="AI385" s="20">
        <v>1</v>
      </c>
      <c r="AJ385" s="20" t="s">
        <v>2569</v>
      </c>
      <c r="AK385" s="22">
        <v>114</v>
      </c>
      <c r="AL385" s="22">
        <v>0</v>
      </c>
      <c r="AM385" s="22">
        <v>0</v>
      </c>
      <c r="AN385" s="22">
        <v>0</v>
      </c>
      <c r="AO385" s="22">
        <v>1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27</v>
      </c>
      <c r="AX385" s="20">
        <v>29.6</v>
      </c>
      <c r="AY385" s="20">
        <v>2.1</v>
      </c>
      <c r="AZ385" s="20">
        <v>0</v>
      </c>
      <c r="BA385" s="20">
        <v>3.2</v>
      </c>
      <c r="BB385" s="22">
        <v>1</v>
      </c>
      <c r="BC385" s="20">
        <v>0</v>
      </c>
      <c r="BD385" s="20">
        <v>0.01</v>
      </c>
      <c r="BE385" s="20">
        <v>0.01</v>
      </c>
      <c r="BF385" s="20">
        <v>0.99</v>
      </c>
      <c r="BG385" s="22">
        <v>281</v>
      </c>
      <c r="BH385" s="22">
        <v>109</v>
      </c>
      <c r="BI385" s="22">
        <v>362</v>
      </c>
      <c r="BJ385" s="22">
        <v>130</v>
      </c>
      <c r="BK385" s="22">
        <v>449</v>
      </c>
      <c r="BL385" s="22">
        <v>165</v>
      </c>
      <c r="BM385" s="22">
        <v>345</v>
      </c>
      <c r="BN385" s="22">
        <v>122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0.01</v>
      </c>
      <c r="BX385" s="22">
        <v>0.01</v>
      </c>
      <c r="BY385" s="22">
        <v>0.78</v>
      </c>
      <c r="BZ385" s="22">
        <v>0.79</v>
      </c>
      <c r="CA385" s="22">
        <v>662</v>
      </c>
      <c r="CB385" s="22">
        <v>195</v>
      </c>
      <c r="CC385" s="22">
        <v>260</v>
      </c>
      <c r="CD385" s="22">
        <v>89</v>
      </c>
      <c r="CE385" s="22">
        <v>292</v>
      </c>
      <c r="CF385" s="22">
        <v>99</v>
      </c>
      <c r="CG385" s="22">
        <v>407</v>
      </c>
      <c r="CH385" s="22">
        <v>155</v>
      </c>
      <c r="CI385" s="22">
        <v>0.79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491970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3</v>
      </c>
      <c r="J386" s="20">
        <v>0.5</v>
      </c>
      <c r="K386" s="20">
        <v>0.5</v>
      </c>
      <c r="L386" s="22">
        <v>0</v>
      </c>
      <c r="M386" s="20" t="s">
        <v>1291</v>
      </c>
      <c r="N386" s="20">
        <v>0</v>
      </c>
      <c r="O386" s="22">
        <v>627</v>
      </c>
      <c r="P386" s="23" t="b">
        <v>0</v>
      </c>
      <c r="Q386" s="20"/>
      <c r="R386" s="20"/>
      <c r="S386" s="22">
        <v>45</v>
      </c>
      <c r="T386" s="20" t="s">
        <v>2570</v>
      </c>
      <c r="U386" s="20">
        <v>0</v>
      </c>
      <c r="V386" s="20" t="s">
        <v>681</v>
      </c>
      <c r="W386" s="20">
        <v>0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0</v>
      </c>
      <c r="AD386" s="22">
        <v>773</v>
      </c>
      <c r="AE386" s="22">
        <v>30</v>
      </c>
      <c r="AF386" s="22">
        <v>1115</v>
      </c>
      <c r="AG386" s="22">
        <v>26</v>
      </c>
      <c r="AH386" s="20">
        <v>0</v>
      </c>
      <c r="AI386" s="20">
        <v>0</v>
      </c>
      <c r="AJ386" s="20" t="s">
        <v>681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632</v>
      </c>
      <c r="BH386" s="22">
        <v>251</v>
      </c>
      <c r="BI386" s="22">
        <v>629</v>
      </c>
      <c r="BJ386" s="22">
        <v>252</v>
      </c>
      <c r="BK386" s="22">
        <v>620</v>
      </c>
      <c r="BL386" s="22">
        <v>248</v>
      </c>
      <c r="BM386" s="22">
        <v>637</v>
      </c>
      <c r="BN386" s="22">
        <v>254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447</v>
      </c>
      <c r="CB386" s="22">
        <v>248</v>
      </c>
      <c r="CC386" s="22">
        <v>612</v>
      </c>
      <c r="CD386" s="22">
        <v>239</v>
      </c>
      <c r="CE386" s="22">
        <v>636</v>
      </c>
      <c r="CF386" s="22">
        <v>254</v>
      </c>
      <c r="CG386" s="22">
        <v>595</v>
      </c>
      <c r="CH386" s="22">
        <v>229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496208</v>
      </c>
      <c r="D387" s="22">
        <v>0</v>
      </c>
      <c r="E387" s="22">
        <v>0</v>
      </c>
      <c r="F387" s="22">
        <v>-1</v>
      </c>
      <c r="G387" s="22">
        <v>1</v>
      </c>
      <c r="H387" s="22">
        <v>0</v>
      </c>
      <c r="I387" s="22">
        <v>3</v>
      </c>
      <c r="J387" s="20">
        <v>0.5</v>
      </c>
      <c r="K387" s="20">
        <v>0.5</v>
      </c>
      <c r="L387" s="22">
        <v>0</v>
      </c>
      <c r="M387" s="20" t="s">
        <v>999</v>
      </c>
      <c r="N387" s="20">
        <v>0</v>
      </c>
      <c r="O387" s="22">
        <v>628</v>
      </c>
      <c r="P387" s="23" t="b">
        <v>0</v>
      </c>
      <c r="Q387" s="20"/>
      <c r="R387" s="20"/>
      <c r="S387" s="22">
        <v>44</v>
      </c>
      <c r="T387" s="20" t="s">
        <v>2571</v>
      </c>
      <c r="U387" s="20">
        <v>1</v>
      </c>
      <c r="V387" s="20" t="s">
        <v>2572</v>
      </c>
      <c r="W387" s="20">
        <v>0.1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</v>
      </c>
      <c r="AD387" s="22">
        <v>3850</v>
      </c>
      <c r="AE387" s="22">
        <v>138</v>
      </c>
      <c r="AF387" s="22">
        <v>4420</v>
      </c>
      <c r="AG387" s="22">
        <v>115</v>
      </c>
      <c r="AH387" s="20">
        <v>0</v>
      </c>
      <c r="AI387" s="20">
        <v>0.2</v>
      </c>
      <c r="AJ387" s="20" t="s">
        <v>2572</v>
      </c>
      <c r="AK387" s="22">
        <v>13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3</v>
      </c>
      <c r="AX387" s="20">
        <v>0.2</v>
      </c>
      <c r="AY387" s="20">
        <v>0.8</v>
      </c>
      <c r="AZ387" s="20">
        <v>0</v>
      </c>
      <c r="BA387" s="20">
        <v>0.1</v>
      </c>
      <c r="BB387" s="22">
        <v>0</v>
      </c>
      <c r="BC387" s="20">
        <v>0</v>
      </c>
      <c r="BD387" s="20">
        <v>0</v>
      </c>
      <c r="BE387" s="20">
        <v>0</v>
      </c>
      <c r="BF387" s="20">
        <v>0.14000000000000001</v>
      </c>
      <c r="BG387" s="22">
        <v>422</v>
      </c>
      <c r="BH387" s="22">
        <v>198</v>
      </c>
      <c r="BI387" s="22">
        <v>383</v>
      </c>
      <c r="BJ387" s="22">
        <v>193</v>
      </c>
      <c r="BK387" s="22">
        <v>556</v>
      </c>
      <c r="BL387" s="22">
        <v>220</v>
      </c>
      <c r="BM387" s="22">
        <v>426</v>
      </c>
      <c r="BN387" s="22">
        <v>200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0.97</v>
      </c>
      <c r="BZ387" s="22">
        <v>0</v>
      </c>
      <c r="CA387" s="22">
        <v>572</v>
      </c>
      <c r="CB387" s="22">
        <v>304</v>
      </c>
      <c r="CC387" s="22">
        <v>555</v>
      </c>
      <c r="CD387" s="22">
        <v>210</v>
      </c>
      <c r="CE387" s="22">
        <v>345</v>
      </c>
      <c r="CF387" s="22">
        <v>152</v>
      </c>
      <c r="CG387" s="22">
        <v>500</v>
      </c>
      <c r="CH387" s="22">
        <v>174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491501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3</v>
      </c>
      <c r="J388" s="20">
        <v>0.5</v>
      </c>
      <c r="K388" s="20">
        <v>0.5</v>
      </c>
      <c r="L388" s="22">
        <v>0</v>
      </c>
      <c r="M388" s="20" t="s">
        <v>479</v>
      </c>
      <c r="N388" s="20">
        <v>0</v>
      </c>
      <c r="O388" s="22">
        <v>629</v>
      </c>
      <c r="P388" s="23" t="b">
        <v>0</v>
      </c>
      <c r="Q388" s="20"/>
      <c r="R388" s="20"/>
      <c r="S388" s="22">
        <v>45</v>
      </c>
      <c r="T388" s="20" t="s">
        <v>2573</v>
      </c>
      <c r="U388" s="20">
        <v>0</v>
      </c>
      <c r="V388" s="20" t="s">
        <v>2574</v>
      </c>
      <c r="W388" s="20">
        <v>0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0</v>
      </c>
      <c r="AD388" s="22">
        <v>506</v>
      </c>
      <c r="AE388" s="22">
        <v>21</v>
      </c>
      <c r="AF388" s="22">
        <v>896</v>
      </c>
      <c r="AG388" s="22">
        <v>21</v>
      </c>
      <c r="AH388" s="20">
        <v>0</v>
      </c>
      <c r="AI388" s="20">
        <v>0</v>
      </c>
      <c r="AJ388" s="20" t="s">
        <v>2574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631</v>
      </c>
      <c r="BH388" s="22">
        <v>250</v>
      </c>
      <c r="BI388" s="22">
        <v>628</v>
      </c>
      <c r="BJ388" s="22">
        <v>251</v>
      </c>
      <c r="BK388" s="22">
        <v>619</v>
      </c>
      <c r="BL388" s="22">
        <v>247</v>
      </c>
      <c r="BM388" s="22">
        <v>636</v>
      </c>
      <c r="BN388" s="22">
        <v>253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446</v>
      </c>
      <c r="CB388" s="22">
        <v>247</v>
      </c>
      <c r="CC388" s="22">
        <v>611</v>
      </c>
      <c r="CD388" s="22">
        <v>238</v>
      </c>
      <c r="CE388" s="22">
        <v>635</v>
      </c>
      <c r="CF388" s="22">
        <v>253</v>
      </c>
      <c r="CG388" s="22">
        <v>625</v>
      </c>
      <c r="CH388" s="22">
        <v>250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158983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3</v>
      </c>
      <c r="J389" s="20">
        <v>1.3</v>
      </c>
      <c r="K389" s="20">
        <v>1.3</v>
      </c>
      <c r="L389" s="22">
        <v>1</v>
      </c>
      <c r="M389" s="20" t="s">
        <v>2819</v>
      </c>
      <c r="N389" s="20">
        <v>0.8</v>
      </c>
      <c r="O389" s="22">
        <v>668</v>
      </c>
      <c r="P389" s="23" t="b">
        <v>0</v>
      </c>
      <c r="Q389" s="20"/>
      <c r="R389" s="20"/>
      <c r="S389" s="22">
        <v>55</v>
      </c>
      <c r="T389" s="20" t="s">
        <v>2820</v>
      </c>
      <c r="U389" s="20">
        <v>1</v>
      </c>
      <c r="V389" s="20" t="s">
        <v>2821</v>
      </c>
      <c r="W389" s="20">
        <v>0.1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5</v>
      </c>
      <c r="AD389" s="22">
        <v>5774</v>
      </c>
      <c r="AE389" s="22">
        <v>242</v>
      </c>
      <c r="AF389" s="22">
        <v>4411</v>
      </c>
      <c r="AG389" s="22">
        <v>210</v>
      </c>
      <c r="AH389" s="20">
        <v>0.1</v>
      </c>
      <c r="AI389" s="20">
        <v>0.9</v>
      </c>
      <c r="AJ389" s="20" t="s">
        <v>2821</v>
      </c>
      <c r="AK389" s="22">
        <v>106</v>
      </c>
      <c r="AL389" s="22">
        <v>0</v>
      </c>
      <c r="AM389" s="22">
        <v>0</v>
      </c>
      <c r="AN389" s="22">
        <v>0</v>
      </c>
      <c r="AO389" s="22">
        <v>2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18</v>
      </c>
      <c r="AX389" s="20">
        <v>14.4</v>
      </c>
      <c r="AY389" s="20">
        <v>2.9</v>
      </c>
      <c r="AZ389" s="20">
        <v>0</v>
      </c>
      <c r="BA389" s="20">
        <v>1.7</v>
      </c>
      <c r="BB389" s="22">
        <v>1</v>
      </c>
      <c r="BC389" s="20">
        <v>0</v>
      </c>
      <c r="BD389" s="20">
        <v>0.01</v>
      </c>
      <c r="BE389" s="20">
        <v>0.01</v>
      </c>
      <c r="BF389" s="20">
        <v>3.02</v>
      </c>
      <c r="BG389" s="22">
        <v>334</v>
      </c>
      <c r="BH389" s="22">
        <v>145</v>
      </c>
      <c r="BI389" s="22">
        <v>355</v>
      </c>
      <c r="BJ389" s="22">
        <v>181</v>
      </c>
      <c r="BK389" s="22">
        <v>705</v>
      </c>
      <c r="BL389" s="22">
        <v>304</v>
      </c>
      <c r="BM389" s="22">
        <v>392</v>
      </c>
      <c r="BN389" s="22">
        <v>186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0.01</v>
      </c>
      <c r="BX389" s="22">
        <v>0.01</v>
      </c>
      <c r="BY389" s="22">
        <v>2.56</v>
      </c>
      <c r="BZ389" s="22">
        <v>1.7</v>
      </c>
      <c r="CA389" s="22">
        <v>102</v>
      </c>
      <c r="CB389" s="22">
        <v>63</v>
      </c>
      <c r="CC389" s="22">
        <v>287</v>
      </c>
      <c r="CD389" s="22">
        <v>131</v>
      </c>
      <c r="CE389" s="22">
        <v>393</v>
      </c>
      <c r="CF389" s="22">
        <v>188</v>
      </c>
      <c r="CG389" s="22">
        <v>482</v>
      </c>
      <c r="CH389" s="22">
        <v>163</v>
      </c>
      <c r="CI389" s="22">
        <v>0.85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441266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3</v>
      </c>
      <c r="J390" s="20">
        <v>1.5</v>
      </c>
      <c r="K390" s="20">
        <v>1.5</v>
      </c>
      <c r="L390" s="22">
        <v>1</v>
      </c>
      <c r="M390" s="20" t="s">
        <v>983</v>
      </c>
      <c r="N390" s="20">
        <v>1</v>
      </c>
      <c r="O390" s="22">
        <v>708</v>
      </c>
      <c r="P390" s="23" t="b">
        <v>0</v>
      </c>
      <c r="Q390" s="20"/>
      <c r="R390" s="20"/>
      <c r="S390" s="22">
        <v>50</v>
      </c>
      <c r="T390" s="20" t="s">
        <v>3233</v>
      </c>
      <c r="U390" s="20">
        <v>1</v>
      </c>
      <c r="V390" s="20" t="s">
        <v>3234</v>
      </c>
      <c r="W390" s="20">
        <v>0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3</v>
      </c>
      <c r="AD390" s="22">
        <v>5553</v>
      </c>
      <c r="AE390" s="22">
        <v>495</v>
      </c>
      <c r="AF390" s="22">
        <v>1994</v>
      </c>
      <c r="AG390" s="22">
        <v>288</v>
      </c>
      <c r="AH390" s="20">
        <v>0.2</v>
      </c>
      <c r="AI390" s="20">
        <v>0.6</v>
      </c>
      <c r="AJ390" s="20" t="s">
        <v>3234</v>
      </c>
      <c r="AK390" s="22">
        <v>24</v>
      </c>
      <c r="AL390" s="22">
        <v>0</v>
      </c>
      <c r="AM390" s="22">
        <v>0</v>
      </c>
      <c r="AN390" s="22">
        <v>0</v>
      </c>
      <c r="AO390" s="22">
        <v>1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8</v>
      </c>
      <c r="AX390" s="20">
        <v>8.1999999999999993</v>
      </c>
      <c r="AY390" s="20">
        <v>0.9</v>
      </c>
      <c r="AZ390" s="20">
        <v>10</v>
      </c>
      <c r="BA390" s="20">
        <v>1.9</v>
      </c>
      <c r="BB390" s="22">
        <v>0</v>
      </c>
      <c r="BC390" s="20">
        <v>0</v>
      </c>
      <c r="BD390" s="20">
        <v>0</v>
      </c>
      <c r="BE390" s="20">
        <v>0</v>
      </c>
      <c r="BF390" s="20">
        <v>0.2</v>
      </c>
      <c r="BG390" s="22">
        <v>372</v>
      </c>
      <c r="BH390" s="22">
        <v>169</v>
      </c>
      <c r="BI390" s="22">
        <v>380</v>
      </c>
      <c r="BJ390" s="22">
        <v>191</v>
      </c>
      <c r="BK390" s="22">
        <v>287</v>
      </c>
      <c r="BL390" s="22">
        <v>151</v>
      </c>
      <c r="BM390" s="22">
        <v>388</v>
      </c>
      <c r="BN390" s="22">
        <v>184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0.75</v>
      </c>
      <c r="BZ390" s="22">
        <v>3.75</v>
      </c>
      <c r="CA390" s="22">
        <v>204</v>
      </c>
      <c r="CB390" s="22">
        <v>130</v>
      </c>
      <c r="CC390" s="22">
        <v>253</v>
      </c>
      <c r="CD390" s="22">
        <v>115</v>
      </c>
      <c r="CE390" s="22">
        <v>385</v>
      </c>
      <c r="CF390" s="22">
        <v>181</v>
      </c>
      <c r="CG390" s="22">
        <v>510</v>
      </c>
      <c r="CH390" s="22">
        <v>178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437742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890</v>
      </c>
      <c r="N391" s="20">
        <v>0.6</v>
      </c>
      <c r="O391" s="22">
        <v>21</v>
      </c>
      <c r="P391" s="23" t="b">
        <v>0</v>
      </c>
      <c r="Q391" s="20" t="s">
        <v>3469</v>
      </c>
      <c r="R391" s="20" t="s">
        <v>3470</v>
      </c>
      <c r="S391" s="22">
        <v>49</v>
      </c>
      <c r="T391" s="20" t="s">
        <v>891</v>
      </c>
      <c r="U391" s="20">
        <v>1.5</v>
      </c>
      <c r="V391" s="20" t="s">
        <v>892</v>
      </c>
      <c r="W391" s="20">
        <v>0</v>
      </c>
      <c r="X391" s="23" t="b">
        <v>0</v>
      </c>
      <c r="Y391" s="20"/>
      <c r="Z391" s="20" t="s">
        <v>899</v>
      </c>
      <c r="AA391" s="22">
        <v>12</v>
      </c>
      <c r="AB391" s="22">
        <v>102</v>
      </c>
      <c r="AC391" s="22">
        <v>3</v>
      </c>
      <c r="AD391" s="22">
        <v>892</v>
      </c>
      <c r="AE391" s="22">
        <v>3</v>
      </c>
      <c r="AF391" s="22">
        <v>1549</v>
      </c>
      <c r="AG391" s="22">
        <v>62</v>
      </c>
      <c r="AH391" s="20">
        <v>0.1</v>
      </c>
      <c r="AI391" s="20">
        <v>0.6</v>
      </c>
      <c r="AJ391" s="20" t="s">
        <v>602</v>
      </c>
      <c r="AK391" s="22">
        <v>130</v>
      </c>
      <c r="AL391" s="22">
        <v>0</v>
      </c>
      <c r="AM391" s="22">
        <v>0</v>
      </c>
      <c r="AN391" s="22">
        <v>0</v>
      </c>
      <c r="AO391" s="22">
        <v>2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11</v>
      </c>
      <c r="AX391" s="20">
        <v>4.2</v>
      </c>
      <c r="AY391" s="20">
        <v>13.9</v>
      </c>
      <c r="AZ391" s="20">
        <v>11</v>
      </c>
      <c r="BA391" s="20">
        <v>2.9</v>
      </c>
      <c r="BB391" s="22">
        <v>2</v>
      </c>
      <c r="BC391" s="20">
        <v>0.06</v>
      </c>
      <c r="BD391" s="20">
        <v>0.01</v>
      </c>
      <c r="BE391" s="20">
        <v>7.0000000000000007E-2</v>
      </c>
      <c r="BF391" s="20">
        <v>1.07</v>
      </c>
      <c r="BG391" s="22">
        <v>393</v>
      </c>
      <c r="BH391" s="22">
        <v>183</v>
      </c>
      <c r="BI391" s="22">
        <v>288</v>
      </c>
      <c r="BJ391" s="22">
        <v>151</v>
      </c>
      <c r="BK391" s="22">
        <v>277</v>
      </c>
      <c r="BL391" s="22">
        <v>144</v>
      </c>
      <c r="BM391" s="22">
        <v>362</v>
      </c>
      <c r="BN391" s="22">
        <v>169</v>
      </c>
      <c r="BO391" s="22">
        <v>4</v>
      </c>
      <c r="BP391" s="20"/>
      <c r="BQ391" s="20"/>
      <c r="BR391" s="20"/>
      <c r="BS391" s="20"/>
      <c r="BT391" s="20"/>
      <c r="BU391" s="22">
        <v>0.04</v>
      </c>
      <c r="BV391" s="22">
        <v>0</v>
      </c>
      <c r="BW391" s="22">
        <v>0.01</v>
      </c>
      <c r="BX391" s="22">
        <v>0.05</v>
      </c>
      <c r="BY391" s="22">
        <v>0.74</v>
      </c>
      <c r="BZ391" s="22">
        <v>1.38</v>
      </c>
      <c r="CA391" s="22">
        <v>275</v>
      </c>
      <c r="CB391" s="22">
        <v>180</v>
      </c>
      <c r="CC391" s="22">
        <v>301</v>
      </c>
      <c r="CD391" s="22">
        <v>141</v>
      </c>
      <c r="CE391" s="22">
        <v>282</v>
      </c>
      <c r="CF391" s="22">
        <v>131</v>
      </c>
      <c r="CG391" s="22">
        <v>593</v>
      </c>
      <c r="CH391" s="22">
        <v>228</v>
      </c>
      <c r="CI391" s="22">
        <v>1.38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184704</v>
      </c>
      <c r="D392" s="22">
        <v>0</v>
      </c>
      <c r="E392" s="22">
        <v>0</v>
      </c>
      <c r="F392" s="22">
        <v>-1</v>
      </c>
      <c r="G392" s="22">
        <v>1</v>
      </c>
      <c r="H392" s="22">
        <v>0</v>
      </c>
      <c r="I392" s="22">
        <v>3</v>
      </c>
      <c r="J392" s="20">
        <v>1</v>
      </c>
      <c r="K392" s="20">
        <v>2.5</v>
      </c>
      <c r="L392" s="22">
        <v>2</v>
      </c>
      <c r="M392" s="20" t="s">
        <v>944</v>
      </c>
      <c r="N392" s="20">
        <v>1.5</v>
      </c>
      <c r="O392" s="22">
        <v>52</v>
      </c>
      <c r="P392" s="23" t="b">
        <v>0</v>
      </c>
      <c r="Q392" s="20"/>
      <c r="R392" s="20"/>
      <c r="S392" s="22">
        <v>44</v>
      </c>
      <c r="T392" s="20" t="s">
        <v>945</v>
      </c>
      <c r="U392" s="20">
        <v>1.7</v>
      </c>
      <c r="V392" s="20" t="s">
        <v>667</v>
      </c>
      <c r="W392" s="20">
        <v>1.2</v>
      </c>
      <c r="X392" s="23" t="b">
        <v>0</v>
      </c>
      <c r="Y392" s="20"/>
      <c r="Z392" s="20" t="s">
        <v>858</v>
      </c>
      <c r="AA392" s="22">
        <v>12</v>
      </c>
      <c r="AB392" s="22">
        <v>102</v>
      </c>
      <c r="AC392" s="22">
        <v>10</v>
      </c>
      <c r="AD392" s="22">
        <v>75906</v>
      </c>
      <c r="AE392" s="22">
        <v>5405</v>
      </c>
      <c r="AF392" s="22">
        <v>83716</v>
      </c>
      <c r="AG392" s="22">
        <v>3659</v>
      </c>
      <c r="AH392" s="20">
        <v>0.3</v>
      </c>
      <c r="AI392" s="20">
        <v>2.2999999999999998</v>
      </c>
      <c r="AJ392" s="20" t="s">
        <v>667</v>
      </c>
      <c r="AK392" s="22">
        <v>540</v>
      </c>
      <c r="AL392" s="22">
        <v>0</v>
      </c>
      <c r="AM392" s="22">
        <v>0</v>
      </c>
      <c r="AN392" s="22">
        <v>0</v>
      </c>
      <c r="AO392" s="22">
        <v>12</v>
      </c>
      <c r="AP392" s="22">
        <v>0</v>
      </c>
      <c r="AQ392" s="22">
        <v>0</v>
      </c>
      <c r="AR392" s="22">
        <v>0</v>
      </c>
      <c r="AS392" s="22">
        <v>2</v>
      </c>
      <c r="AT392" s="22">
        <v>0</v>
      </c>
      <c r="AU392" s="22">
        <v>0</v>
      </c>
      <c r="AV392" s="22">
        <v>0</v>
      </c>
      <c r="AW392" s="22">
        <v>84</v>
      </c>
      <c r="AX392" s="20">
        <v>91.8</v>
      </c>
      <c r="AY392" s="20">
        <v>79.8</v>
      </c>
      <c r="AZ392" s="20">
        <v>10</v>
      </c>
      <c r="BA392" s="20">
        <v>18.2</v>
      </c>
      <c r="BB392" s="22">
        <v>6</v>
      </c>
      <c r="BC392" s="20">
        <v>0.13</v>
      </c>
      <c r="BD392" s="20">
        <v>0.32</v>
      </c>
      <c r="BE392" s="20">
        <v>0.45</v>
      </c>
      <c r="BF392" s="20">
        <v>11.72</v>
      </c>
      <c r="BG392" s="22">
        <v>135</v>
      </c>
      <c r="BH392" s="22">
        <v>46</v>
      </c>
      <c r="BI392" s="22">
        <v>91</v>
      </c>
      <c r="BJ392" s="22">
        <v>65</v>
      </c>
      <c r="BK392" s="22">
        <v>280</v>
      </c>
      <c r="BL392" s="22">
        <v>146</v>
      </c>
      <c r="BM392" s="22">
        <v>156</v>
      </c>
      <c r="BN392" s="22">
        <v>78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0.05</v>
      </c>
      <c r="BX392" s="22">
        <v>7.0000000000000007E-2</v>
      </c>
      <c r="BY392" s="22">
        <v>1.95</v>
      </c>
      <c r="BZ392" s="22">
        <v>2</v>
      </c>
      <c r="CA392" s="22">
        <v>513</v>
      </c>
      <c r="CB392" s="22">
        <v>277</v>
      </c>
      <c r="CC392" s="22">
        <v>192</v>
      </c>
      <c r="CD392" s="22">
        <v>84</v>
      </c>
      <c r="CE392" s="22">
        <v>250</v>
      </c>
      <c r="CF392" s="22">
        <v>115</v>
      </c>
      <c r="CG392" s="22">
        <v>151</v>
      </c>
      <c r="CH392" s="22">
        <v>50</v>
      </c>
      <c r="CI392" s="22">
        <v>1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174310</v>
      </c>
      <c r="D393" s="22">
        <v>0</v>
      </c>
      <c r="E393" s="22">
        <v>0</v>
      </c>
      <c r="F393" s="22">
        <v>-2</v>
      </c>
      <c r="G393" s="22">
        <v>2</v>
      </c>
      <c r="H393" s="22">
        <v>0</v>
      </c>
      <c r="I393" s="22">
        <v>4</v>
      </c>
      <c r="J393" s="20">
        <v>0.3</v>
      </c>
      <c r="K393" s="20">
        <v>1.1000000000000001</v>
      </c>
      <c r="L393" s="22">
        <v>1</v>
      </c>
      <c r="M393" s="20" t="s">
        <v>2116</v>
      </c>
      <c r="N393" s="20">
        <v>0.8</v>
      </c>
      <c r="O393" s="22">
        <v>314</v>
      </c>
      <c r="P393" s="23" t="b">
        <v>0</v>
      </c>
      <c r="Q393" s="20"/>
      <c r="R393" s="20"/>
      <c r="S393" s="22">
        <v>48</v>
      </c>
      <c r="T393" s="20" t="s">
        <v>2117</v>
      </c>
      <c r="U393" s="20">
        <v>1.5</v>
      </c>
      <c r="V393" s="20" t="s">
        <v>2118</v>
      </c>
      <c r="W393" s="20">
        <v>0.6</v>
      </c>
      <c r="X393" s="23" t="b">
        <v>0</v>
      </c>
      <c r="Y393" s="20"/>
      <c r="Z393" s="20" t="s">
        <v>858</v>
      </c>
      <c r="AA393" s="22">
        <v>12</v>
      </c>
      <c r="AB393" s="22">
        <v>102</v>
      </c>
      <c r="AC393" s="22">
        <v>9</v>
      </c>
      <c r="AD393" s="22">
        <v>19424</v>
      </c>
      <c r="AE393" s="22">
        <v>361</v>
      </c>
      <c r="AF393" s="22">
        <v>65447</v>
      </c>
      <c r="AG393" s="22">
        <v>1492</v>
      </c>
      <c r="AH393" s="20">
        <v>0.2</v>
      </c>
      <c r="AI393" s="20">
        <v>1.9</v>
      </c>
      <c r="AJ393" s="20" t="s">
        <v>2118</v>
      </c>
      <c r="AK393" s="22">
        <v>234</v>
      </c>
      <c r="AL393" s="22">
        <v>0</v>
      </c>
      <c r="AM393" s="22">
        <v>0</v>
      </c>
      <c r="AN393" s="22">
        <v>0</v>
      </c>
      <c r="AO393" s="22">
        <v>4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16</v>
      </c>
      <c r="AX393" s="20">
        <v>11.4</v>
      </c>
      <c r="AY393" s="20">
        <v>45.4</v>
      </c>
      <c r="AZ393" s="20">
        <v>31</v>
      </c>
      <c r="BA393" s="20">
        <v>8.8000000000000007</v>
      </c>
      <c r="BB393" s="22">
        <v>3</v>
      </c>
      <c r="BC393" s="20">
        <v>0.4</v>
      </c>
      <c r="BD393" s="20">
        <v>0.17</v>
      </c>
      <c r="BE393" s="20">
        <v>0.56999999999999995</v>
      </c>
      <c r="BF393" s="20">
        <v>4.1100000000000003</v>
      </c>
      <c r="BG393" s="22">
        <v>348</v>
      </c>
      <c r="BH393" s="22">
        <v>42</v>
      </c>
      <c r="BI393" s="22">
        <v>168</v>
      </c>
      <c r="BJ393" s="22">
        <v>25</v>
      </c>
      <c r="BK393" s="22">
        <v>185</v>
      </c>
      <c r="BL393" s="22">
        <v>38</v>
      </c>
      <c r="BM393" s="22">
        <v>280</v>
      </c>
      <c r="BN393" s="22">
        <v>39</v>
      </c>
      <c r="BO393" s="20"/>
      <c r="BP393" s="20"/>
      <c r="BQ393" s="20"/>
      <c r="BR393" s="20"/>
      <c r="BS393" s="22">
        <v>2</v>
      </c>
      <c r="BT393" s="20"/>
      <c r="BU393" s="22">
        <v>0.15</v>
      </c>
      <c r="BV393" s="22">
        <v>0</v>
      </c>
      <c r="BW393" s="22">
        <v>7.0000000000000007E-2</v>
      </c>
      <c r="BX393" s="22">
        <v>0.22</v>
      </c>
      <c r="BY393" s="22">
        <v>1.58</v>
      </c>
      <c r="BZ393" s="22">
        <v>1.54</v>
      </c>
      <c r="CA393" s="22">
        <v>307</v>
      </c>
      <c r="CB393" s="22">
        <v>61</v>
      </c>
      <c r="CC393" s="22">
        <v>273</v>
      </c>
      <c r="CD393" s="22">
        <v>37</v>
      </c>
      <c r="CE393" s="22">
        <v>279</v>
      </c>
      <c r="CF393" s="22">
        <v>37</v>
      </c>
      <c r="CG393" s="22">
        <v>202</v>
      </c>
      <c r="CH393" s="22">
        <v>36</v>
      </c>
      <c r="CI393" s="22">
        <v>1.1499999999999999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208904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0.3</v>
      </c>
      <c r="K394" s="20">
        <v>1.1000000000000001</v>
      </c>
      <c r="L394" s="22">
        <v>1</v>
      </c>
      <c r="M394" s="20" t="s">
        <v>2119</v>
      </c>
      <c r="N394" s="20">
        <v>0.8</v>
      </c>
      <c r="O394" s="22">
        <v>315</v>
      </c>
      <c r="P394" s="23" t="b">
        <v>0</v>
      </c>
      <c r="Q394" s="20"/>
      <c r="R394" s="20"/>
      <c r="S394" s="22">
        <v>40</v>
      </c>
      <c r="T394" s="20" t="s">
        <v>2120</v>
      </c>
      <c r="U394" s="20">
        <v>2.4</v>
      </c>
      <c r="V394" s="20" t="s">
        <v>540</v>
      </c>
      <c r="W394" s="20">
        <v>2</v>
      </c>
      <c r="X394" s="23" t="b">
        <v>0</v>
      </c>
      <c r="Y394" s="20"/>
      <c r="Z394" s="20" t="s">
        <v>858</v>
      </c>
      <c r="AA394" s="22">
        <v>12</v>
      </c>
      <c r="AB394" s="22">
        <v>102</v>
      </c>
      <c r="AC394" s="22">
        <v>12</v>
      </c>
      <c r="AD394" s="22">
        <v>187554</v>
      </c>
      <c r="AE394" s="22">
        <v>7354</v>
      </c>
      <c r="AF394" s="22">
        <v>68216</v>
      </c>
      <c r="AG394" s="22">
        <v>5241</v>
      </c>
      <c r="AH394" s="20">
        <v>0.2</v>
      </c>
      <c r="AI394" s="20">
        <v>3</v>
      </c>
      <c r="AJ394" s="20" t="s">
        <v>540</v>
      </c>
      <c r="AK394" s="22">
        <v>313</v>
      </c>
      <c r="AL394" s="22">
        <v>1</v>
      </c>
      <c r="AM394" s="22">
        <v>0</v>
      </c>
      <c r="AN394" s="22">
        <v>0</v>
      </c>
      <c r="AO394" s="22">
        <v>5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1</v>
      </c>
      <c r="AW394" s="22">
        <v>57</v>
      </c>
      <c r="AX394" s="20">
        <v>104.6</v>
      </c>
      <c r="AY394" s="20">
        <v>1.5</v>
      </c>
      <c r="AZ394" s="20">
        <v>27</v>
      </c>
      <c r="BA394" s="20">
        <v>13.4</v>
      </c>
      <c r="BB394" s="22">
        <v>3</v>
      </c>
      <c r="BC394" s="20">
        <v>0.26</v>
      </c>
      <c r="BD394" s="20">
        <v>0</v>
      </c>
      <c r="BE394" s="20">
        <v>0.26</v>
      </c>
      <c r="BF394" s="20">
        <v>5.1100000000000003</v>
      </c>
      <c r="BG394" s="22">
        <v>113</v>
      </c>
      <c r="BH394" s="22">
        <v>43</v>
      </c>
      <c r="BI394" s="22">
        <v>368</v>
      </c>
      <c r="BJ394" s="22">
        <v>132</v>
      </c>
      <c r="BK394" s="22">
        <v>200</v>
      </c>
      <c r="BL394" s="22">
        <v>52</v>
      </c>
      <c r="BM394" s="22">
        <v>223</v>
      </c>
      <c r="BN394" s="22">
        <v>74</v>
      </c>
      <c r="BO394" s="20"/>
      <c r="BP394" s="20"/>
      <c r="BQ394" s="20"/>
      <c r="BR394" s="20"/>
      <c r="BS394" s="20"/>
      <c r="BT394" s="20"/>
      <c r="BU394" s="22">
        <v>7.0000000000000007E-2</v>
      </c>
      <c r="BV394" s="22">
        <v>0</v>
      </c>
      <c r="BW394" s="22">
        <v>0</v>
      </c>
      <c r="BX394" s="22">
        <v>7.0000000000000007E-2</v>
      </c>
      <c r="BY394" s="22">
        <v>1.47</v>
      </c>
      <c r="BZ394" s="22">
        <v>1.44</v>
      </c>
      <c r="CA394" s="22">
        <v>637</v>
      </c>
      <c r="CB394" s="22">
        <v>179</v>
      </c>
      <c r="CC394" s="22">
        <v>259</v>
      </c>
      <c r="CD394" s="22">
        <v>88</v>
      </c>
      <c r="CE394" s="22">
        <v>172</v>
      </c>
      <c r="CF394" s="22">
        <v>59</v>
      </c>
      <c r="CG394" s="22">
        <v>117</v>
      </c>
      <c r="CH394" s="22">
        <v>47</v>
      </c>
      <c r="CI394" s="22">
        <v>0.86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165183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2</v>
      </c>
      <c r="J395" s="20">
        <v>1</v>
      </c>
      <c r="K395" s="20">
        <v>2.5</v>
      </c>
      <c r="L395" s="22">
        <v>2</v>
      </c>
      <c r="M395" s="20" t="s">
        <v>2121</v>
      </c>
      <c r="N395" s="20">
        <v>1.5</v>
      </c>
      <c r="O395" s="22">
        <v>316</v>
      </c>
      <c r="P395" s="23" t="b">
        <v>0</v>
      </c>
      <c r="Q395" s="20"/>
      <c r="R395" s="20"/>
      <c r="S395" s="22">
        <v>40</v>
      </c>
      <c r="T395" s="20" t="s">
        <v>2122</v>
      </c>
      <c r="U395" s="20">
        <v>1.3</v>
      </c>
      <c r="V395" s="20" t="s">
        <v>2123</v>
      </c>
      <c r="W395" s="20">
        <v>6</v>
      </c>
      <c r="X395" s="23" t="b">
        <v>0</v>
      </c>
      <c r="Y395" s="20"/>
      <c r="Z395" s="20" t="s">
        <v>858</v>
      </c>
      <c r="AA395" s="22">
        <v>12</v>
      </c>
      <c r="AB395" s="22">
        <v>102</v>
      </c>
      <c r="AC395" s="22">
        <v>8</v>
      </c>
      <c r="AD395" s="22">
        <v>97947</v>
      </c>
      <c r="AE395" s="22">
        <v>3532</v>
      </c>
      <c r="AF395" s="22">
        <v>303617</v>
      </c>
      <c r="AG395" s="22">
        <v>10822</v>
      </c>
      <c r="AH395" s="20">
        <v>0.4</v>
      </c>
      <c r="AI395" s="20">
        <v>2</v>
      </c>
      <c r="AJ395" s="20" t="s">
        <v>2123</v>
      </c>
      <c r="AK395" s="22">
        <v>540</v>
      </c>
      <c r="AL395" s="22">
        <v>0</v>
      </c>
      <c r="AM395" s="22">
        <v>0</v>
      </c>
      <c r="AN395" s="22">
        <v>0</v>
      </c>
      <c r="AO395" s="22">
        <v>12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65</v>
      </c>
      <c r="AX395" s="20">
        <v>104.2</v>
      </c>
      <c r="AY395" s="20">
        <v>16.7</v>
      </c>
      <c r="AZ395" s="20">
        <v>33</v>
      </c>
      <c r="BA395" s="20">
        <v>15.3</v>
      </c>
      <c r="BB395" s="22">
        <v>6</v>
      </c>
      <c r="BC395" s="20">
        <v>0.37</v>
      </c>
      <c r="BD395" s="20">
        <v>7.0000000000000007E-2</v>
      </c>
      <c r="BE395" s="20">
        <v>0.44</v>
      </c>
      <c r="BF395" s="20">
        <v>11.72</v>
      </c>
      <c r="BG395" s="22">
        <v>115</v>
      </c>
      <c r="BH395" s="22">
        <v>45</v>
      </c>
      <c r="BI395" s="22">
        <v>267</v>
      </c>
      <c r="BJ395" s="22">
        <v>85</v>
      </c>
      <c r="BK395" s="22">
        <v>174</v>
      </c>
      <c r="BL395" s="22">
        <v>41</v>
      </c>
      <c r="BM395" s="22">
        <v>188</v>
      </c>
      <c r="BN395" s="22">
        <v>59</v>
      </c>
      <c r="BO395" s="20"/>
      <c r="BP395" s="20"/>
      <c r="BQ395" s="20"/>
      <c r="BR395" s="20"/>
      <c r="BS395" s="20"/>
      <c r="BT395" s="20"/>
      <c r="BU395" s="22">
        <v>0.06</v>
      </c>
      <c r="BV395" s="22">
        <v>0</v>
      </c>
      <c r="BW395" s="22">
        <v>0.01</v>
      </c>
      <c r="BX395" s="22">
        <v>7.0000000000000007E-2</v>
      </c>
      <c r="BY395" s="22">
        <v>1.95</v>
      </c>
      <c r="BZ395" s="22">
        <v>2</v>
      </c>
      <c r="CA395" s="22">
        <v>624</v>
      </c>
      <c r="CB395" s="22">
        <v>170</v>
      </c>
      <c r="CC395" s="22">
        <v>189</v>
      </c>
      <c r="CD395" s="22">
        <v>60</v>
      </c>
      <c r="CE395" s="22">
        <v>291</v>
      </c>
      <c r="CF395" s="22">
        <v>98</v>
      </c>
      <c r="CG395" s="22">
        <v>67</v>
      </c>
      <c r="CH395" s="22">
        <v>25</v>
      </c>
      <c r="CI395" s="22">
        <v>1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82738</v>
      </c>
      <c r="D396" s="22">
        <v>0</v>
      </c>
      <c r="E396" s="22">
        <v>0</v>
      </c>
      <c r="F396" s="22">
        <v>-2</v>
      </c>
      <c r="G396" s="22">
        <v>2</v>
      </c>
      <c r="H396" s="22">
        <v>0</v>
      </c>
      <c r="I396" s="22">
        <v>3</v>
      </c>
      <c r="J396" s="20">
        <v>-0.5</v>
      </c>
      <c r="K396" s="20">
        <v>-0.5</v>
      </c>
      <c r="L396" s="22">
        <v>0</v>
      </c>
      <c r="M396" s="20" t="s">
        <v>1236</v>
      </c>
      <c r="N396" s="20">
        <v>0</v>
      </c>
      <c r="O396" s="22">
        <v>317</v>
      </c>
      <c r="P396" s="23" t="b">
        <v>0</v>
      </c>
      <c r="Q396" s="20"/>
      <c r="R396" s="20"/>
      <c r="S396" s="22">
        <v>48</v>
      </c>
      <c r="T396" s="20" t="s">
        <v>2124</v>
      </c>
      <c r="U396" s="20">
        <v>1</v>
      </c>
      <c r="V396" s="20" t="s">
        <v>2125</v>
      </c>
      <c r="W396" s="20">
        <v>0</v>
      </c>
      <c r="X396" s="23" t="b">
        <v>0</v>
      </c>
      <c r="Y396" s="20"/>
      <c r="Z396" s="20" t="s">
        <v>858</v>
      </c>
      <c r="AA396" s="22">
        <v>12</v>
      </c>
      <c r="AB396" s="22">
        <v>102</v>
      </c>
      <c r="AC396" s="22">
        <v>1</v>
      </c>
      <c r="AD396" s="22">
        <v>743</v>
      </c>
      <c r="AE396" s="22">
        <v>24</v>
      </c>
      <c r="AF396" s="22">
        <v>4597</v>
      </c>
      <c r="AG396" s="22">
        <v>53</v>
      </c>
      <c r="AH396" s="20">
        <v>0</v>
      </c>
      <c r="AI396" s="20">
        <v>0.2</v>
      </c>
      <c r="AJ396" s="20" t="s">
        <v>2125</v>
      </c>
      <c r="AK396" s="22">
        <v>2</v>
      </c>
      <c r="AL396" s="22">
        <v>0</v>
      </c>
      <c r="AM396" s="22">
        <v>0</v>
      </c>
      <c r="AN396" s="22">
        <v>0</v>
      </c>
      <c r="AO396" s="22">
        <v>1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3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1.22</v>
      </c>
      <c r="BG396" s="22">
        <v>654</v>
      </c>
      <c r="BH396" s="22">
        <v>266</v>
      </c>
      <c r="BI396" s="22">
        <v>652</v>
      </c>
      <c r="BJ396" s="22">
        <v>267</v>
      </c>
      <c r="BK396" s="22">
        <v>646</v>
      </c>
      <c r="BL396" s="22">
        <v>264</v>
      </c>
      <c r="BM396" s="22">
        <v>659</v>
      </c>
      <c r="BN396" s="22">
        <v>269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54.9</v>
      </c>
      <c r="BZ396" s="22">
        <v>45</v>
      </c>
      <c r="CA396" s="22">
        <v>295</v>
      </c>
      <c r="CB396" s="22">
        <v>194</v>
      </c>
      <c r="CC396" s="22">
        <v>637</v>
      </c>
      <c r="CD396" s="22">
        <v>255</v>
      </c>
      <c r="CE396" s="22">
        <v>360</v>
      </c>
      <c r="CF396" s="22">
        <v>161</v>
      </c>
      <c r="CG396" s="22">
        <v>531</v>
      </c>
      <c r="CH396" s="22">
        <v>193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156658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2</v>
      </c>
      <c r="J397" s="20">
        <v>0.7</v>
      </c>
      <c r="K397" s="20">
        <v>1.9</v>
      </c>
      <c r="L397" s="22">
        <v>1</v>
      </c>
      <c r="M397" s="20" t="s">
        <v>1170</v>
      </c>
      <c r="N397" s="20">
        <v>1.2</v>
      </c>
      <c r="O397" s="22">
        <v>318</v>
      </c>
      <c r="P397" s="23" t="b">
        <v>0</v>
      </c>
      <c r="Q397" s="20"/>
      <c r="R397" s="20" t="s">
        <v>2429</v>
      </c>
      <c r="S397" s="22">
        <v>40</v>
      </c>
      <c r="T397" s="20" t="s">
        <v>2126</v>
      </c>
      <c r="U397" s="20">
        <v>1.4</v>
      </c>
      <c r="V397" s="20" t="s">
        <v>2127</v>
      </c>
      <c r="W397" s="20">
        <v>0.1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7</v>
      </c>
      <c r="AD397" s="22">
        <v>10514</v>
      </c>
      <c r="AE397" s="22">
        <v>268</v>
      </c>
      <c r="AF397" s="22">
        <v>3977</v>
      </c>
      <c r="AG397" s="22">
        <v>310</v>
      </c>
      <c r="AH397" s="20">
        <v>0.3</v>
      </c>
      <c r="AI397" s="20">
        <v>1.8</v>
      </c>
      <c r="AJ397" s="20" t="s">
        <v>2127</v>
      </c>
      <c r="AK397" s="22">
        <v>382</v>
      </c>
      <c r="AL397" s="22">
        <v>0</v>
      </c>
      <c r="AM397" s="22">
        <v>0</v>
      </c>
      <c r="AN397" s="22">
        <v>0</v>
      </c>
      <c r="AO397" s="22">
        <v>8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48</v>
      </c>
      <c r="AX397" s="20">
        <v>68.8</v>
      </c>
      <c r="AY397" s="20">
        <v>25.7</v>
      </c>
      <c r="AZ397" s="20">
        <v>28</v>
      </c>
      <c r="BA397" s="20">
        <v>12.3</v>
      </c>
      <c r="BB397" s="22">
        <v>5</v>
      </c>
      <c r="BC397" s="20">
        <v>0.32</v>
      </c>
      <c r="BD397" s="20">
        <v>0.05</v>
      </c>
      <c r="BE397" s="20">
        <v>0.37</v>
      </c>
      <c r="BF397" s="20">
        <v>6.85</v>
      </c>
      <c r="BG397" s="22">
        <v>194</v>
      </c>
      <c r="BH397" s="22">
        <v>80</v>
      </c>
      <c r="BI397" s="22">
        <v>234</v>
      </c>
      <c r="BJ397" s="22">
        <v>73</v>
      </c>
      <c r="BK397" s="22">
        <v>198</v>
      </c>
      <c r="BL397" s="22">
        <v>51</v>
      </c>
      <c r="BM397" s="22">
        <v>238</v>
      </c>
      <c r="BN397" s="22">
        <v>80</v>
      </c>
      <c r="BO397" s="20"/>
      <c r="BP397" s="20"/>
      <c r="BQ397" s="20"/>
      <c r="BR397" s="20"/>
      <c r="BS397" s="20"/>
      <c r="BT397" s="20"/>
      <c r="BU397" s="22">
        <v>0.08</v>
      </c>
      <c r="BV397" s="22">
        <v>0</v>
      </c>
      <c r="BW397" s="22">
        <v>0.01</v>
      </c>
      <c r="BX397" s="22">
        <v>0.09</v>
      </c>
      <c r="BY397" s="22">
        <v>1.61</v>
      </c>
      <c r="BZ397" s="22">
        <v>1.88</v>
      </c>
      <c r="CA397" s="22">
        <v>623</v>
      </c>
      <c r="CB397" s="22">
        <v>169</v>
      </c>
      <c r="CC397" s="22">
        <v>220</v>
      </c>
      <c r="CD397" s="22">
        <v>72</v>
      </c>
      <c r="CE397" s="22">
        <v>284</v>
      </c>
      <c r="CF397" s="22">
        <v>92</v>
      </c>
      <c r="CG397" s="22">
        <v>384</v>
      </c>
      <c r="CH397" s="22">
        <v>148</v>
      </c>
      <c r="CI397" s="22">
        <v>1.18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193195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365</v>
      </c>
      <c r="N398" s="20">
        <v>0</v>
      </c>
      <c r="O398" s="22">
        <v>319</v>
      </c>
      <c r="P398" s="23" t="b">
        <v>0</v>
      </c>
      <c r="Q398" s="20" t="s">
        <v>3075</v>
      </c>
      <c r="R398" s="20" t="s">
        <v>3076</v>
      </c>
      <c r="S398" s="22">
        <v>49</v>
      </c>
      <c r="T398" s="20" t="s">
        <v>2128</v>
      </c>
      <c r="U398" s="20">
        <v>0</v>
      </c>
      <c r="V398" s="20" t="s">
        <v>760</v>
      </c>
      <c r="W398" s="20">
        <v>0</v>
      </c>
      <c r="X398" s="23" t="b">
        <v>0</v>
      </c>
      <c r="Y398" s="20"/>
      <c r="Z398" s="20" t="s">
        <v>872</v>
      </c>
      <c r="AA398" s="22">
        <v>12</v>
      </c>
      <c r="AB398" s="22">
        <v>102</v>
      </c>
      <c r="AC398" s="22">
        <v>0</v>
      </c>
      <c r="AD398" s="22">
        <v>182</v>
      </c>
      <c r="AE398" s="22">
        <v>0</v>
      </c>
      <c r="AF398" s="22">
        <v>3422</v>
      </c>
      <c r="AG398" s="22">
        <v>32</v>
      </c>
      <c r="AH398" s="20">
        <v>0</v>
      </c>
      <c r="AI398" s="20">
        <v>0</v>
      </c>
      <c r="AJ398" s="20" t="s">
        <v>760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668</v>
      </c>
      <c r="BH398" s="22">
        <v>278</v>
      </c>
      <c r="BI398" s="22">
        <v>667</v>
      </c>
      <c r="BJ398" s="22">
        <v>278</v>
      </c>
      <c r="BK398" s="22">
        <v>661</v>
      </c>
      <c r="BL398" s="22">
        <v>275</v>
      </c>
      <c r="BM398" s="22">
        <v>671</v>
      </c>
      <c r="BN398" s="22">
        <v>279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247</v>
      </c>
      <c r="CB398" s="22">
        <v>165</v>
      </c>
      <c r="CC398" s="22">
        <v>656</v>
      </c>
      <c r="CD398" s="22">
        <v>270</v>
      </c>
      <c r="CE398" s="22">
        <v>670</v>
      </c>
      <c r="CF398" s="22">
        <v>278</v>
      </c>
      <c r="CG398" s="22">
        <v>605</v>
      </c>
      <c r="CH398" s="22">
        <v>237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96784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0</v>
      </c>
      <c r="K399" s="20">
        <v>0</v>
      </c>
      <c r="L399" s="22">
        <v>0</v>
      </c>
      <c r="M399" s="20" t="s">
        <v>1014</v>
      </c>
      <c r="N399" s="20">
        <v>0</v>
      </c>
      <c r="O399" s="22">
        <v>320</v>
      </c>
      <c r="P399" s="23" t="b">
        <v>0</v>
      </c>
      <c r="Q399" s="20" t="s">
        <v>3235</v>
      </c>
      <c r="R399" s="20" t="s">
        <v>2430</v>
      </c>
      <c r="S399" s="22">
        <v>49</v>
      </c>
      <c r="T399" s="20" t="s">
        <v>2129</v>
      </c>
      <c r="U399" s="20">
        <v>0</v>
      </c>
      <c r="V399" s="20" t="s">
        <v>681</v>
      </c>
      <c r="W399" s="20">
        <v>0</v>
      </c>
      <c r="X399" s="23" t="b">
        <v>0</v>
      </c>
      <c r="Y399" s="20"/>
      <c r="Z399" s="20" t="s">
        <v>899</v>
      </c>
      <c r="AA399" s="22">
        <v>12</v>
      </c>
      <c r="AB399" s="22">
        <v>102</v>
      </c>
      <c r="AC399" s="22">
        <v>0</v>
      </c>
      <c r="AD399" s="22">
        <v>395</v>
      </c>
      <c r="AE399" s="22">
        <v>4</v>
      </c>
      <c r="AF399" s="22">
        <v>1217</v>
      </c>
      <c r="AG399" s="22">
        <v>10</v>
      </c>
      <c r="AH399" s="20">
        <v>0</v>
      </c>
      <c r="AI399" s="20">
        <v>0</v>
      </c>
      <c r="AJ399" s="20" t="s">
        <v>681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664</v>
      </c>
      <c r="BH399" s="22">
        <v>274</v>
      </c>
      <c r="BI399" s="22">
        <v>662</v>
      </c>
      <c r="BJ399" s="22">
        <v>274</v>
      </c>
      <c r="BK399" s="22">
        <v>655</v>
      </c>
      <c r="BL399" s="22">
        <v>270</v>
      </c>
      <c r="BM399" s="22">
        <v>667</v>
      </c>
      <c r="BN399" s="22">
        <v>275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232</v>
      </c>
      <c r="CB399" s="22">
        <v>153</v>
      </c>
      <c r="CC399" s="22">
        <v>651</v>
      </c>
      <c r="CD399" s="22">
        <v>266</v>
      </c>
      <c r="CE399" s="22">
        <v>666</v>
      </c>
      <c r="CF399" s="22">
        <v>274</v>
      </c>
      <c r="CG399" s="22">
        <v>687</v>
      </c>
      <c r="CH399" s="22">
        <v>284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244262</v>
      </c>
      <c r="D400" s="22">
        <v>0</v>
      </c>
      <c r="E400" s="22">
        <v>0</v>
      </c>
      <c r="F400" s="22">
        <v>-1</v>
      </c>
      <c r="G400" s="22">
        <v>1</v>
      </c>
      <c r="H400" s="22">
        <v>0</v>
      </c>
      <c r="I400" s="22">
        <v>2</v>
      </c>
      <c r="J400" s="20">
        <v>2.5</v>
      </c>
      <c r="K400" s="20">
        <v>5.5</v>
      </c>
      <c r="L400" s="22">
        <v>8</v>
      </c>
      <c r="M400" s="20" t="s">
        <v>1622</v>
      </c>
      <c r="N400" s="20">
        <v>3</v>
      </c>
      <c r="O400" s="22">
        <v>321</v>
      </c>
      <c r="P400" s="23" t="b">
        <v>0</v>
      </c>
      <c r="Q400" s="20"/>
      <c r="R400" s="20" t="s">
        <v>3077</v>
      </c>
      <c r="S400" s="22">
        <v>44</v>
      </c>
      <c r="T400" s="20" t="s">
        <v>2130</v>
      </c>
      <c r="U400" s="20">
        <v>2.5</v>
      </c>
      <c r="V400" s="20" t="s">
        <v>2131</v>
      </c>
      <c r="W400" s="20">
        <v>0.2</v>
      </c>
      <c r="X400" s="23" t="b">
        <v>0</v>
      </c>
      <c r="Y400" s="20"/>
      <c r="Z400" s="20" t="s">
        <v>858</v>
      </c>
      <c r="AA400" s="22">
        <v>12</v>
      </c>
      <c r="AB400" s="22">
        <v>102</v>
      </c>
      <c r="AC400" s="22">
        <v>15</v>
      </c>
      <c r="AD400" s="22">
        <v>10114</v>
      </c>
      <c r="AE400" s="22">
        <v>1256</v>
      </c>
      <c r="AF400" s="22">
        <v>10155</v>
      </c>
      <c r="AG400" s="22">
        <v>439</v>
      </c>
      <c r="AH400" s="20">
        <v>0.7</v>
      </c>
      <c r="AI400" s="20">
        <v>3.4</v>
      </c>
      <c r="AJ400" s="20" t="s">
        <v>2131</v>
      </c>
      <c r="AK400" s="22">
        <v>292</v>
      </c>
      <c r="AL400" s="22">
        <v>0</v>
      </c>
      <c r="AM400" s="22">
        <v>1</v>
      </c>
      <c r="AN400" s="22">
        <v>0</v>
      </c>
      <c r="AO400" s="22">
        <v>7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4</v>
      </c>
      <c r="AW400" s="22">
        <v>63</v>
      </c>
      <c r="AX400" s="20">
        <v>70.599999999999994</v>
      </c>
      <c r="AY400" s="20">
        <v>176.5</v>
      </c>
      <c r="AZ400" s="20">
        <v>34</v>
      </c>
      <c r="BA400" s="20">
        <v>28.1</v>
      </c>
      <c r="BB400" s="22">
        <v>3</v>
      </c>
      <c r="BC400" s="20">
        <v>0.1</v>
      </c>
      <c r="BD400" s="20">
        <v>0.89</v>
      </c>
      <c r="BE400" s="20">
        <v>0.99</v>
      </c>
      <c r="BF400" s="20">
        <v>7.39</v>
      </c>
      <c r="BG400" s="22">
        <v>190</v>
      </c>
      <c r="BH400" s="22">
        <v>78</v>
      </c>
      <c r="BI400" s="22">
        <v>24</v>
      </c>
      <c r="BJ400" s="22">
        <v>5</v>
      </c>
      <c r="BK400" s="22">
        <v>169</v>
      </c>
      <c r="BL400" s="22">
        <v>38</v>
      </c>
      <c r="BM400" s="22">
        <v>76</v>
      </c>
      <c r="BN400" s="22">
        <v>14</v>
      </c>
      <c r="BO400" s="22">
        <v>1</v>
      </c>
      <c r="BP400" s="20"/>
      <c r="BQ400" s="22">
        <v>2</v>
      </c>
      <c r="BR400" s="20"/>
      <c r="BS400" s="20"/>
      <c r="BT400" s="20"/>
      <c r="BU400" s="22">
        <v>0.03</v>
      </c>
      <c r="BV400" s="22">
        <v>0</v>
      </c>
      <c r="BW400" s="22">
        <v>0.27</v>
      </c>
      <c r="BX400" s="22">
        <v>0.3</v>
      </c>
      <c r="BY400" s="22">
        <v>2.2799999999999998</v>
      </c>
      <c r="BZ400" s="22">
        <v>2.16</v>
      </c>
      <c r="CA400" s="22">
        <v>547</v>
      </c>
      <c r="CB400" s="22">
        <v>139</v>
      </c>
      <c r="CC400" s="22">
        <v>86</v>
      </c>
      <c r="CD400" s="22">
        <v>24</v>
      </c>
      <c r="CE400" s="22">
        <v>163</v>
      </c>
      <c r="CF400" s="22">
        <v>56</v>
      </c>
      <c r="CG400" s="22">
        <v>338</v>
      </c>
      <c r="CH400" s="22">
        <v>128</v>
      </c>
      <c r="CI400" s="22">
        <v>0.92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49083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3</v>
      </c>
      <c r="J401" s="20">
        <v>0</v>
      </c>
      <c r="K401" s="20">
        <v>0</v>
      </c>
      <c r="L401" s="22">
        <v>0</v>
      </c>
      <c r="M401" s="20" t="s">
        <v>1236</v>
      </c>
      <c r="N401" s="20">
        <v>0</v>
      </c>
      <c r="O401" s="22">
        <v>322</v>
      </c>
      <c r="P401" s="23" t="b">
        <v>0</v>
      </c>
      <c r="Q401" s="20" t="s">
        <v>2923</v>
      </c>
      <c r="R401" s="20" t="s">
        <v>2924</v>
      </c>
      <c r="S401" s="22">
        <v>49</v>
      </c>
      <c r="T401" s="20" t="s">
        <v>2132</v>
      </c>
      <c r="U401" s="20">
        <v>0</v>
      </c>
      <c r="V401" s="20" t="s">
        <v>2133</v>
      </c>
      <c r="W401" s="20">
        <v>0</v>
      </c>
      <c r="X401" s="23" t="b">
        <v>0</v>
      </c>
      <c r="Y401" s="20"/>
      <c r="Z401" s="20" t="s">
        <v>872</v>
      </c>
      <c r="AA401" s="22">
        <v>12</v>
      </c>
      <c r="AB401" s="22">
        <v>102</v>
      </c>
      <c r="AC401" s="22">
        <v>0</v>
      </c>
      <c r="AD401" s="22">
        <v>59</v>
      </c>
      <c r="AE401" s="22">
        <v>0</v>
      </c>
      <c r="AF401" s="22">
        <v>1754</v>
      </c>
      <c r="AG401" s="22">
        <v>8</v>
      </c>
      <c r="AH401" s="20">
        <v>0</v>
      </c>
      <c r="AI401" s="20">
        <v>0</v>
      </c>
      <c r="AJ401" s="20" t="s">
        <v>2133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661</v>
      </c>
      <c r="BH401" s="22">
        <v>271</v>
      </c>
      <c r="BI401" s="22">
        <v>659</v>
      </c>
      <c r="BJ401" s="22">
        <v>271</v>
      </c>
      <c r="BK401" s="22">
        <v>652</v>
      </c>
      <c r="BL401" s="22">
        <v>267</v>
      </c>
      <c r="BM401" s="22">
        <v>664</v>
      </c>
      <c r="BN401" s="22">
        <v>272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218</v>
      </c>
      <c r="CB401" s="22">
        <v>141</v>
      </c>
      <c r="CC401" s="22">
        <v>647</v>
      </c>
      <c r="CD401" s="22">
        <v>262</v>
      </c>
      <c r="CE401" s="22">
        <v>663</v>
      </c>
      <c r="CF401" s="22">
        <v>271</v>
      </c>
      <c r="CG401" s="22">
        <v>656</v>
      </c>
      <c r="CH401" s="22">
        <v>265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113534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1</v>
      </c>
      <c r="J402" s="20">
        <v>0</v>
      </c>
      <c r="K402" s="20">
        <v>0</v>
      </c>
      <c r="L402" s="22">
        <v>0</v>
      </c>
      <c r="M402" s="20" t="s">
        <v>900</v>
      </c>
      <c r="N402" s="20">
        <v>0</v>
      </c>
      <c r="O402" s="22">
        <v>323</v>
      </c>
      <c r="P402" s="23" t="b">
        <v>0</v>
      </c>
      <c r="Q402" s="20" t="s">
        <v>3078</v>
      </c>
      <c r="R402" s="20" t="s">
        <v>3079</v>
      </c>
      <c r="S402" s="22">
        <v>40</v>
      </c>
      <c r="T402" s="20" t="s">
        <v>2134</v>
      </c>
      <c r="U402" s="20">
        <v>0</v>
      </c>
      <c r="V402" s="20" t="s">
        <v>2135</v>
      </c>
      <c r="W402" s="20">
        <v>0.4</v>
      </c>
      <c r="X402" s="23" t="b">
        <v>0</v>
      </c>
      <c r="Y402" s="20"/>
      <c r="Z402" s="20" t="s">
        <v>872</v>
      </c>
      <c r="AA402" s="22">
        <v>12</v>
      </c>
      <c r="AB402" s="22">
        <v>102</v>
      </c>
      <c r="AC402" s="22">
        <v>0</v>
      </c>
      <c r="AD402" s="22">
        <v>1324</v>
      </c>
      <c r="AE402" s="22">
        <v>0</v>
      </c>
      <c r="AF402" s="22">
        <v>28099</v>
      </c>
      <c r="AG402" s="22">
        <v>689</v>
      </c>
      <c r="AH402" s="20">
        <v>0</v>
      </c>
      <c r="AI402" s="20">
        <v>0</v>
      </c>
      <c r="AJ402" s="20" t="s">
        <v>2135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455</v>
      </c>
      <c r="BH402" s="22">
        <v>44</v>
      </c>
      <c r="BI402" s="22">
        <v>439</v>
      </c>
      <c r="BJ402" s="22">
        <v>28</v>
      </c>
      <c r="BK402" s="22">
        <v>407</v>
      </c>
      <c r="BL402" s="22">
        <v>23</v>
      </c>
      <c r="BM402" s="22">
        <v>460</v>
      </c>
      <c r="BN402" s="22">
        <v>44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614</v>
      </c>
      <c r="CB402" s="22">
        <v>45</v>
      </c>
      <c r="CC402" s="22">
        <v>414</v>
      </c>
      <c r="CD402" s="22">
        <v>44</v>
      </c>
      <c r="CE402" s="22">
        <v>460</v>
      </c>
      <c r="CF402" s="22">
        <v>44</v>
      </c>
      <c r="CG402" s="22">
        <v>253</v>
      </c>
      <c r="CH402" s="22">
        <v>34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422303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4</v>
      </c>
      <c r="J403" s="20">
        <v>0</v>
      </c>
      <c r="K403" s="20">
        <v>0</v>
      </c>
      <c r="L403" s="22">
        <v>0</v>
      </c>
      <c r="M403" s="20" t="s">
        <v>935</v>
      </c>
      <c r="N403" s="20">
        <v>0</v>
      </c>
      <c r="O403" s="22">
        <v>324</v>
      </c>
      <c r="P403" s="23" t="b">
        <v>0</v>
      </c>
      <c r="Q403" s="20" t="s">
        <v>2925</v>
      </c>
      <c r="R403" s="20" t="s">
        <v>2926</v>
      </c>
      <c r="S403" s="22">
        <v>45</v>
      </c>
      <c r="T403" s="20" t="s">
        <v>2136</v>
      </c>
      <c r="U403" s="20">
        <v>0</v>
      </c>
      <c r="V403" s="20" t="s">
        <v>752</v>
      </c>
      <c r="W403" s="20">
        <v>0.9</v>
      </c>
      <c r="X403" s="23" t="b">
        <v>0</v>
      </c>
      <c r="Y403" s="20"/>
      <c r="Z403" s="20" t="s">
        <v>872</v>
      </c>
      <c r="AA403" s="22">
        <v>12</v>
      </c>
      <c r="AB403" s="22">
        <v>102</v>
      </c>
      <c r="AC403" s="22">
        <v>0</v>
      </c>
      <c r="AD403" s="22">
        <v>7174</v>
      </c>
      <c r="AE403" s="22">
        <v>0</v>
      </c>
      <c r="AF403" s="22">
        <v>185958</v>
      </c>
      <c r="AG403" s="22">
        <v>3371</v>
      </c>
      <c r="AH403" s="20">
        <v>0</v>
      </c>
      <c r="AI403" s="20">
        <v>0</v>
      </c>
      <c r="AJ403" s="20" t="s">
        <v>752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607</v>
      </c>
      <c r="BH403" s="22">
        <v>62</v>
      </c>
      <c r="BI403" s="22">
        <v>605</v>
      </c>
      <c r="BJ403" s="22">
        <v>66</v>
      </c>
      <c r="BK403" s="22">
        <v>594</v>
      </c>
      <c r="BL403" s="22">
        <v>64</v>
      </c>
      <c r="BM403" s="22">
        <v>612</v>
      </c>
      <c r="BN403" s="22">
        <v>64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409</v>
      </c>
      <c r="CB403" s="22">
        <v>69</v>
      </c>
      <c r="CC403" s="22">
        <v>584</v>
      </c>
      <c r="CD403" s="22">
        <v>61</v>
      </c>
      <c r="CE403" s="22">
        <v>614</v>
      </c>
      <c r="CF403" s="22">
        <v>66</v>
      </c>
      <c r="CG403" s="22">
        <v>168</v>
      </c>
      <c r="CH403" s="22">
        <v>26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453537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578</v>
      </c>
      <c r="N404" s="20">
        <v>0</v>
      </c>
      <c r="O404" s="22">
        <v>325</v>
      </c>
      <c r="P404" s="23" t="b">
        <v>0</v>
      </c>
      <c r="Q404" s="20" t="s">
        <v>2137</v>
      </c>
      <c r="R404" s="20" t="s">
        <v>2138</v>
      </c>
      <c r="S404" s="22">
        <v>45</v>
      </c>
      <c r="T404" s="20" t="s">
        <v>2139</v>
      </c>
      <c r="U404" s="20">
        <v>0</v>
      </c>
      <c r="V404" s="20" t="s">
        <v>2140</v>
      </c>
      <c r="W404" s="20">
        <v>0</v>
      </c>
      <c r="X404" s="23" t="b">
        <v>0</v>
      </c>
      <c r="Y404" s="20"/>
      <c r="Z404" s="20" t="s">
        <v>872</v>
      </c>
      <c r="AA404" s="22">
        <v>12</v>
      </c>
      <c r="AB404" s="22">
        <v>102</v>
      </c>
      <c r="AC404" s="22">
        <v>0</v>
      </c>
      <c r="AD404" s="22">
        <v>0</v>
      </c>
      <c r="AE404" s="22">
        <v>0</v>
      </c>
      <c r="AF404" s="22">
        <v>1267</v>
      </c>
      <c r="AG404" s="22">
        <v>16</v>
      </c>
      <c r="AH404" s="20">
        <v>0</v>
      </c>
      <c r="AI404" s="20">
        <v>0</v>
      </c>
      <c r="AJ404" s="20" t="s">
        <v>2141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614</v>
      </c>
      <c r="BH404" s="22">
        <v>241</v>
      </c>
      <c r="BI404" s="22">
        <v>612</v>
      </c>
      <c r="BJ404" s="22">
        <v>242</v>
      </c>
      <c r="BK404" s="22">
        <v>602</v>
      </c>
      <c r="BL404" s="22">
        <v>238</v>
      </c>
      <c r="BM404" s="22">
        <v>619</v>
      </c>
      <c r="BN404" s="22">
        <v>244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422</v>
      </c>
      <c r="CB404" s="22">
        <v>236</v>
      </c>
      <c r="CC404" s="22">
        <v>591</v>
      </c>
      <c r="CD404" s="22">
        <v>227</v>
      </c>
      <c r="CE404" s="22">
        <v>621</v>
      </c>
      <c r="CF404" s="22">
        <v>245</v>
      </c>
      <c r="CG404" s="22">
        <v>664</v>
      </c>
      <c r="CH404" s="22">
        <v>271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156700</v>
      </c>
      <c r="D405" s="22">
        <v>0</v>
      </c>
      <c r="E405" s="22">
        <v>0</v>
      </c>
      <c r="F405" s="22">
        <v>1</v>
      </c>
      <c r="G405" s="22">
        <v>-1</v>
      </c>
      <c r="H405" s="22">
        <v>1</v>
      </c>
      <c r="I405" s="22">
        <v>4</v>
      </c>
      <c r="J405" s="20">
        <v>4.3</v>
      </c>
      <c r="K405" s="20">
        <v>9.1</v>
      </c>
      <c r="L405" s="22">
        <v>8</v>
      </c>
      <c r="M405" s="20" t="s">
        <v>2142</v>
      </c>
      <c r="N405" s="20">
        <v>4.8</v>
      </c>
      <c r="O405" s="22">
        <v>326</v>
      </c>
      <c r="P405" s="23" t="b">
        <v>0</v>
      </c>
      <c r="Q405" s="20"/>
      <c r="R405" s="20"/>
      <c r="S405" s="22">
        <v>56</v>
      </c>
      <c r="T405" s="20" t="s">
        <v>2143</v>
      </c>
      <c r="U405" s="20">
        <v>5.7</v>
      </c>
      <c r="V405" s="20" t="s">
        <v>2144</v>
      </c>
      <c r="W405" s="20">
        <v>8.3000000000000007</v>
      </c>
      <c r="X405" s="23" t="b">
        <v>0</v>
      </c>
      <c r="Y405" s="20"/>
      <c r="Z405" s="20" t="s">
        <v>858</v>
      </c>
      <c r="AA405" s="22">
        <v>12</v>
      </c>
      <c r="AB405" s="22">
        <v>102</v>
      </c>
      <c r="AC405" s="22">
        <v>34</v>
      </c>
      <c r="AD405" s="22">
        <v>872839</v>
      </c>
      <c r="AE405" s="22">
        <v>23486</v>
      </c>
      <c r="AF405" s="22">
        <v>184087</v>
      </c>
      <c r="AG405" s="22">
        <v>54929</v>
      </c>
      <c r="AH405" s="20">
        <v>0.9</v>
      </c>
      <c r="AI405" s="20">
        <v>6.1</v>
      </c>
      <c r="AJ405" s="20" t="s">
        <v>2144</v>
      </c>
      <c r="AK405" s="22">
        <v>510</v>
      </c>
      <c r="AL405" s="22">
        <v>3</v>
      </c>
      <c r="AM405" s="22">
        <v>1</v>
      </c>
      <c r="AN405" s="22">
        <v>0</v>
      </c>
      <c r="AO405" s="22">
        <v>12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7</v>
      </c>
      <c r="AW405" s="22">
        <v>105</v>
      </c>
      <c r="AX405" s="20">
        <v>133.4</v>
      </c>
      <c r="AY405" s="20">
        <v>46.9</v>
      </c>
      <c r="AZ405" s="20">
        <v>175</v>
      </c>
      <c r="BA405" s="20">
        <v>35.4</v>
      </c>
      <c r="BB405" s="22">
        <v>6</v>
      </c>
      <c r="BC405" s="20">
        <v>2.78</v>
      </c>
      <c r="BD405" s="20">
        <v>0.47</v>
      </c>
      <c r="BE405" s="20">
        <v>3.25</v>
      </c>
      <c r="BF405" s="20">
        <v>11.54</v>
      </c>
      <c r="BG405" s="22">
        <v>82</v>
      </c>
      <c r="BH405" s="22">
        <v>11</v>
      </c>
      <c r="BI405" s="22">
        <v>164</v>
      </c>
      <c r="BJ405" s="22">
        <v>24</v>
      </c>
      <c r="BK405" s="22">
        <v>28</v>
      </c>
      <c r="BL405" s="22">
        <v>11</v>
      </c>
      <c r="BM405" s="22">
        <v>51</v>
      </c>
      <c r="BN405" s="22">
        <v>13</v>
      </c>
      <c r="BO405" s="20"/>
      <c r="BP405" s="20"/>
      <c r="BQ405" s="20"/>
      <c r="BR405" s="20"/>
      <c r="BS405" s="22">
        <v>1</v>
      </c>
      <c r="BT405" s="20"/>
      <c r="BU405" s="22">
        <v>0.49</v>
      </c>
      <c r="BV405" s="22">
        <v>0</v>
      </c>
      <c r="BW405" s="22">
        <v>0.08</v>
      </c>
      <c r="BX405" s="22">
        <v>0.56999999999999995</v>
      </c>
      <c r="BY405" s="22">
        <v>2.04</v>
      </c>
      <c r="BZ405" s="22">
        <v>2.12</v>
      </c>
      <c r="CA405" s="22">
        <v>87</v>
      </c>
      <c r="CB405" s="22">
        <v>28</v>
      </c>
      <c r="CC405" s="22">
        <v>33</v>
      </c>
      <c r="CD405" s="22">
        <v>6</v>
      </c>
      <c r="CE405" s="22">
        <v>18</v>
      </c>
      <c r="CF405" s="22">
        <v>4</v>
      </c>
      <c r="CG405" s="22">
        <v>46</v>
      </c>
      <c r="CH405" s="22">
        <v>8</v>
      </c>
      <c r="CI405" s="22">
        <v>1.06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174595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4</v>
      </c>
      <c r="J406" s="20">
        <v>0</v>
      </c>
      <c r="K406" s="20">
        <v>0</v>
      </c>
      <c r="L406" s="22">
        <v>0</v>
      </c>
      <c r="M406" s="20" t="s">
        <v>2145</v>
      </c>
      <c r="N406" s="20">
        <v>0</v>
      </c>
      <c r="O406" s="22">
        <v>327</v>
      </c>
      <c r="P406" s="23" t="b">
        <v>0</v>
      </c>
      <c r="Q406" s="20" t="s">
        <v>3080</v>
      </c>
      <c r="R406" s="20" t="s">
        <v>3081</v>
      </c>
      <c r="S406" s="22">
        <v>45</v>
      </c>
      <c r="T406" s="20" t="s">
        <v>2146</v>
      </c>
      <c r="U406" s="20">
        <v>0</v>
      </c>
      <c r="V406" s="20" t="s">
        <v>2147</v>
      </c>
      <c r="W406" s="20">
        <v>0.1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1383</v>
      </c>
      <c r="AE406" s="22">
        <v>0</v>
      </c>
      <c r="AF406" s="22">
        <v>14326</v>
      </c>
      <c r="AG406" s="22">
        <v>329</v>
      </c>
      <c r="AH406" s="20">
        <v>0</v>
      </c>
      <c r="AI406" s="20">
        <v>0</v>
      </c>
      <c r="AJ406" s="20" t="s">
        <v>2147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593</v>
      </c>
      <c r="BH406" s="22">
        <v>57</v>
      </c>
      <c r="BI406" s="22">
        <v>590</v>
      </c>
      <c r="BJ406" s="22">
        <v>61</v>
      </c>
      <c r="BK406" s="22">
        <v>576</v>
      </c>
      <c r="BL406" s="22">
        <v>59</v>
      </c>
      <c r="BM406" s="22">
        <v>597</v>
      </c>
      <c r="BN406" s="22">
        <v>59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369</v>
      </c>
      <c r="CB406" s="22">
        <v>64</v>
      </c>
      <c r="CC406" s="22">
        <v>570</v>
      </c>
      <c r="CD406" s="22">
        <v>56</v>
      </c>
      <c r="CE406" s="22">
        <v>599</v>
      </c>
      <c r="CF406" s="22">
        <v>61</v>
      </c>
      <c r="CG406" s="22">
        <v>403</v>
      </c>
      <c r="CH406" s="22">
        <v>63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229164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4</v>
      </c>
      <c r="J407" s="20">
        <v>0.7</v>
      </c>
      <c r="K407" s="20">
        <v>1.9</v>
      </c>
      <c r="L407" s="22">
        <v>2</v>
      </c>
      <c r="M407" s="20" t="s">
        <v>2148</v>
      </c>
      <c r="N407" s="20">
        <v>1.2</v>
      </c>
      <c r="O407" s="22">
        <v>328</v>
      </c>
      <c r="P407" s="23" t="b">
        <v>0</v>
      </c>
      <c r="Q407" s="20"/>
      <c r="R407" s="20"/>
      <c r="S407" s="22">
        <v>49</v>
      </c>
      <c r="T407" s="20" t="s">
        <v>2149</v>
      </c>
      <c r="U407" s="20">
        <v>1.3</v>
      </c>
      <c r="V407" s="20" t="s">
        <v>2150</v>
      </c>
      <c r="W407" s="20">
        <v>0.1</v>
      </c>
      <c r="X407" s="23" t="b">
        <v>0</v>
      </c>
      <c r="Y407" s="20"/>
      <c r="Z407" s="20" t="s">
        <v>858</v>
      </c>
      <c r="AA407" s="22">
        <v>12</v>
      </c>
      <c r="AB407" s="22">
        <v>102</v>
      </c>
      <c r="AC407" s="22">
        <v>8</v>
      </c>
      <c r="AD407" s="22">
        <v>3400</v>
      </c>
      <c r="AE407" s="22">
        <v>123</v>
      </c>
      <c r="AF407" s="22">
        <v>9067</v>
      </c>
      <c r="AG407" s="22">
        <v>236</v>
      </c>
      <c r="AH407" s="20">
        <v>0.2</v>
      </c>
      <c r="AI407" s="20">
        <v>1.6</v>
      </c>
      <c r="AJ407" s="20" t="s">
        <v>2150</v>
      </c>
      <c r="AK407" s="22">
        <v>235</v>
      </c>
      <c r="AL407" s="22">
        <v>0</v>
      </c>
      <c r="AM407" s="22">
        <v>0</v>
      </c>
      <c r="AN407" s="22">
        <v>0</v>
      </c>
      <c r="AO407" s="22">
        <v>5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34</v>
      </c>
      <c r="AX407" s="20">
        <v>24.4</v>
      </c>
      <c r="AY407" s="20">
        <v>48.2</v>
      </c>
      <c r="AZ407" s="20">
        <v>45</v>
      </c>
      <c r="BA407" s="20">
        <v>11.8</v>
      </c>
      <c r="BB407" s="22">
        <v>2</v>
      </c>
      <c r="BC407" s="20">
        <v>0.11</v>
      </c>
      <c r="BD407" s="20">
        <v>0.46</v>
      </c>
      <c r="BE407" s="20">
        <v>0.56999999999999995</v>
      </c>
      <c r="BF407" s="20">
        <v>5.58</v>
      </c>
      <c r="BG407" s="22">
        <v>298</v>
      </c>
      <c r="BH407" s="22">
        <v>35</v>
      </c>
      <c r="BI407" s="22">
        <v>161</v>
      </c>
      <c r="BJ407" s="22">
        <v>21</v>
      </c>
      <c r="BK407" s="22">
        <v>145</v>
      </c>
      <c r="BL407" s="22">
        <v>33</v>
      </c>
      <c r="BM407" s="22">
        <v>245</v>
      </c>
      <c r="BN407" s="22">
        <v>34</v>
      </c>
      <c r="BO407" s="20"/>
      <c r="BP407" s="20"/>
      <c r="BQ407" s="20"/>
      <c r="BR407" s="20"/>
      <c r="BS407" s="20"/>
      <c r="BT407" s="20"/>
      <c r="BU407" s="22">
        <v>0.04</v>
      </c>
      <c r="BV407" s="22">
        <v>0</v>
      </c>
      <c r="BW407" s="22">
        <v>0.18</v>
      </c>
      <c r="BX407" s="22">
        <v>0.22</v>
      </c>
      <c r="BY407" s="22">
        <v>2.14</v>
      </c>
      <c r="BZ407" s="22">
        <v>1.91</v>
      </c>
      <c r="CA407" s="22">
        <v>265</v>
      </c>
      <c r="CB407" s="22">
        <v>53</v>
      </c>
      <c r="CC407" s="22">
        <v>228</v>
      </c>
      <c r="CD407" s="22">
        <v>32</v>
      </c>
      <c r="CE407" s="22">
        <v>300</v>
      </c>
      <c r="CF407" s="22">
        <v>39</v>
      </c>
      <c r="CG407" s="22">
        <v>392</v>
      </c>
      <c r="CH407" s="22">
        <v>62</v>
      </c>
      <c r="CI407" s="22">
        <v>0.77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168035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183</v>
      </c>
      <c r="N408" s="20">
        <v>0</v>
      </c>
      <c r="O408" s="22">
        <v>329</v>
      </c>
      <c r="P408" s="23" t="b">
        <v>0</v>
      </c>
      <c r="Q408" s="20" t="s">
        <v>2431</v>
      </c>
      <c r="R408" s="20" t="s">
        <v>2432</v>
      </c>
      <c r="S408" s="22">
        <v>50</v>
      </c>
      <c r="T408" s="20" t="s">
        <v>2151</v>
      </c>
      <c r="U408" s="20">
        <v>0</v>
      </c>
      <c r="V408" s="20" t="s">
        <v>2152</v>
      </c>
      <c r="W408" s="20">
        <v>0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0</v>
      </c>
      <c r="AE408" s="22">
        <v>0</v>
      </c>
      <c r="AF408" s="22">
        <v>188</v>
      </c>
      <c r="AG408" s="22">
        <v>0</v>
      </c>
      <c r="AH408" s="20">
        <v>0</v>
      </c>
      <c r="AI408" s="20">
        <v>0</v>
      </c>
      <c r="AJ408" s="20" t="s">
        <v>2152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689</v>
      </c>
      <c r="BH408" s="22">
        <v>292</v>
      </c>
      <c r="BI408" s="22">
        <v>687</v>
      </c>
      <c r="BJ408" s="22">
        <v>291</v>
      </c>
      <c r="BK408" s="22">
        <v>682</v>
      </c>
      <c r="BL408" s="22">
        <v>288</v>
      </c>
      <c r="BM408" s="22">
        <v>689</v>
      </c>
      <c r="BN408" s="22">
        <v>292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182</v>
      </c>
      <c r="CB408" s="22">
        <v>112</v>
      </c>
      <c r="CC408" s="22">
        <v>676</v>
      </c>
      <c r="CD408" s="22">
        <v>285</v>
      </c>
      <c r="CE408" s="22">
        <v>688</v>
      </c>
      <c r="CF408" s="22">
        <v>291</v>
      </c>
      <c r="CG408" s="22">
        <v>716</v>
      </c>
      <c r="CH408" s="22">
        <v>307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199056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2</v>
      </c>
      <c r="J409" s="20">
        <v>0</v>
      </c>
      <c r="K409" s="20">
        <v>0</v>
      </c>
      <c r="L409" s="22">
        <v>0</v>
      </c>
      <c r="M409" s="20" t="s">
        <v>412</v>
      </c>
      <c r="N409" s="20">
        <v>0</v>
      </c>
      <c r="O409" s="22">
        <v>330</v>
      </c>
      <c r="P409" s="23" t="b">
        <v>0</v>
      </c>
      <c r="Q409" s="20" t="s">
        <v>2911</v>
      </c>
      <c r="R409" s="20" t="s">
        <v>2433</v>
      </c>
      <c r="S409" s="22">
        <v>44</v>
      </c>
      <c r="T409" s="20" t="s">
        <v>2153</v>
      </c>
      <c r="U409" s="20">
        <v>0</v>
      </c>
      <c r="V409" s="20" t="s">
        <v>2154</v>
      </c>
      <c r="W409" s="20">
        <v>0</v>
      </c>
      <c r="X409" s="23" t="b">
        <v>0</v>
      </c>
      <c r="Y409" s="20"/>
      <c r="Z409" s="20" t="s">
        <v>899</v>
      </c>
      <c r="AA409" s="22">
        <v>12</v>
      </c>
      <c r="AB409" s="22">
        <v>102</v>
      </c>
      <c r="AC409" s="22">
        <v>0</v>
      </c>
      <c r="AD409" s="22">
        <v>477</v>
      </c>
      <c r="AE409" s="22">
        <v>7</v>
      </c>
      <c r="AF409" s="22">
        <v>1381</v>
      </c>
      <c r="AG409" s="22">
        <v>17</v>
      </c>
      <c r="AH409" s="20">
        <v>0</v>
      </c>
      <c r="AI409" s="20">
        <v>0</v>
      </c>
      <c r="AJ409" s="20" t="s">
        <v>2154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551</v>
      </c>
      <c r="BH409" s="22">
        <v>214</v>
      </c>
      <c r="BI409" s="22">
        <v>540</v>
      </c>
      <c r="BJ409" s="22">
        <v>212</v>
      </c>
      <c r="BK409" s="22">
        <v>519</v>
      </c>
      <c r="BL409" s="22">
        <v>205</v>
      </c>
      <c r="BM409" s="22">
        <v>555</v>
      </c>
      <c r="BN409" s="22">
        <v>213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517</v>
      </c>
      <c r="CB409" s="22">
        <v>125</v>
      </c>
      <c r="CC409" s="22">
        <v>520</v>
      </c>
      <c r="CD409" s="22">
        <v>202</v>
      </c>
      <c r="CE409" s="22">
        <v>557</v>
      </c>
      <c r="CF409" s="22">
        <v>212</v>
      </c>
      <c r="CG409" s="22">
        <v>650</v>
      </c>
      <c r="CH409" s="22">
        <v>221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490180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4</v>
      </c>
      <c r="J410" s="20">
        <v>0</v>
      </c>
      <c r="K410" s="20">
        <v>0</v>
      </c>
      <c r="L410" s="22">
        <v>0</v>
      </c>
      <c r="M410" s="20" t="s">
        <v>2155</v>
      </c>
      <c r="N410" s="20">
        <v>0</v>
      </c>
      <c r="O410" s="22">
        <v>331</v>
      </c>
      <c r="P410" s="23" t="b">
        <v>0</v>
      </c>
      <c r="Q410" s="20" t="s">
        <v>2822</v>
      </c>
      <c r="R410" s="20" t="s">
        <v>2823</v>
      </c>
      <c r="S410" s="22">
        <v>45</v>
      </c>
      <c r="T410" s="20" t="s">
        <v>2156</v>
      </c>
      <c r="U410" s="20">
        <v>0</v>
      </c>
      <c r="V410" s="20" t="s">
        <v>2157</v>
      </c>
      <c r="W410" s="20">
        <v>0.1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838</v>
      </c>
      <c r="AE410" s="22">
        <v>0</v>
      </c>
      <c r="AF410" s="22">
        <v>13504</v>
      </c>
      <c r="AG410" s="22">
        <v>366</v>
      </c>
      <c r="AH410" s="20">
        <v>0</v>
      </c>
      <c r="AI410" s="20">
        <v>0</v>
      </c>
      <c r="AJ410" s="20" t="s">
        <v>2157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629</v>
      </c>
      <c r="BH410" s="22">
        <v>70</v>
      </c>
      <c r="BI410" s="22">
        <v>626</v>
      </c>
      <c r="BJ410" s="22">
        <v>73</v>
      </c>
      <c r="BK410" s="22">
        <v>617</v>
      </c>
      <c r="BL410" s="22">
        <v>72</v>
      </c>
      <c r="BM410" s="22">
        <v>634</v>
      </c>
      <c r="BN410" s="22">
        <v>72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442</v>
      </c>
      <c r="CB410" s="22">
        <v>79</v>
      </c>
      <c r="CC410" s="22">
        <v>608</v>
      </c>
      <c r="CD410" s="22">
        <v>69</v>
      </c>
      <c r="CE410" s="22">
        <v>633</v>
      </c>
      <c r="CF410" s="22">
        <v>72</v>
      </c>
      <c r="CG410" s="22">
        <v>420</v>
      </c>
      <c r="CH410" s="22">
        <v>64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243532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</v>
      </c>
      <c r="K411" s="20">
        <v>0</v>
      </c>
      <c r="L411" s="22">
        <v>0</v>
      </c>
      <c r="M411" s="20" t="s">
        <v>2158</v>
      </c>
      <c r="N411" s="20">
        <v>0</v>
      </c>
      <c r="O411" s="22">
        <v>332</v>
      </c>
      <c r="P411" s="23" t="b">
        <v>0</v>
      </c>
      <c r="Q411" s="20" t="s">
        <v>3082</v>
      </c>
      <c r="R411" s="20" t="s">
        <v>3083</v>
      </c>
      <c r="S411" s="22">
        <v>44</v>
      </c>
      <c r="T411" s="20" t="s">
        <v>2159</v>
      </c>
      <c r="U411" s="20">
        <v>0</v>
      </c>
      <c r="V411" s="20" t="s">
        <v>2160</v>
      </c>
      <c r="W411" s="20">
        <v>0.1</v>
      </c>
      <c r="X411" s="23" t="b">
        <v>0</v>
      </c>
      <c r="Y411" s="20"/>
      <c r="Z411" s="20" t="s">
        <v>872</v>
      </c>
      <c r="AA411" s="22">
        <v>12</v>
      </c>
      <c r="AB411" s="22">
        <v>102</v>
      </c>
      <c r="AC411" s="22">
        <v>0</v>
      </c>
      <c r="AD411" s="22">
        <v>1744</v>
      </c>
      <c r="AE411" s="22">
        <v>0</v>
      </c>
      <c r="AF411" s="22">
        <v>14240</v>
      </c>
      <c r="AG411" s="22">
        <v>193</v>
      </c>
      <c r="AH411" s="20">
        <v>0</v>
      </c>
      <c r="AI411" s="20">
        <v>0</v>
      </c>
      <c r="AJ411" s="20" t="s">
        <v>2160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568</v>
      </c>
      <c r="BH411" s="22">
        <v>215</v>
      </c>
      <c r="BI411" s="22">
        <v>557</v>
      </c>
      <c r="BJ411" s="22">
        <v>215</v>
      </c>
      <c r="BK411" s="22">
        <v>540</v>
      </c>
      <c r="BL411" s="22">
        <v>208</v>
      </c>
      <c r="BM411" s="22">
        <v>572</v>
      </c>
      <c r="BN411" s="22">
        <v>218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545</v>
      </c>
      <c r="CB411" s="22">
        <v>287</v>
      </c>
      <c r="CC411" s="22">
        <v>541</v>
      </c>
      <c r="CD411" s="22">
        <v>199</v>
      </c>
      <c r="CE411" s="22">
        <v>574</v>
      </c>
      <c r="CF411" s="22">
        <v>219</v>
      </c>
      <c r="CG411" s="22">
        <v>441</v>
      </c>
      <c r="CH411" s="22">
        <v>144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108411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2</v>
      </c>
      <c r="J412" s="20">
        <v>0</v>
      </c>
      <c r="K412" s="20">
        <v>0</v>
      </c>
      <c r="L412" s="22">
        <v>0</v>
      </c>
      <c r="M412" s="20" t="s">
        <v>1482</v>
      </c>
      <c r="N412" s="20">
        <v>0</v>
      </c>
      <c r="O412" s="22">
        <v>333</v>
      </c>
      <c r="P412" s="23" t="b">
        <v>0</v>
      </c>
      <c r="Q412" s="20" t="s">
        <v>3235</v>
      </c>
      <c r="R412" s="20" t="s">
        <v>2434</v>
      </c>
      <c r="S412" s="22">
        <v>39</v>
      </c>
      <c r="T412" s="20" t="s">
        <v>2161</v>
      </c>
      <c r="U412" s="20">
        <v>0</v>
      </c>
      <c r="V412" s="20" t="s">
        <v>2162</v>
      </c>
      <c r="W412" s="20">
        <v>0.1</v>
      </c>
      <c r="X412" s="23" t="b">
        <v>0</v>
      </c>
      <c r="Y412" s="20"/>
      <c r="Z412" s="20" t="s">
        <v>899</v>
      </c>
      <c r="AA412" s="22">
        <v>12</v>
      </c>
      <c r="AB412" s="22">
        <v>102</v>
      </c>
      <c r="AC412" s="22">
        <v>0</v>
      </c>
      <c r="AD412" s="22">
        <v>1477</v>
      </c>
      <c r="AE412" s="22">
        <v>414</v>
      </c>
      <c r="AF412" s="22">
        <v>4813</v>
      </c>
      <c r="AG412" s="22">
        <v>126</v>
      </c>
      <c r="AH412" s="20">
        <v>0</v>
      </c>
      <c r="AI412" s="20">
        <v>0</v>
      </c>
      <c r="AJ412" s="20" t="s">
        <v>2162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431</v>
      </c>
      <c r="BH412" s="22">
        <v>155</v>
      </c>
      <c r="BI412" s="22">
        <v>413</v>
      </c>
      <c r="BJ412" s="22">
        <v>151</v>
      </c>
      <c r="BK412" s="22">
        <v>379</v>
      </c>
      <c r="BL412" s="22">
        <v>131</v>
      </c>
      <c r="BM412" s="22">
        <v>435</v>
      </c>
      <c r="BN412" s="22">
        <v>154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706</v>
      </c>
      <c r="CB412" s="22">
        <v>223</v>
      </c>
      <c r="CC412" s="22">
        <v>388</v>
      </c>
      <c r="CD412" s="22">
        <v>133</v>
      </c>
      <c r="CE412" s="22">
        <v>436</v>
      </c>
      <c r="CF412" s="22">
        <v>152</v>
      </c>
      <c r="CG412" s="22">
        <v>485</v>
      </c>
      <c r="CH412" s="22">
        <v>188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165152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2163</v>
      </c>
      <c r="N413" s="20">
        <v>0</v>
      </c>
      <c r="O413" s="22">
        <v>334</v>
      </c>
      <c r="P413" s="23" t="b">
        <v>0</v>
      </c>
      <c r="Q413" s="20" t="s">
        <v>3078</v>
      </c>
      <c r="R413" s="20" t="s">
        <v>3084</v>
      </c>
      <c r="S413" s="22">
        <v>44</v>
      </c>
      <c r="T413" s="20" t="s">
        <v>2164</v>
      </c>
      <c r="U413" s="20">
        <v>0</v>
      </c>
      <c r="V413" s="20" t="s">
        <v>2165</v>
      </c>
      <c r="W413" s="20">
        <v>0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883</v>
      </c>
      <c r="AE413" s="22">
        <v>0</v>
      </c>
      <c r="AF413" s="22">
        <v>4168</v>
      </c>
      <c r="AG413" s="22">
        <v>70</v>
      </c>
      <c r="AH413" s="20">
        <v>0</v>
      </c>
      <c r="AI413" s="20">
        <v>0</v>
      </c>
      <c r="AJ413" s="20" t="s">
        <v>2165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546</v>
      </c>
      <c r="BH413" s="22">
        <v>208</v>
      </c>
      <c r="BI413" s="22">
        <v>534</v>
      </c>
      <c r="BJ413" s="22">
        <v>207</v>
      </c>
      <c r="BK413" s="22">
        <v>513</v>
      </c>
      <c r="BL413" s="22">
        <v>200</v>
      </c>
      <c r="BM413" s="22">
        <v>550</v>
      </c>
      <c r="BN413" s="22">
        <v>211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506</v>
      </c>
      <c r="CB413" s="22">
        <v>275</v>
      </c>
      <c r="CC413" s="22">
        <v>514</v>
      </c>
      <c r="CD413" s="22">
        <v>191</v>
      </c>
      <c r="CE413" s="22">
        <v>552</v>
      </c>
      <c r="CF413" s="22">
        <v>212</v>
      </c>
      <c r="CG413" s="22">
        <v>544</v>
      </c>
      <c r="CH413" s="22">
        <v>200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77818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1</v>
      </c>
      <c r="J414" s="20">
        <v>-0.5</v>
      </c>
      <c r="K414" s="20">
        <v>-0.5</v>
      </c>
      <c r="L414" s="22">
        <v>0</v>
      </c>
      <c r="M414" s="20" t="s">
        <v>479</v>
      </c>
      <c r="N414" s="20">
        <v>0</v>
      </c>
      <c r="O414" s="22">
        <v>335</v>
      </c>
      <c r="P414" s="23" t="b">
        <v>0</v>
      </c>
      <c r="Q414" s="20"/>
      <c r="R414" s="20"/>
      <c r="S414" s="22">
        <v>44</v>
      </c>
      <c r="T414" s="20" t="s">
        <v>2166</v>
      </c>
      <c r="U414" s="20">
        <v>0</v>
      </c>
      <c r="V414" s="20" t="s">
        <v>1807</v>
      </c>
      <c r="W414" s="20">
        <v>0.1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0</v>
      </c>
      <c r="AD414" s="22">
        <v>1051</v>
      </c>
      <c r="AE414" s="22">
        <v>22</v>
      </c>
      <c r="AF414" s="22">
        <v>7891</v>
      </c>
      <c r="AG414" s="22">
        <v>157</v>
      </c>
      <c r="AH414" s="20">
        <v>0</v>
      </c>
      <c r="AI414" s="20">
        <v>0</v>
      </c>
      <c r="AJ414" s="20" t="s">
        <v>1807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534</v>
      </c>
      <c r="BH414" s="22">
        <v>76</v>
      </c>
      <c r="BI414" s="22">
        <v>521</v>
      </c>
      <c r="BJ414" s="22">
        <v>63</v>
      </c>
      <c r="BK414" s="22">
        <v>498</v>
      </c>
      <c r="BL414" s="22">
        <v>58</v>
      </c>
      <c r="BM414" s="22">
        <v>538</v>
      </c>
      <c r="BN414" s="22">
        <v>76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485</v>
      </c>
      <c r="CB414" s="22">
        <v>26</v>
      </c>
      <c r="CC414" s="22">
        <v>500</v>
      </c>
      <c r="CD414" s="22">
        <v>76</v>
      </c>
      <c r="CE414" s="22">
        <v>540</v>
      </c>
      <c r="CF414" s="22">
        <v>76</v>
      </c>
      <c r="CG414" s="22">
        <v>359</v>
      </c>
      <c r="CH414" s="22">
        <v>54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242500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4</v>
      </c>
      <c r="J415" s="20">
        <v>0</v>
      </c>
      <c r="K415" s="20">
        <v>0</v>
      </c>
      <c r="L415" s="22">
        <v>0</v>
      </c>
      <c r="M415" s="20" t="s">
        <v>1016</v>
      </c>
      <c r="N415" s="20">
        <v>0</v>
      </c>
      <c r="O415" s="22">
        <v>336</v>
      </c>
      <c r="P415" s="23" t="b">
        <v>0</v>
      </c>
      <c r="Q415" s="20" t="s">
        <v>3085</v>
      </c>
      <c r="R415" s="20" t="s">
        <v>2575</v>
      </c>
      <c r="S415" s="22">
        <v>45</v>
      </c>
      <c r="T415" s="20" t="s">
        <v>2167</v>
      </c>
      <c r="U415" s="20">
        <v>0</v>
      </c>
      <c r="V415" s="20" t="s">
        <v>718</v>
      </c>
      <c r="W415" s="20">
        <v>0.1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0</v>
      </c>
      <c r="AE415" s="22">
        <v>0</v>
      </c>
      <c r="AF415" s="22">
        <v>20358</v>
      </c>
      <c r="AG415" s="22">
        <v>268</v>
      </c>
      <c r="AH415" s="20">
        <v>0</v>
      </c>
      <c r="AI415" s="20">
        <v>0</v>
      </c>
      <c r="AJ415" s="20" t="s">
        <v>718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603</v>
      </c>
      <c r="BH415" s="22">
        <v>61</v>
      </c>
      <c r="BI415" s="22">
        <v>601</v>
      </c>
      <c r="BJ415" s="22">
        <v>65</v>
      </c>
      <c r="BK415" s="22">
        <v>590</v>
      </c>
      <c r="BL415" s="22">
        <v>63</v>
      </c>
      <c r="BM415" s="22">
        <v>608</v>
      </c>
      <c r="BN415" s="22">
        <v>63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402</v>
      </c>
      <c r="CB415" s="22">
        <v>68</v>
      </c>
      <c r="CC415" s="22">
        <v>580</v>
      </c>
      <c r="CD415" s="22">
        <v>60</v>
      </c>
      <c r="CE415" s="22">
        <v>610</v>
      </c>
      <c r="CF415" s="22">
        <v>65</v>
      </c>
      <c r="CG415" s="22">
        <v>386</v>
      </c>
      <c r="CH415" s="22">
        <v>61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27.75" thickBot="1">
      <c r="A416" s="22">
        <v>0</v>
      </c>
      <c r="B416" s="22">
        <v>0</v>
      </c>
      <c r="C416" s="22">
        <v>232477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1518</v>
      </c>
      <c r="N416" s="20">
        <v>0</v>
      </c>
      <c r="O416" s="22">
        <v>337</v>
      </c>
      <c r="P416" s="23" t="b">
        <v>0</v>
      </c>
      <c r="Q416" s="20" t="s">
        <v>3086</v>
      </c>
      <c r="R416" s="20" t="s">
        <v>2168</v>
      </c>
      <c r="S416" s="22">
        <v>45</v>
      </c>
      <c r="T416" s="20" t="s">
        <v>2169</v>
      </c>
      <c r="U416" s="20">
        <v>0</v>
      </c>
      <c r="V416" s="20" t="s">
        <v>2170</v>
      </c>
      <c r="W416" s="20">
        <v>0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14</v>
      </c>
      <c r="AE416" s="22">
        <v>0</v>
      </c>
      <c r="AF416" s="22">
        <v>510</v>
      </c>
      <c r="AG416" s="22">
        <v>2</v>
      </c>
      <c r="AH416" s="20">
        <v>0</v>
      </c>
      <c r="AI416" s="20">
        <v>0</v>
      </c>
      <c r="AJ416" s="20" t="s">
        <v>2170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601</v>
      </c>
      <c r="BH416" s="22">
        <v>233</v>
      </c>
      <c r="BI416" s="22">
        <v>598</v>
      </c>
      <c r="BJ416" s="22">
        <v>234</v>
      </c>
      <c r="BK416" s="22">
        <v>586</v>
      </c>
      <c r="BL416" s="22">
        <v>230</v>
      </c>
      <c r="BM416" s="22">
        <v>605</v>
      </c>
      <c r="BN416" s="22">
        <v>236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395</v>
      </c>
      <c r="CB416" s="22">
        <v>227</v>
      </c>
      <c r="CC416" s="22">
        <v>578</v>
      </c>
      <c r="CD416" s="22">
        <v>219</v>
      </c>
      <c r="CE416" s="22">
        <v>607</v>
      </c>
      <c r="CF416" s="22">
        <v>237</v>
      </c>
      <c r="CG416" s="22">
        <v>690</v>
      </c>
      <c r="CH416" s="22">
        <v>287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27.75" thickBot="1">
      <c r="A417" s="22">
        <v>0</v>
      </c>
      <c r="B417" s="22">
        <v>0</v>
      </c>
      <c r="C417" s="22">
        <v>207722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1</v>
      </c>
      <c r="J417" s="20">
        <v>0</v>
      </c>
      <c r="K417" s="20">
        <v>0</v>
      </c>
      <c r="L417" s="22">
        <v>0</v>
      </c>
      <c r="M417" s="20" t="s">
        <v>995</v>
      </c>
      <c r="N417" s="20">
        <v>0</v>
      </c>
      <c r="O417" s="22">
        <v>338</v>
      </c>
      <c r="P417" s="23" t="b">
        <v>0</v>
      </c>
      <c r="Q417" s="20" t="s">
        <v>2171</v>
      </c>
      <c r="R417" s="20" t="s">
        <v>2172</v>
      </c>
      <c r="S417" s="22">
        <v>40</v>
      </c>
      <c r="T417" s="20" t="s">
        <v>2173</v>
      </c>
      <c r="U417" s="20">
        <v>0</v>
      </c>
      <c r="V417" s="20" t="s">
        <v>2174</v>
      </c>
      <c r="W417" s="20">
        <v>0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0</v>
      </c>
      <c r="AE417" s="22">
        <v>0</v>
      </c>
      <c r="AF417" s="22">
        <v>550</v>
      </c>
      <c r="AG417" s="22">
        <v>13</v>
      </c>
      <c r="AH417" s="20">
        <v>0</v>
      </c>
      <c r="AI417" s="20">
        <v>0</v>
      </c>
      <c r="AJ417" s="20" t="s">
        <v>2174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474</v>
      </c>
      <c r="BH417" s="22">
        <v>53</v>
      </c>
      <c r="BI417" s="22">
        <v>458</v>
      </c>
      <c r="BJ417" s="22">
        <v>37</v>
      </c>
      <c r="BK417" s="22">
        <v>427</v>
      </c>
      <c r="BL417" s="22">
        <v>32</v>
      </c>
      <c r="BM417" s="22">
        <v>479</v>
      </c>
      <c r="BN417" s="22">
        <v>53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636</v>
      </c>
      <c r="CB417" s="22">
        <v>54</v>
      </c>
      <c r="CC417" s="22">
        <v>433</v>
      </c>
      <c r="CD417" s="22">
        <v>53</v>
      </c>
      <c r="CE417" s="22">
        <v>479</v>
      </c>
      <c r="CF417" s="22">
        <v>53</v>
      </c>
      <c r="CG417" s="22">
        <v>647</v>
      </c>
      <c r="CH417" s="22">
        <v>80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223333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2175</v>
      </c>
      <c r="N418" s="20">
        <v>0</v>
      </c>
      <c r="O418" s="22">
        <v>339</v>
      </c>
      <c r="P418" s="23" t="b">
        <v>0</v>
      </c>
      <c r="Q418" s="20" t="s">
        <v>3087</v>
      </c>
      <c r="R418" s="20" t="s">
        <v>3088</v>
      </c>
      <c r="S418" s="22">
        <v>44</v>
      </c>
      <c r="T418" s="20" t="s">
        <v>2176</v>
      </c>
      <c r="U418" s="20">
        <v>0</v>
      </c>
      <c r="V418" s="20" t="s">
        <v>2177</v>
      </c>
      <c r="W418" s="20">
        <v>0.2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3951</v>
      </c>
      <c r="AE418" s="22">
        <v>0</v>
      </c>
      <c r="AF418" s="22">
        <v>22571</v>
      </c>
      <c r="AG418" s="22">
        <v>374</v>
      </c>
      <c r="AH418" s="20">
        <v>0</v>
      </c>
      <c r="AI418" s="20">
        <v>0</v>
      </c>
      <c r="AJ418" s="20" t="s">
        <v>2177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560</v>
      </c>
      <c r="BH418" s="22">
        <v>210</v>
      </c>
      <c r="BI418" s="22">
        <v>549</v>
      </c>
      <c r="BJ418" s="22">
        <v>210</v>
      </c>
      <c r="BK418" s="22">
        <v>532</v>
      </c>
      <c r="BL418" s="22">
        <v>203</v>
      </c>
      <c r="BM418" s="22">
        <v>564</v>
      </c>
      <c r="BN418" s="22">
        <v>213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535</v>
      </c>
      <c r="CB418" s="22">
        <v>282</v>
      </c>
      <c r="CC418" s="22">
        <v>533</v>
      </c>
      <c r="CD418" s="22">
        <v>194</v>
      </c>
      <c r="CE418" s="22">
        <v>566</v>
      </c>
      <c r="CF418" s="22">
        <v>214</v>
      </c>
      <c r="CG418" s="22">
        <v>329</v>
      </c>
      <c r="CH418" s="22">
        <v>103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91046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4</v>
      </c>
      <c r="J419" s="20">
        <v>0.3</v>
      </c>
      <c r="K419" s="20">
        <v>1.1000000000000001</v>
      </c>
      <c r="L419" s="22">
        <v>1</v>
      </c>
      <c r="M419" s="20" t="s">
        <v>2178</v>
      </c>
      <c r="N419" s="20">
        <v>0.8</v>
      </c>
      <c r="O419" s="22">
        <v>340</v>
      </c>
      <c r="P419" s="23" t="b">
        <v>0</v>
      </c>
      <c r="Q419" s="20"/>
      <c r="R419" s="20"/>
      <c r="S419" s="22">
        <v>44</v>
      </c>
      <c r="T419" s="20" t="s">
        <v>2179</v>
      </c>
      <c r="U419" s="20">
        <v>1</v>
      </c>
      <c r="V419" s="20" t="s">
        <v>2180</v>
      </c>
      <c r="W419" s="20">
        <v>0.9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5</v>
      </c>
      <c r="AD419" s="22">
        <v>64148</v>
      </c>
      <c r="AE419" s="22">
        <v>4377</v>
      </c>
      <c r="AF419" s="22">
        <v>52540</v>
      </c>
      <c r="AG419" s="22">
        <v>3279</v>
      </c>
      <c r="AH419" s="20">
        <v>0.2</v>
      </c>
      <c r="AI419" s="20">
        <v>1.1000000000000001</v>
      </c>
      <c r="AJ419" s="20" t="s">
        <v>2180</v>
      </c>
      <c r="AK419" s="22">
        <v>42</v>
      </c>
      <c r="AL419" s="22">
        <v>0</v>
      </c>
      <c r="AM419" s="22">
        <v>0</v>
      </c>
      <c r="AN419" s="22">
        <v>0</v>
      </c>
      <c r="AO419" s="22">
        <v>2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21</v>
      </c>
      <c r="AX419" s="20">
        <v>13.4</v>
      </c>
      <c r="AY419" s="20">
        <v>43.9</v>
      </c>
      <c r="AZ419" s="20">
        <v>20</v>
      </c>
      <c r="BA419" s="20">
        <v>7.6</v>
      </c>
      <c r="BB419" s="22">
        <v>0</v>
      </c>
      <c r="BC419" s="20">
        <v>0.4</v>
      </c>
      <c r="BD419" s="20">
        <v>0.43</v>
      </c>
      <c r="BE419" s="20">
        <v>0.83</v>
      </c>
      <c r="BF419" s="20">
        <v>1.6</v>
      </c>
      <c r="BG419" s="22">
        <v>338</v>
      </c>
      <c r="BH419" s="22">
        <v>41</v>
      </c>
      <c r="BI419" s="22">
        <v>171</v>
      </c>
      <c r="BJ419" s="22">
        <v>26</v>
      </c>
      <c r="BK419" s="22">
        <v>223</v>
      </c>
      <c r="BL419" s="22">
        <v>44</v>
      </c>
      <c r="BM419" s="22">
        <v>288</v>
      </c>
      <c r="BN419" s="22">
        <v>41</v>
      </c>
      <c r="BO419" s="20"/>
      <c r="BP419" s="20"/>
      <c r="BQ419" s="20"/>
      <c r="BR419" s="20"/>
      <c r="BS419" s="22">
        <v>3</v>
      </c>
      <c r="BT419" s="20"/>
      <c r="BU419" s="22">
        <v>0.86</v>
      </c>
      <c r="BV419" s="22">
        <v>0</v>
      </c>
      <c r="BW419" s="22">
        <v>0.92</v>
      </c>
      <c r="BX419" s="22">
        <v>1.78</v>
      </c>
      <c r="BY419" s="22">
        <v>3.43</v>
      </c>
      <c r="BZ419" s="22">
        <v>4.29</v>
      </c>
      <c r="CA419" s="22">
        <v>489</v>
      </c>
      <c r="CB419" s="22">
        <v>87</v>
      </c>
      <c r="CC419" s="22">
        <v>263</v>
      </c>
      <c r="CD419" s="22">
        <v>35</v>
      </c>
      <c r="CE419" s="22">
        <v>328</v>
      </c>
      <c r="CF419" s="22">
        <v>43</v>
      </c>
      <c r="CG419" s="22">
        <v>170</v>
      </c>
      <c r="CH419" s="22">
        <v>27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244856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2</v>
      </c>
      <c r="J420" s="20">
        <v>-0.3</v>
      </c>
      <c r="K420" s="20">
        <v>-0.1</v>
      </c>
      <c r="L420" s="22">
        <v>1</v>
      </c>
      <c r="M420" s="20" t="s">
        <v>2214</v>
      </c>
      <c r="N420" s="20">
        <v>0.2</v>
      </c>
      <c r="O420" s="22">
        <v>393</v>
      </c>
      <c r="P420" s="23" t="b">
        <v>0</v>
      </c>
      <c r="Q420" s="20"/>
      <c r="R420" s="20"/>
      <c r="S420" s="22">
        <v>39</v>
      </c>
      <c r="T420" s="20" t="s">
        <v>2215</v>
      </c>
      <c r="U420" s="20">
        <v>1</v>
      </c>
      <c r="V420" s="20" t="s">
        <v>2216</v>
      </c>
      <c r="W420" s="20">
        <v>0.7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1</v>
      </c>
      <c r="AD420" s="22">
        <v>64173</v>
      </c>
      <c r="AE420" s="22">
        <v>2323</v>
      </c>
      <c r="AF420" s="22">
        <v>20055</v>
      </c>
      <c r="AG420" s="22">
        <v>1205</v>
      </c>
      <c r="AH420" s="20">
        <v>0.1</v>
      </c>
      <c r="AI420" s="20">
        <v>0.3</v>
      </c>
      <c r="AJ420" s="20" t="s">
        <v>2216</v>
      </c>
      <c r="AK420" s="22">
        <v>34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4</v>
      </c>
      <c r="AX420" s="20">
        <v>7.6</v>
      </c>
      <c r="AY420" s="20">
        <v>0.1</v>
      </c>
      <c r="AZ420" s="20">
        <v>0</v>
      </c>
      <c r="BA420" s="20">
        <v>0.8</v>
      </c>
      <c r="BB420" s="22">
        <v>0</v>
      </c>
      <c r="BC420" s="20">
        <v>0</v>
      </c>
      <c r="BD420" s="20">
        <v>0</v>
      </c>
      <c r="BE420" s="20">
        <v>0</v>
      </c>
      <c r="BF420" s="20">
        <v>0.6</v>
      </c>
      <c r="BG420" s="22">
        <v>375</v>
      </c>
      <c r="BH420" s="22">
        <v>139</v>
      </c>
      <c r="BI420" s="22">
        <v>398</v>
      </c>
      <c r="BJ420" s="22">
        <v>144</v>
      </c>
      <c r="BK420" s="22">
        <v>384</v>
      </c>
      <c r="BL420" s="22">
        <v>132</v>
      </c>
      <c r="BM420" s="22">
        <v>405</v>
      </c>
      <c r="BN420" s="22">
        <v>142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1.59</v>
      </c>
      <c r="BZ420" s="22">
        <v>0</v>
      </c>
      <c r="CA420" s="22">
        <v>712</v>
      </c>
      <c r="CB420" s="22">
        <v>225</v>
      </c>
      <c r="CC420" s="22">
        <v>336</v>
      </c>
      <c r="CD420" s="22">
        <v>112</v>
      </c>
      <c r="CE420" s="22">
        <v>319</v>
      </c>
      <c r="CF420" s="22">
        <v>108</v>
      </c>
      <c r="CG420" s="22">
        <v>197</v>
      </c>
      <c r="CH420" s="22">
        <v>76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232351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2</v>
      </c>
      <c r="J421" s="20">
        <v>-0.3</v>
      </c>
      <c r="K421" s="20">
        <v>-0.1</v>
      </c>
      <c r="L421" s="22">
        <v>0</v>
      </c>
      <c r="M421" s="20" t="s">
        <v>983</v>
      </c>
      <c r="N421" s="20">
        <v>0.2</v>
      </c>
      <c r="O421" s="22">
        <v>553</v>
      </c>
      <c r="P421" s="23" t="b">
        <v>0</v>
      </c>
      <c r="Q421" s="20"/>
      <c r="R421" s="20"/>
      <c r="S421" s="22">
        <v>45</v>
      </c>
      <c r="T421" s="20" t="s">
        <v>2334</v>
      </c>
      <c r="U421" s="20">
        <v>1</v>
      </c>
      <c r="V421" s="20" t="s">
        <v>2335</v>
      </c>
      <c r="W421" s="20">
        <v>0.2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4</v>
      </c>
      <c r="AD421" s="22">
        <v>7998</v>
      </c>
      <c r="AE421" s="22">
        <v>70</v>
      </c>
      <c r="AF421" s="22">
        <v>10626</v>
      </c>
      <c r="AG421" s="22">
        <v>548</v>
      </c>
      <c r="AH421" s="20">
        <v>0</v>
      </c>
      <c r="AI421" s="20">
        <v>0.9</v>
      </c>
      <c r="AJ421" s="20" t="s">
        <v>2335</v>
      </c>
      <c r="AK421" s="22">
        <v>268</v>
      </c>
      <c r="AL421" s="22">
        <v>0</v>
      </c>
      <c r="AM421" s="22">
        <v>0</v>
      </c>
      <c r="AN421" s="22">
        <v>0</v>
      </c>
      <c r="AO421" s="22">
        <v>8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42</v>
      </c>
      <c r="AX421" s="20">
        <v>43.4</v>
      </c>
      <c r="AY421" s="20">
        <v>89.2</v>
      </c>
      <c r="AZ421" s="20">
        <v>17</v>
      </c>
      <c r="BA421" s="20">
        <v>15</v>
      </c>
      <c r="BB421" s="22">
        <v>3</v>
      </c>
      <c r="BC421" s="20">
        <v>0.06</v>
      </c>
      <c r="BD421" s="20">
        <v>0.35</v>
      </c>
      <c r="BE421" s="20">
        <v>0.41</v>
      </c>
      <c r="BF421" s="20">
        <v>7.05</v>
      </c>
      <c r="BG421" s="22">
        <v>251</v>
      </c>
      <c r="BH421" s="22">
        <v>99</v>
      </c>
      <c r="BI421" s="22">
        <v>73</v>
      </c>
      <c r="BJ421" s="22">
        <v>15</v>
      </c>
      <c r="BK421" s="22">
        <v>242</v>
      </c>
      <c r="BL421" s="22">
        <v>71</v>
      </c>
      <c r="BM421" s="22">
        <v>193</v>
      </c>
      <c r="BN421" s="22">
        <v>60</v>
      </c>
      <c r="BO421" s="22">
        <v>2</v>
      </c>
      <c r="BP421" s="20"/>
      <c r="BQ421" s="20"/>
      <c r="BR421" s="20"/>
      <c r="BS421" s="20"/>
      <c r="BT421" s="20"/>
      <c r="BU421" s="22">
        <v>0.02</v>
      </c>
      <c r="BV421" s="22">
        <v>0</v>
      </c>
      <c r="BW421" s="22">
        <v>0.12</v>
      </c>
      <c r="BX421" s="22">
        <v>0.14000000000000001</v>
      </c>
      <c r="BY421" s="22">
        <v>2.37</v>
      </c>
      <c r="BZ421" s="22">
        <v>2.69</v>
      </c>
      <c r="CA421" s="22">
        <v>394</v>
      </c>
      <c r="CB421" s="22">
        <v>81</v>
      </c>
      <c r="CC421" s="22">
        <v>355</v>
      </c>
      <c r="CD421" s="22">
        <v>127</v>
      </c>
      <c r="CE421" s="22">
        <v>346</v>
      </c>
      <c r="CF421" s="22">
        <v>127</v>
      </c>
      <c r="CG421" s="22">
        <v>356</v>
      </c>
      <c r="CH421" s="22">
        <v>134</v>
      </c>
      <c r="CI421" s="22">
        <v>1.01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108796</v>
      </c>
      <c r="D422" s="22">
        <v>0</v>
      </c>
      <c r="E422" s="22">
        <v>0</v>
      </c>
      <c r="F422" s="22">
        <v>-2</v>
      </c>
      <c r="G422" s="22">
        <v>2</v>
      </c>
      <c r="H422" s="22">
        <v>0</v>
      </c>
      <c r="I422" s="22">
        <v>2</v>
      </c>
      <c r="J422" s="20">
        <v>2.5</v>
      </c>
      <c r="K422" s="20">
        <v>5.5</v>
      </c>
      <c r="L422" s="22">
        <v>7</v>
      </c>
      <c r="M422" s="20" t="s">
        <v>1261</v>
      </c>
      <c r="N422" s="20">
        <v>3</v>
      </c>
      <c r="O422" s="22">
        <v>575</v>
      </c>
      <c r="P422" s="23" t="b">
        <v>0</v>
      </c>
      <c r="Q422" s="20"/>
      <c r="R422" s="20" t="s">
        <v>3471</v>
      </c>
      <c r="S422" s="22">
        <v>43</v>
      </c>
      <c r="T422" s="20" t="s">
        <v>2181</v>
      </c>
      <c r="U422" s="20">
        <v>2.4</v>
      </c>
      <c r="V422" s="20" t="s">
        <v>2182</v>
      </c>
      <c r="W422" s="20">
        <v>0.2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12</v>
      </c>
      <c r="AD422" s="22">
        <v>7027</v>
      </c>
      <c r="AE422" s="22">
        <v>2205</v>
      </c>
      <c r="AF422" s="22">
        <v>10233</v>
      </c>
      <c r="AG422" s="22">
        <v>427</v>
      </c>
      <c r="AH422" s="20">
        <v>0.7</v>
      </c>
      <c r="AI422" s="20">
        <v>2.8</v>
      </c>
      <c r="AJ422" s="20" t="s">
        <v>2182</v>
      </c>
      <c r="AK422" s="22">
        <v>415</v>
      </c>
      <c r="AL422" s="22">
        <v>1</v>
      </c>
      <c r="AM422" s="22">
        <v>0</v>
      </c>
      <c r="AN422" s="22">
        <v>0</v>
      </c>
      <c r="AO422" s="22">
        <v>10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1</v>
      </c>
      <c r="AW422" s="22">
        <v>58</v>
      </c>
      <c r="AX422" s="20">
        <v>104.4</v>
      </c>
      <c r="AY422" s="20">
        <v>12.2</v>
      </c>
      <c r="AZ422" s="20">
        <v>49</v>
      </c>
      <c r="BA422" s="20">
        <v>16.5</v>
      </c>
      <c r="BB422" s="22">
        <v>5</v>
      </c>
      <c r="BC422" s="20">
        <v>0.75</v>
      </c>
      <c r="BD422" s="20">
        <v>0.05</v>
      </c>
      <c r="BE422" s="20">
        <v>0.8</v>
      </c>
      <c r="BF422" s="20">
        <v>10.06</v>
      </c>
      <c r="BG422" s="22">
        <v>114</v>
      </c>
      <c r="BH422" s="22">
        <v>44</v>
      </c>
      <c r="BI422" s="22">
        <v>299</v>
      </c>
      <c r="BJ422" s="22">
        <v>99</v>
      </c>
      <c r="BK422" s="22">
        <v>139</v>
      </c>
      <c r="BL422" s="22">
        <v>25</v>
      </c>
      <c r="BM422" s="22">
        <v>173</v>
      </c>
      <c r="BN422" s="22">
        <v>51</v>
      </c>
      <c r="BO422" s="20"/>
      <c r="BP422" s="20"/>
      <c r="BQ422" s="20"/>
      <c r="BR422" s="20"/>
      <c r="BS422" s="20"/>
      <c r="BT422" s="20"/>
      <c r="BU422" s="22">
        <v>0.16</v>
      </c>
      <c r="BV422" s="22">
        <v>0</v>
      </c>
      <c r="BW422" s="22">
        <v>0.01</v>
      </c>
      <c r="BX422" s="22">
        <v>0.17</v>
      </c>
      <c r="BY422" s="22">
        <v>2.1800000000000002</v>
      </c>
      <c r="BZ422" s="22">
        <v>2.17</v>
      </c>
      <c r="CA422" s="22">
        <v>584</v>
      </c>
      <c r="CB422" s="22">
        <v>150</v>
      </c>
      <c r="CC422" s="22">
        <v>85</v>
      </c>
      <c r="CD422" s="22">
        <v>23</v>
      </c>
      <c r="CE422" s="22">
        <v>173</v>
      </c>
      <c r="CF422" s="22">
        <v>60</v>
      </c>
      <c r="CG422" s="22">
        <v>349</v>
      </c>
      <c r="CH422" s="22">
        <v>132</v>
      </c>
      <c r="CI422" s="22">
        <v>1.08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104047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0.5</v>
      </c>
      <c r="K423" s="20">
        <v>1.5</v>
      </c>
      <c r="L423" s="22">
        <v>2</v>
      </c>
      <c r="M423" s="20" t="s">
        <v>2183</v>
      </c>
      <c r="N423" s="20">
        <v>1</v>
      </c>
      <c r="O423" s="22">
        <v>582</v>
      </c>
      <c r="P423" s="23" t="b">
        <v>0</v>
      </c>
      <c r="Q423" s="20"/>
      <c r="R423" s="20"/>
      <c r="S423" s="22">
        <v>49</v>
      </c>
      <c r="T423" s="20" t="s">
        <v>2184</v>
      </c>
      <c r="U423" s="20">
        <v>1.3</v>
      </c>
      <c r="V423" s="20" t="s">
        <v>2185</v>
      </c>
      <c r="W423" s="20">
        <v>0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8</v>
      </c>
      <c r="AD423" s="22">
        <v>1790</v>
      </c>
      <c r="AE423" s="22">
        <v>47</v>
      </c>
      <c r="AF423" s="22">
        <v>3755</v>
      </c>
      <c r="AG423" s="22">
        <v>91</v>
      </c>
      <c r="AH423" s="20">
        <v>0.2</v>
      </c>
      <c r="AI423" s="20">
        <v>1.6</v>
      </c>
      <c r="AJ423" s="20" t="s">
        <v>2185</v>
      </c>
      <c r="AK423" s="22">
        <v>257</v>
      </c>
      <c r="AL423" s="22">
        <v>0</v>
      </c>
      <c r="AM423" s="22">
        <v>0</v>
      </c>
      <c r="AN423" s="22">
        <v>0</v>
      </c>
      <c r="AO423" s="22">
        <v>5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16</v>
      </c>
      <c r="AX423" s="20">
        <v>13.8</v>
      </c>
      <c r="AY423" s="20">
        <v>17.2</v>
      </c>
      <c r="AZ423" s="20">
        <v>30</v>
      </c>
      <c r="BA423" s="20">
        <v>5.9</v>
      </c>
      <c r="BB423" s="22">
        <v>2</v>
      </c>
      <c r="BC423" s="20">
        <v>0.37</v>
      </c>
      <c r="BD423" s="20">
        <v>0.95</v>
      </c>
      <c r="BE423" s="20">
        <v>1.32</v>
      </c>
      <c r="BF423" s="20">
        <v>6.56</v>
      </c>
      <c r="BG423" s="22">
        <v>336</v>
      </c>
      <c r="BH423" s="22">
        <v>147</v>
      </c>
      <c r="BI423" s="22">
        <v>264</v>
      </c>
      <c r="BJ423" s="22">
        <v>142</v>
      </c>
      <c r="BK423" s="22">
        <v>191</v>
      </c>
      <c r="BL423" s="22">
        <v>103</v>
      </c>
      <c r="BM423" s="22">
        <v>303</v>
      </c>
      <c r="BN423" s="22">
        <v>134</v>
      </c>
      <c r="BO423" s="20"/>
      <c r="BP423" s="20"/>
      <c r="BQ423" s="20"/>
      <c r="BR423" s="20"/>
      <c r="BS423" s="20"/>
      <c r="BT423" s="20"/>
      <c r="BU423" s="22">
        <v>0.13</v>
      </c>
      <c r="BV423" s="22">
        <v>0</v>
      </c>
      <c r="BW423" s="22">
        <v>0.33</v>
      </c>
      <c r="BX423" s="22">
        <v>0.46</v>
      </c>
      <c r="BY423" s="22">
        <v>2.2999999999999998</v>
      </c>
      <c r="BZ423" s="22">
        <v>1.75</v>
      </c>
      <c r="CA423" s="22">
        <v>234</v>
      </c>
      <c r="CB423" s="22">
        <v>154</v>
      </c>
      <c r="CC423" s="22">
        <v>250</v>
      </c>
      <c r="CD423" s="22">
        <v>112</v>
      </c>
      <c r="CE423" s="22">
        <v>299</v>
      </c>
      <c r="CF423" s="22">
        <v>138</v>
      </c>
      <c r="CG423" s="22">
        <v>517</v>
      </c>
      <c r="CH423" s="22">
        <v>183</v>
      </c>
      <c r="CI423" s="22">
        <v>0.7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222677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-0.3</v>
      </c>
      <c r="K424" s="20">
        <v>-0.1</v>
      </c>
      <c r="L424" s="22">
        <v>0</v>
      </c>
      <c r="M424" s="20" t="s">
        <v>2186</v>
      </c>
      <c r="N424" s="20">
        <v>0.2</v>
      </c>
      <c r="O424" s="22">
        <v>586</v>
      </c>
      <c r="P424" s="23" t="b">
        <v>0</v>
      </c>
      <c r="Q424" s="20"/>
      <c r="R424" s="20"/>
      <c r="S424" s="22">
        <v>49</v>
      </c>
      <c r="T424" s="20" t="s">
        <v>2187</v>
      </c>
      <c r="U424" s="20">
        <v>1.8</v>
      </c>
      <c r="V424" s="20" t="s">
        <v>2188</v>
      </c>
      <c r="W424" s="20">
        <v>0.1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7</v>
      </c>
      <c r="AD424" s="22">
        <v>7772</v>
      </c>
      <c r="AE424" s="22">
        <v>68</v>
      </c>
      <c r="AF424" s="22">
        <v>10020</v>
      </c>
      <c r="AG424" s="22">
        <v>515</v>
      </c>
      <c r="AH424" s="20">
        <v>0</v>
      </c>
      <c r="AI424" s="20">
        <v>1.4</v>
      </c>
      <c r="AJ424" s="20" t="s">
        <v>2188</v>
      </c>
      <c r="AK424" s="22">
        <v>320</v>
      </c>
      <c r="AL424" s="22">
        <v>0</v>
      </c>
      <c r="AM424" s="22">
        <v>0</v>
      </c>
      <c r="AN424" s="22">
        <v>0</v>
      </c>
      <c r="AO424" s="22">
        <v>8</v>
      </c>
      <c r="AP424" s="22">
        <v>0</v>
      </c>
      <c r="AQ424" s="22">
        <v>0</v>
      </c>
      <c r="AR424" s="22">
        <v>0</v>
      </c>
      <c r="AS424" s="22">
        <v>1</v>
      </c>
      <c r="AT424" s="22">
        <v>0</v>
      </c>
      <c r="AU424" s="22">
        <v>0</v>
      </c>
      <c r="AV424" s="22">
        <v>0</v>
      </c>
      <c r="AW424" s="22">
        <v>10</v>
      </c>
      <c r="AX424" s="20">
        <v>14.4</v>
      </c>
      <c r="AY424" s="20">
        <v>8.5</v>
      </c>
      <c r="AZ424" s="20">
        <v>34</v>
      </c>
      <c r="BA424" s="20">
        <v>5.4</v>
      </c>
      <c r="BB424" s="22">
        <v>4</v>
      </c>
      <c r="BC424" s="20">
        <v>0.27</v>
      </c>
      <c r="BD424" s="20">
        <v>7.0000000000000007E-2</v>
      </c>
      <c r="BE424" s="20">
        <v>0.34</v>
      </c>
      <c r="BF424" s="20">
        <v>6.69</v>
      </c>
      <c r="BG424" s="22">
        <v>333</v>
      </c>
      <c r="BH424" s="22">
        <v>144</v>
      </c>
      <c r="BI424" s="22">
        <v>328</v>
      </c>
      <c r="BJ424" s="22">
        <v>170</v>
      </c>
      <c r="BK424" s="22">
        <v>170</v>
      </c>
      <c r="BL424" s="22">
        <v>96</v>
      </c>
      <c r="BM424" s="22">
        <v>310</v>
      </c>
      <c r="BN424" s="22">
        <v>139</v>
      </c>
      <c r="BO424" s="20"/>
      <c r="BP424" s="20"/>
      <c r="BQ424" s="20"/>
      <c r="BR424" s="20"/>
      <c r="BS424" s="20"/>
      <c r="BT424" s="20"/>
      <c r="BU424" s="22">
        <v>0.08</v>
      </c>
      <c r="BV424" s="22">
        <v>0</v>
      </c>
      <c r="BW424" s="22">
        <v>0.02</v>
      </c>
      <c r="BX424" s="22">
        <v>0.1</v>
      </c>
      <c r="BY424" s="22">
        <v>1.88</v>
      </c>
      <c r="BZ424" s="22">
        <v>2.25</v>
      </c>
      <c r="CA424" s="22">
        <v>262</v>
      </c>
      <c r="CB424" s="22">
        <v>172</v>
      </c>
      <c r="CC424" s="22">
        <v>368</v>
      </c>
      <c r="CD424" s="22">
        <v>172</v>
      </c>
      <c r="CE424" s="22">
        <v>240</v>
      </c>
      <c r="CF424" s="22">
        <v>110</v>
      </c>
      <c r="CG424" s="22">
        <v>394</v>
      </c>
      <c r="CH424" s="22">
        <v>126</v>
      </c>
      <c r="CI424" s="22">
        <v>1.1200000000000001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476369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2</v>
      </c>
      <c r="J425" s="20">
        <v>1.5</v>
      </c>
      <c r="K425" s="20">
        <v>3.5</v>
      </c>
      <c r="L425" s="22">
        <v>1</v>
      </c>
      <c r="M425" s="20" t="s">
        <v>1316</v>
      </c>
      <c r="N425" s="20">
        <v>2</v>
      </c>
      <c r="O425" s="22">
        <v>602</v>
      </c>
      <c r="P425" s="23" t="b">
        <v>0</v>
      </c>
      <c r="Q425" s="20"/>
      <c r="R425" s="20"/>
      <c r="S425" s="22">
        <v>40</v>
      </c>
      <c r="T425" s="20" t="s">
        <v>2189</v>
      </c>
      <c r="U425" s="20">
        <v>1.8</v>
      </c>
      <c r="V425" s="20" t="s">
        <v>2190</v>
      </c>
      <c r="W425" s="20">
        <v>7.2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11</v>
      </c>
      <c r="AD425" s="22">
        <v>349789</v>
      </c>
      <c r="AE425" s="22">
        <v>21459</v>
      </c>
      <c r="AF425" s="22">
        <v>214057</v>
      </c>
      <c r="AG425" s="22">
        <v>22217</v>
      </c>
      <c r="AH425" s="20">
        <v>0.5</v>
      </c>
      <c r="AI425" s="20">
        <v>2.8</v>
      </c>
      <c r="AJ425" s="20" t="s">
        <v>2190</v>
      </c>
      <c r="AK425" s="22">
        <v>415</v>
      </c>
      <c r="AL425" s="22">
        <v>0</v>
      </c>
      <c r="AM425" s="22">
        <v>1</v>
      </c>
      <c r="AN425" s="22">
        <v>0</v>
      </c>
      <c r="AO425" s="22">
        <v>7</v>
      </c>
      <c r="AP425" s="22">
        <v>0</v>
      </c>
      <c r="AQ425" s="22">
        <v>0</v>
      </c>
      <c r="AR425" s="22">
        <v>0</v>
      </c>
      <c r="AS425" s="22">
        <v>2</v>
      </c>
      <c r="AT425" s="22">
        <v>0</v>
      </c>
      <c r="AU425" s="22">
        <v>0</v>
      </c>
      <c r="AV425" s="22">
        <v>0</v>
      </c>
      <c r="AW425" s="22">
        <v>62</v>
      </c>
      <c r="AX425" s="20">
        <v>65.8</v>
      </c>
      <c r="AY425" s="20">
        <v>72</v>
      </c>
      <c r="AZ425" s="20">
        <v>23</v>
      </c>
      <c r="BA425" s="20">
        <v>16</v>
      </c>
      <c r="BB425" s="22">
        <v>5</v>
      </c>
      <c r="BC425" s="20">
        <v>0.13</v>
      </c>
      <c r="BD425" s="20">
        <v>0.67</v>
      </c>
      <c r="BE425" s="20">
        <v>0.8</v>
      </c>
      <c r="BF425" s="20">
        <v>7.74</v>
      </c>
      <c r="BG425" s="22">
        <v>202</v>
      </c>
      <c r="BH425" s="22">
        <v>84</v>
      </c>
      <c r="BI425" s="22">
        <v>106</v>
      </c>
      <c r="BJ425" s="22">
        <v>22</v>
      </c>
      <c r="BK425" s="22">
        <v>212</v>
      </c>
      <c r="BL425" s="22">
        <v>58</v>
      </c>
      <c r="BM425" s="22">
        <v>177</v>
      </c>
      <c r="BN425" s="22">
        <v>53</v>
      </c>
      <c r="BO425" s="20"/>
      <c r="BP425" s="20"/>
      <c r="BQ425" s="20"/>
      <c r="BR425" s="20"/>
      <c r="BS425" s="20"/>
      <c r="BT425" s="20"/>
      <c r="BU425" s="22">
        <v>0.03</v>
      </c>
      <c r="BV425" s="22">
        <v>0</v>
      </c>
      <c r="BW425" s="22">
        <v>0.15</v>
      </c>
      <c r="BX425" s="22">
        <v>0.18</v>
      </c>
      <c r="BY425" s="22">
        <v>1.68</v>
      </c>
      <c r="BZ425" s="22">
        <v>1.52</v>
      </c>
      <c r="CA425" s="22">
        <v>679</v>
      </c>
      <c r="CB425" s="22">
        <v>205</v>
      </c>
      <c r="CC425" s="22">
        <v>145</v>
      </c>
      <c r="CD425" s="22">
        <v>48</v>
      </c>
      <c r="CE425" s="22">
        <v>234</v>
      </c>
      <c r="CF425" s="22">
        <v>77</v>
      </c>
      <c r="CG425" s="22">
        <v>55</v>
      </c>
      <c r="CH425" s="22">
        <v>19</v>
      </c>
      <c r="CI425" s="22">
        <v>1.08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54738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1</v>
      </c>
      <c r="J426" s="20">
        <v>1</v>
      </c>
      <c r="K426" s="20">
        <v>2.5</v>
      </c>
      <c r="L426" s="22">
        <v>3</v>
      </c>
      <c r="M426" s="20" t="s">
        <v>558</v>
      </c>
      <c r="N426" s="20">
        <v>1.5</v>
      </c>
      <c r="O426" s="22">
        <v>614</v>
      </c>
      <c r="P426" s="23" t="b">
        <v>0</v>
      </c>
      <c r="Q426" s="20"/>
      <c r="R426" s="20"/>
      <c r="S426" s="22">
        <v>45</v>
      </c>
      <c r="T426" s="20" t="s">
        <v>2435</v>
      </c>
      <c r="U426" s="20">
        <v>2</v>
      </c>
      <c r="V426" s="20" t="s">
        <v>2436</v>
      </c>
      <c r="W426" s="20">
        <v>0.3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12</v>
      </c>
      <c r="AD426" s="22">
        <v>24674</v>
      </c>
      <c r="AE426" s="22">
        <v>209</v>
      </c>
      <c r="AF426" s="22">
        <v>11797</v>
      </c>
      <c r="AG426" s="22">
        <v>1048</v>
      </c>
      <c r="AH426" s="20">
        <v>0.3</v>
      </c>
      <c r="AI426" s="20">
        <v>2.7</v>
      </c>
      <c r="AJ426" s="20" t="s">
        <v>2436</v>
      </c>
      <c r="AK426" s="22">
        <v>540</v>
      </c>
      <c r="AL426" s="22">
        <v>0</v>
      </c>
      <c r="AM426" s="22">
        <v>0</v>
      </c>
      <c r="AN426" s="22">
        <v>0</v>
      </c>
      <c r="AO426" s="22">
        <v>12</v>
      </c>
      <c r="AP426" s="22">
        <v>0</v>
      </c>
      <c r="AQ426" s="22">
        <v>0</v>
      </c>
      <c r="AR426" s="22">
        <v>0</v>
      </c>
      <c r="AS426" s="22">
        <v>1</v>
      </c>
      <c r="AT426" s="22">
        <v>0</v>
      </c>
      <c r="AU426" s="22">
        <v>20</v>
      </c>
      <c r="AV426" s="22">
        <v>1</v>
      </c>
      <c r="AW426" s="22">
        <v>89</v>
      </c>
      <c r="AX426" s="20">
        <v>151.4</v>
      </c>
      <c r="AY426" s="20">
        <v>0</v>
      </c>
      <c r="AZ426" s="20">
        <v>0</v>
      </c>
      <c r="BA426" s="20">
        <v>15.1</v>
      </c>
      <c r="BB426" s="22">
        <v>6</v>
      </c>
      <c r="BC426" s="20">
        <v>0</v>
      </c>
      <c r="BD426" s="20">
        <v>0.02</v>
      </c>
      <c r="BE426" s="20">
        <v>0.02</v>
      </c>
      <c r="BF426" s="20">
        <v>11.72</v>
      </c>
      <c r="BG426" s="22">
        <v>58</v>
      </c>
      <c r="BH426" s="22">
        <v>13</v>
      </c>
      <c r="BI426" s="22">
        <v>578</v>
      </c>
      <c r="BJ426" s="22">
        <v>69</v>
      </c>
      <c r="BK426" s="22">
        <v>564</v>
      </c>
      <c r="BL426" s="22">
        <v>65</v>
      </c>
      <c r="BM426" s="22">
        <v>191</v>
      </c>
      <c r="BN426" s="22">
        <v>13</v>
      </c>
      <c r="BO426" s="20"/>
      <c r="BP426" s="20"/>
      <c r="BQ426" s="20"/>
      <c r="BR426" s="20"/>
      <c r="BS426" s="20"/>
      <c r="BT426" s="20"/>
      <c r="BU426" s="22">
        <v>0</v>
      </c>
      <c r="BV426" s="22">
        <v>3.33</v>
      </c>
      <c r="BW426" s="22">
        <v>0</v>
      </c>
      <c r="BX426" s="22">
        <v>0</v>
      </c>
      <c r="BY426" s="22">
        <v>1.95</v>
      </c>
      <c r="BZ426" s="22">
        <v>2</v>
      </c>
      <c r="CA426" s="22">
        <v>341</v>
      </c>
      <c r="CB426" s="22">
        <v>15</v>
      </c>
      <c r="CC426" s="22">
        <v>196</v>
      </c>
      <c r="CD426" s="22">
        <v>19</v>
      </c>
      <c r="CE426" s="22">
        <v>217</v>
      </c>
      <c r="CF426" s="22">
        <v>22</v>
      </c>
      <c r="CG426" s="22">
        <v>266</v>
      </c>
      <c r="CH426" s="22">
        <v>38</v>
      </c>
      <c r="CI426" s="22">
        <v>1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25</v>
      </c>
      <c r="B427" s="22">
        <v>25</v>
      </c>
      <c r="C427" s="22">
        <v>88894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-0.1</v>
      </c>
      <c r="K427" s="20">
        <v>-0.1</v>
      </c>
      <c r="L427" s="22">
        <v>0</v>
      </c>
      <c r="M427" s="20" t="s">
        <v>2576</v>
      </c>
      <c r="N427" s="20">
        <v>0</v>
      </c>
      <c r="O427" s="22">
        <v>630</v>
      </c>
      <c r="P427" s="23" t="b">
        <v>0</v>
      </c>
      <c r="Q427" s="20" t="s">
        <v>3437</v>
      </c>
      <c r="R427" s="20" t="s">
        <v>3236</v>
      </c>
      <c r="S427" s="22">
        <v>49</v>
      </c>
      <c r="T427" s="20" t="s">
        <v>2577</v>
      </c>
      <c r="U427" s="20">
        <v>2</v>
      </c>
      <c r="V427" s="20" t="s">
        <v>2578</v>
      </c>
      <c r="W427" s="20">
        <v>0.1</v>
      </c>
      <c r="X427" s="23" t="b">
        <v>0</v>
      </c>
      <c r="Y427" s="20"/>
      <c r="Z427" s="20" t="s">
        <v>937</v>
      </c>
      <c r="AA427" s="22">
        <v>12</v>
      </c>
      <c r="AB427" s="22">
        <v>102</v>
      </c>
      <c r="AC427" s="22">
        <v>4</v>
      </c>
      <c r="AD427" s="22">
        <v>4363</v>
      </c>
      <c r="AE427" s="22">
        <v>14</v>
      </c>
      <c r="AF427" s="22">
        <v>15341</v>
      </c>
      <c r="AG427" s="22">
        <v>230</v>
      </c>
      <c r="AH427" s="20">
        <v>0</v>
      </c>
      <c r="AI427" s="20">
        <v>0.8</v>
      </c>
      <c r="AJ427" s="20" t="s">
        <v>2578</v>
      </c>
      <c r="AK427" s="22">
        <v>146</v>
      </c>
      <c r="AL427" s="22">
        <v>0</v>
      </c>
      <c r="AM427" s="22">
        <v>0</v>
      </c>
      <c r="AN427" s="22">
        <v>0</v>
      </c>
      <c r="AO427" s="22">
        <v>4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17</v>
      </c>
      <c r="AX427" s="20">
        <v>10.199999999999999</v>
      </c>
      <c r="AY427" s="20">
        <v>64.8</v>
      </c>
      <c r="AZ427" s="20">
        <v>17</v>
      </c>
      <c r="BA427" s="20">
        <v>8.9</v>
      </c>
      <c r="BB427" s="22">
        <v>2</v>
      </c>
      <c r="BC427" s="20">
        <v>0.24</v>
      </c>
      <c r="BD427" s="20">
        <v>0.31</v>
      </c>
      <c r="BE427" s="20">
        <v>0.55000000000000004</v>
      </c>
      <c r="BF427" s="20">
        <v>2.88</v>
      </c>
      <c r="BG427" s="22">
        <v>356</v>
      </c>
      <c r="BH427" s="22">
        <v>158</v>
      </c>
      <c r="BI427" s="22">
        <v>122</v>
      </c>
      <c r="BJ427" s="22">
        <v>82</v>
      </c>
      <c r="BK427" s="22">
        <v>246</v>
      </c>
      <c r="BL427" s="22">
        <v>130</v>
      </c>
      <c r="BM427" s="22">
        <v>279</v>
      </c>
      <c r="BN427" s="22">
        <v>125</v>
      </c>
      <c r="BO427" s="22">
        <v>3</v>
      </c>
      <c r="BP427" s="20"/>
      <c r="BQ427" s="22">
        <v>1</v>
      </c>
      <c r="BR427" s="20"/>
      <c r="BS427" s="20"/>
      <c r="BT427" s="20"/>
      <c r="BU427" s="22">
        <v>0.15</v>
      </c>
      <c r="BV427" s="22">
        <v>0</v>
      </c>
      <c r="BW427" s="22">
        <v>0.19</v>
      </c>
      <c r="BX427" s="22">
        <v>0.34</v>
      </c>
      <c r="BY427" s="22">
        <v>1.78</v>
      </c>
      <c r="BZ427" s="22">
        <v>2.4700000000000002</v>
      </c>
      <c r="CA427" s="22">
        <v>228</v>
      </c>
      <c r="CB427" s="22">
        <v>149</v>
      </c>
      <c r="CC427" s="22">
        <v>648</v>
      </c>
      <c r="CD427" s="22">
        <v>263</v>
      </c>
      <c r="CE427" s="22">
        <v>224</v>
      </c>
      <c r="CF427" s="22">
        <v>100</v>
      </c>
      <c r="CG427" s="22">
        <v>436</v>
      </c>
      <c r="CH427" s="22">
        <v>141</v>
      </c>
      <c r="CI427" s="22">
        <v>1.23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242453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4</v>
      </c>
      <c r="J428" s="20">
        <v>1</v>
      </c>
      <c r="K428" s="20">
        <v>2.5</v>
      </c>
      <c r="L428" s="22">
        <v>2</v>
      </c>
      <c r="M428" s="20" t="s">
        <v>957</v>
      </c>
      <c r="N428" s="20">
        <v>1.5</v>
      </c>
      <c r="O428" s="22">
        <v>631</v>
      </c>
      <c r="P428" s="23" t="b">
        <v>0</v>
      </c>
      <c r="Q428" s="20"/>
      <c r="R428" s="20"/>
      <c r="S428" s="22">
        <v>49</v>
      </c>
      <c r="T428" s="20" t="s">
        <v>2579</v>
      </c>
      <c r="U428" s="20">
        <v>1.8</v>
      </c>
      <c r="V428" s="20" t="s">
        <v>2580</v>
      </c>
      <c r="W428" s="20">
        <v>0.2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11</v>
      </c>
      <c r="AD428" s="22">
        <v>17225</v>
      </c>
      <c r="AE428" s="22">
        <v>434</v>
      </c>
      <c r="AF428" s="22">
        <v>12942</v>
      </c>
      <c r="AG428" s="22">
        <v>505</v>
      </c>
      <c r="AH428" s="20">
        <v>0.3</v>
      </c>
      <c r="AI428" s="20">
        <v>2.2000000000000002</v>
      </c>
      <c r="AJ428" s="20" t="s">
        <v>2580</v>
      </c>
      <c r="AK428" s="22">
        <v>299</v>
      </c>
      <c r="AL428" s="22">
        <v>0</v>
      </c>
      <c r="AM428" s="22">
        <v>1</v>
      </c>
      <c r="AN428" s="22">
        <v>0</v>
      </c>
      <c r="AO428" s="22">
        <v>8</v>
      </c>
      <c r="AP428" s="22">
        <v>0</v>
      </c>
      <c r="AQ428" s="22">
        <v>0</v>
      </c>
      <c r="AR428" s="22">
        <v>0</v>
      </c>
      <c r="AS428" s="22">
        <v>1</v>
      </c>
      <c r="AT428" s="22">
        <v>0</v>
      </c>
      <c r="AU428" s="22">
        <v>0</v>
      </c>
      <c r="AV428" s="22">
        <v>0</v>
      </c>
      <c r="AW428" s="22">
        <v>27</v>
      </c>
      <c r="AX428" s="20">
        <v>28.2</v>
      </c>
      <c r="AY428" s="20">
        <v>39.5</v>
      </c>
      <c r="AZ428" s="20">
        <v>83</v>
      </c>
      <c r="BA428" s="20">
        <v>14.6</v>
      </c>
      <c r="BB428" s="22">
        <v>3</v>
      </c>
      <c r="BC428" s="20">
        <v>0.95</v>
      </c>
      <c r="BD428" s="20">
        <v>0.23</v>
      </c>
      <c r="BE428" s="20">
        <v>1.18</v>
      </c>
      <c r="BF428" s="20">
        <v>7.74</v>
      </c>
      <c r="BG428" s="22">
        <v>286</v>
      </c>
      <c r="BH428" s="22">
        <v>33</v>
      </c>
      <c r="BI428" s="22">
        <v>184</v>
      </c>
      <c r="BJ428" s="22">
        <v>30</v>
      </c>
      <c r="BK428" s="22">
        <v>82</v>
      </c>
      <c r="BL428" s="22">
        <v>29</v>
      </c>
      <c r="BM428" s="22">
        <v>201</v>
      </c>
      <c r="BN428" s="22">
        <v>30</v>
      </c>
      <c r="BO428" s="20"/>
      <c r="BP428" s="20"/>
      <c r="BQ428" s="20"/>
      <c r="BR428" s="20"/>
      <c r="BS428" s="20"/>
      <c r="BT428" s="20"/>
      <c r="BU428" s="22">
        <v>0.28999999999999998</v>
      </c>
      <c r="BV428" s="22">
        <v>0</v>
      </c>
      <c r="BW428" s="22">
        <v>7.0000000000000007E-2</v>
      </c>
      <c r="BX428" s="22">
        <v>0.36</v>
      </c>
      <c r="BY428" s="22">
        <v>2.33</v>
      </c>
      <c r="BZ428" s="22">
        <v>2.41</v>
      </c>
      <c r="CA428" s="22">
        <v>268</v>
      </c>
      <c r="CB428" s="22">
        <v>55</v>
      </c>
      <c r="CC428" s="22">
        <v>207</v>
      </c>
      <c r="CD428" s="22">
        <v>29</v>
      </c>
      <c r="CE428" s="22">
        <v>241</v>
      </c>
      <c r="CF428" s="22">
        <v>31</v>
      </c>
      <c r="CG428" s="22">
        <v>347</v>
      </c>
      <c r="CH428" s="22">
        <v>56</v>
      </c>
      <c r="CI428" s="22">
        <v>0.9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27.75" thickBot="1">
      <c r="A429" s="22">
        <v>0</v>
      </c>
      <c r="B429" s="22">
        <v>0</v>
      </c>
      <c r="C429" s="22">
        <v>552030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2</v>
      </c>
      <c r="J429" s="20">
        <v>0</v>
      </c>
      <c r="K429" s="20">
        <v>0</v>
      </c>
      <c r="L429" s="22">
        <v>0</v>
      </c>
      <c r="M429" s="20" t="s">
        <v>2581</v>
      </c>
      <c r="N429" s="20">
        <v>0</v>
      </c>
      <c r="O429" s="22">
        <v>648</v>
      </c>
      <c r="P429" s="23" t="b">
        <v>0</v>
      </c>
      <c r="Q429" s="20" t="s">
        <v>3237</v>
      </c>
      <c r="R429" s="20" t="s">
        <v>3238</v>
      </c>
      <c r="S429" s="22">
        <v>40</v>
      </c>
      <c r="T429" s="20" t="s">
        <v>2582</v>
      </c>
      <c r="U429" s="20">
        <v>0</v>
      </c>
      <c r="V429" s="20" t="s">
        <v>2583</v>
      </c>
      <c r="W429" s="20">
        <v>0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713</v>
      </c>
      <c r="AE429" s="22">
        <v>0</v>
      </c>
      <c r="AF429" s="22">
        <v>1026</v>
      </c>
      <c r="AG429" s="22">
        <v>18</v>
      </c>
      <c r="AH429" s="20">
        <v>0</v>
      </c>
      <c r="AI429" s="20">
        <v>0</v>
      </c>
      <c r="AJ429" s="20" t="s">
        <v>2583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521</v>
      </c>
      <c r="BH429" s="22">
        <v>199</v>
      </c>
      <c r="BI429" s="22">
        <v>505</v>
      </c>
      <c r="BJ429" s="22">
        <v>195</v>
      </c>
      <c r="BK429" s="22">
        <v>477</v>
      </c>
      <c r="BL429" s="22">
        <v>181</v>
      </c>
      <c r="BM429" s="22">
        <v>525</v>
      </c>
      <c r="BN429" s="22">
        <v>198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694</v>
      </c>
      <c r="CB429" s="22">
        <v>215</v>
      </c>
      <c r="CC429" s="22">
        <v>482</v>
      </c>
      <c r="CD429" s="22">
        <v>180</v>
      </c>
      <c r="CE429" s="22">
        <v>526</v>
      </c>
      <c r="CF429" s="22">
        <v>196</v>
      </c>
      <c r="CG429" s="22">
        <v>589</v>
      </c>
      <c r="CH429" s="22">
        <v>209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20480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1</v>
      </c>
      <c r="J430" s="20">
        <v>-0.5</v>
      </c>
      <c r="K430" s="20">
        <v>-0.5</v>
      </c>
      <c r="L430" s="22">
        <v>0</v>
      </c>
      <c r="M430" s="20" t="s">
        <v>959</v>
      </c>
      <c r="N430" s="20">
        <v>0</v>
      </c>
      <c r="O430" s="22">
        <v>665</v>
      </c>
      <c r="P430" s="23" t="b">
        <v>0</v>
      </c>
      <c r="Q430" s="20"/>
      <c r="R430" s="20"/>
      <c r="S430" s="22">
        <v>45</v>
      </c>
      <c r="T430" s="20" t="s">
        <v>2824</v>
      </c>
      <c r="U430" s="20">
        <v>0</v>
      </c>
      <c r="V430" s="20" t="s">
        <v>2825</v>
      </c>
      <c r="W430" s="20">
        <v>0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0</v>
      </c>
      <c r="AD430" s="22">
        <v>1540</v>
      </c>
      <c r="AE430" s="22">
        <v>36</v>
      </c>
      <c r="AF430" s="22">
        <v>1211</v>
      </c>
      <c r="AG430" s="22">
        <v>47</v>
      </c>
      <c r="AH430" s="20">
        <v>0</v>
      </c>
      <c r="AI430" s="20">
        <v>0</v>
      </c>
      <c r="AJ430" s="20" t="s">
        <v>2825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584</v>
      </c>
      <c r="BH430" s="22">
        <v>80</v>
      </c>
      <c r="BI430" s="22">
        <v>576</v>
      </c>
      <c r="BJ430" s="22">
        <v>68</v>
      </c>
      <c r="BK430" s="22">
        <v>562</v>
      </c>
      <c r="BL430" s="22">
        <v>64</v>
      </c>
      <c r="BM430" s="22">
        <v>588</v>
      </c>
      <c r="BN430" s="22">
        <v>80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339</v>
      </c>
      <c r="CB430" s="22">
        <v>14</v>
      </c>
      <c r="CC430" s="22">
        <v>561</v>
      </c>
      <c r="CD430" s="22">
        <v>80</v>
      </c>
      <c r="CE430" s="22">
        <v>590</v>
      </c>
      <c r="CF430" s="22">
        <v>80</v>
      </c>
      <c r="CG430" s="22">
        <v>538</v>
      </c>
      <c r="CH430" s="22">
        <v>70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611011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2</v>
      </c>
      <c r="J431" s="20">
        <v>-0.5</v>
      </c>
      <c r="K431" s="20">
        <v>-0.5</v>
      </c>
      <c r="L431" s="22">
        <v>0</v>
      </c>
      <c r="M431" s="20" t="s">
        <v>2653</v>
      </c>
      <c r="N431" s="20">
        <v>0</v>
      </c>
      <c r="O431" s="22">
        <v>682</v>
      </c>
      <c r="P431" s="23" t="b">
        <v>0</v>
      </c>
      <c r="Q431" s="20"/>
      <c r="R431" s="20"/>
      <c r="S431" s="22">
        <v>40</v>
      </c>
      <c r="T431" s="20" t="s">
        <v>2927</v>
      </c>
      <c r="U431" s="20">
        <v>0</v>
      </c>
      <c r="V431" s="20" t="s">
        <v>459</v>
      </c>
      <c r="W431" s="20">
        <v>0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0</v>
      </c>
      <c r="AD431" s="22">
        <v>1380</v>
      </c>
      <c r="AE431" s="22">
        <v>70</v>
      </c>
      <c r="AF431" s="22">
        <v>674</v>
      </c>
      <c r="AG431" s="22">
        <v>48</v>
      </c>
      <c r="AH431" s="20">
        <v>0</v>
      </c>
      <c r="AI431" s="20">
        <v>0</v>
      </c>
      <c r="AJ431" s="20" t="s">
        <v>459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522</v>
      </c>
      <c r="BH431" s="22">
        <v>200</v>
      </c>
      <c r="BI431" s="22">
        <v>506</v>
      </c>
      <c r="BJ431" s="22">
        <v>196</v>
      </c>
      <c r="BK431" s="22">
        <v>478</v>
      </c>
      <c r="BL431" s="22">
        <v>182</v>
      </c>
      <c r="BM431" s="22">
        <v>526</v>
      </c>
      <c r="BN431" s="22">
        <v>199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695</v>
      </c>
      <c r="CB431" s="22">
        <v>216</v>
      </c>
      <c r="CC431" s="22">
        <v>483</v>
      </c>
      <c r="CD431" s="22">
        <v>181</v>
      </c>
      <c r="CE431" s="22">
        <v>527</v>
      </c>
      <c r="CF431" s="22">
        <v>197</v>
      </c>
      <c r="CG431" s="22">
        <v>586</v>
      </c>
      <c r="CH431" s="22">
        <v>207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211975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3</v>
      </c>
      <c r="K432" s="20">
        <v>3.5</v>
      </c>
      <c r="L432" s="22">
        <v>1</v>
      </c>
      <c r="M432" s="20" t="s">
        <v>1419</v>
      </c>
      <c r="N432" s="20">
        <v>2.5</v>
      </c>
      <c r="O432" s="22">
        <v>341</v>
      </c>
      <c r="P432" s="23" t="b">
        <v>0</v>
      </c>
      <c r="Q432" s="20"/>
      <c r="R432" s="20" t="s">
        <v>2928</v>
      </c>
      <c r="S432" s="22">
        <v>50</v>
      </c>
      <c r="T432" s="20" t="s">
        <v>1420</v>
      </c>
      <c r="U432" s="20">
        <v>3.8</v>
      </c>
      <c r="V432" s="20" t="s">
        <v>1421</v>
      </c>
      <c r="W432" s="20">
        <v>8.1</v>
      </c>
      <c r="X432" s="23" t="b">
        <v>0</v>
      </c>
      <c r="Y432" s="20"/>
      <c r="Z432" s="20" t="s">
        <v>858</v>
      </c>
      <c r="AA432" s="22">
        <v>13</v>
      </c>
      <c r="AB432" s="22">
        <v>43</v>
      </c>
      <c r="AC432" s="22">
        <v>23</v>
      </c>
      <c r="AD432" s="22">
        <v>813072</v>
      </c>
      <c r="AE432" s="22">
        <v>4957</v>
      </c>
      <c r="AF432" s="22">
        <v>552928</v>
      </c>
      <c r="AG432" s="22">
        <v>21060</v>
      </c>
      <c r="AH432" s="20">
        <v>0.5</v>
      </c>
      <c r="AI432" s="20">
        <v>4.5999999999999996</v>
      </c>
      <c r="AJ432" s="20" t="s">
        <v>1421</v>
      </c>
      <c r="AK432" s="22">
        <v>540</v>
      </c>
      <c r="AL432" s="22">
        <v>0</v>
      </c>
      <c r="AM432" s="22">
        <v>0</v>
      </c>
      <c r="AN432" s="22">
        <v>3</v>
      </c>
      <c r="AO432" s="22">
        <v>4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1</v>
      </c>
      <c r="AW432" s="22">
        <v>125</v>
      </c>
      <c r="AX432" s="20">
        <v>122.8</v>
      </c>
      <c r="AY432" s="20">
        <v>76.3</v>
      </c>
      <c r="AZ432" s="20">
        <v>24</v>
      </c>
      <c r="BA432" s="20">
        <v>22.2</v>
      </c>
      <c r="BB432" s="22">
        <v>6</v>
      </c>
      <c r="BC432" s="20">
        <v>0.11</v>
      </c>
      <c r="BD432" s="20">
        <v>0.35</v>
      </c>
      <c r="BE432" s="20">
        <v>0.46</v>
      </c>
      <c r="BF432" s="20">
        <v>4.45</v>
      </c>
      <c r="BG432" s="22">
        <v>91</v>
      </c>
      <c r="BH432" s="22">
        <v>31</v>
      </c>
      <c r="BI432" s="22">
        <v>99</v>
      </c>
      <c r="BJ432" s="22">
        <v>21</v>
      </c>
      <c r="BK432" s="22">
        <v>211</v>
      </c>
      <c r="BL432" s="22">
        <v>57</v>
      </c>
      <c r="BM432" s="22">
        <v>116</v>
      </c>
      <c r="BN432" s="22">
        <v>32</v>
      </c>
      <c r="BO432" s="20"/>
      <c r="BP432" s="20"/>
      <c r="BQ432" s="20"/>
      <c r="BR432" s="20"/>
      <c r="BS432" s="20"/>
      <c r="BT432" s="20"/>
      <c r="BU432" s="22">
        <v>0.02</v>
      </c>
      <c r="BV432" s="22">
        <v>0</v>
      </c>
      <c r="BW432" s="22">
        <v>0.06</v>
      </c>
      <c r="BX432" s="22">
        <v>0.08</v>
      </c>
      <c r="BY432" s="22">
        <v>0.74</v>
      </c>
      <c r="BZ432" s="22">
        <v>0.67</v>
      </c>
      <c r="CA432" s="22">
        <v>191</v>
      </c>
      <c r="CB432" s="22">
        <v>22</v>
      </c>
      <c r="CC432" s="22">
        <v>118</v>
      </c>
      <c r="CD432" s="22">
        <v>40</v>
      </c>
      <c r="CE432" s="22">
        <v>77</v>
      </c>
      <c r="CF432" s="22">
        <v>20</v>
      </c>
      <c r="CG432" s="22">
        <v>47</v>
      </c>
      <c r="CH432" s="22">
        <v>15</v>
      </c>
      <c r="CI432" s="22">
        <v>1</v>
      </c>
      <c r="CJ432" s="22">
        <v>0.5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126184</v>
      </c>
      <c r="D433" s="22">
        <v>0</v>
      </c>
      <c r="E433" s="22">
        <v>0</v>
      </c>
      <c r="F433" s="22">
        <v>1</v>
      </c>
      <c r="G433" s="22">
        <v>-1</v>
      </c>
      <c r="H433" s="22">
        <v>0</v>
      </c>
      <c r="I433" s="22">
        <v>2</v>
      </c>
      <c r="J433" s="20">
        <v>3.3</v>
      </c>
      <c r="K433" s="20">
        <v>3.8</v>
      </c>
      <c r="L433" s="22">
        <v>1</v>
      </c>
      <c r="M433" s="20" t="s">
        <v>920</v>
      </c>
      <c r="N433" s="20">
        <v>2.8</v>
      </c>
      <c r="O433" s="22">
        <v>342</v>
      </c>
      <c r="P433" s="23" t="b">
        <v>0</v>
      </c>
      <c r="Q433" s="20"/>
      <c r="R433" s="20" t="s">
        <v>2437</v>
      </c>
      <c r="S433" s="22">
        <v>51</v>
      </c>
      <c r="T433" s="20" t="s">
        <v>1390</v>
      </c>
      <c r="U433" s="20">
        <v>3.3</v>
      </c>
      <c r="V433" s="20" t="s">
        <v>452</v>
      </c>
      <c r="W433" s="20">
        <v>6.7</v>
      </c>
      <c r="X433" s="23" t="b">
        <v>0</v>
      </c>
      <c r="Y433" s="20"/>
      <c r="Z433" s="20" t="s">
        <v>858</v>
      </c>
      <c r="AA433" s="22">
        <v>13</v>
      </c>
      <c r="AB433" s="22">
        <v>43</v>
      </c>
      <c r="AC433" s="22">
        <v>20</v>
      </c>
      <c r="AD433" s="22">
        <v>537465</v>
      </c>
      <c r="AE433" s="22">
        <v>3697</v>
      </c>
      <c r="AF433" s="22">
        <v>411909</v>
      </c>
      <c r="AG433" s="22">
        <v>17783</v>
      </c>
      <c r="AH433" s="20">
        <v>0.5</v>
      </c>
      <c r="AI433" s="20">
        <v>3.9</v>
      </c>
      <c r="AJ433" s="20" t="s">
        <v>452</v>
      </c>
      <c r="AK433" s="22">
        <v>371</v>
      </c>
      <c r="AL433" s="22">
        <v>1</v>
      </c>
      <c r="AM433" s="22">
        <v>0</v>
      </c>
      <c r="AN433" s="22">
        <v>1</v>
      </c>
      <c r="AO433" s="22">
        <v>4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1</v>
      </c>
      <c r="AW433" s="22">
        <v>95</v>
      </c>
      <c r="AX433" s="20">
        <v>87.2</v>
      </c>
      <c r="AY433" s="20">
        <v>26.9</v>
      </c>
      <c r="AZ433" s="20">
        <v>85</v>
      </c>
      <c r="BA433" s="20">
        <v>19.899999999999999</v>
      </c>
      <c r="BB433" s="22">
        <v>4</v>
      </c>
      <c r="BC433" s="20">
        <v>0.56000000000000005</v>
      </c>
      <c r="BD433" s="20">
        <v>0.25</v>
      </c>
      <c r="BE433" s="20">
        <v>0.81</v>
      </c>
      <c r="BF433" s="20">
        <v>3.62</v>
      </c>
      <c r="BG433" s="22">
        <v>149</v>
      </c>
      <c r="BH433" s="22">
        <v>59</v>
      </c>
      <c r="BI433" s="22">
        <v>228</v>
      </c>
      <c r="BJ433" s="22">
        <v>71</v>
      </c>
      <c r="BK433" s="22">
        <v>80</v>
      </c>
      <c r="BL433" s="22">
        <v>7</v>
      </c>
      <c r="BM433" s="22">
        <v>138</v>
      </c>
      <c r="BN433" s="22">
        <v>37</v>
      </c>
      <c r="BO433" s="20"/>
      <c r="BP433" s="20"/>
      <c r="BQ433" s="20"/>
      <c r="BR433" s="20"/>
      <c r="BS433" s="20"/>
      <c r="BT433" s="20"/>
      <c r="BU433" s="22">
        <v>0.14000000000000001</v>
      </c>
      <c r="BV433" s="22">
        <v>0</v>
      </c>
      <c r="BW433" s="22">
        <v>0.06</v>
      </c>
      <c r="BX433" s="22">
        <v>0.2</v>
      </c>
      <c r="BY433" s="22">
        <v>0.88</v>
      </c>
      <c r="BZ433" s="22">
        <v>0.97</v>
      </c>
      <c r="CA433" s="22">
        <v>162</v>
      </c>
      <c r="CB433" s="22">
        <v>16</v>
      </c>
      <c r="CC433" s="22">
        <v>105</v>
      </c>
      <c r="CD433" s="22">
        <v>32</v>
      </c>
      <c r="CE433" s="22">
        <v>111</v>
      </c>
      <c r="CF433" s="22">
        <v>34</v>
      </c>
      <c r="CG433" s="22">
        <v>60</v>
      </c>
      <c r="CH433" s="22">
        <v>22</v>
      </c>
      <c r="CI433" s="22">
        <v>0.97</v>
      </c>
      <c r="CJ433" s="22">
        <v>0.24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461358</v>
      </c>
      <c r="D434" s="22">
        <v>0</v>
      </c>
      <c r="E434" s="22">
        <v>0</v>
      </c>
      <c r="F434" s="22">
        <v>5</v>
      </c>
      <c r="G434" s="22">
        <v>-5</v>
      </c>
      <c r="H434" s="22">
        <v>2</v>
      </c>
      <c r="I434" s="22">
        <v>4</v>
      </c>
      <c r="J434" s="20">
        <v>8.5</v>
      </c>
      <c r="K434" s="20">
        <v>9</v>
      </c>
      <c r="L434" s="22">
        <v>8</v>
      </c>
      <c r="M434" s="20" t="s">
        <v>1408</v>
      </c>
      <c r="N434" s="20">
        <v>8</v>
      </c>
      <c r="O434" s="22">
        <v>343</v>
      </c>
      <c r="P434" s="23" t="b">
        <v>1</v>
      </c>
      <c r="Q434" s="20"/>
      <c r="R434" s="20"/>
      <c r="S434" s="22">
        <v>70</v>
      </c>
      <c r="T434" s="20" t="s">
        <v>1409</v>
      </c>
      <c r="U434" s="20">
        <v>6.6</v>
      </c>
      <c r="V434" s="20" t="s">
        <v>411</v>
      </c>
      <c r="W434" s="20">
        <v>32</v>
      </c>
      <c r="X434" s="23" t="b">
        <v>0</v>
      </c>
      <c r="Y434" s="20"/>
      <c r="Z434" s="20" t="s">
        <v>858</v>
      </c>
      <c r="AA434" s="22">
        <v>13</v>
      </c>
      <c r="AB434" s="22">
        <v>43</v>
      </c>
      <c r="AC434" s="22">
        <v>46</v>
      </c>
      <c r="AD434" s="22">
        <v>3072894</v>
      </c>
      <c r="AE434" s="22">
        <v>73605</v>
      </c>
      <c r="AF434" s="22">
        <v>531949</v>
      </c>
      <c r="AG434" s="22">
        <v>78113</v>
      </c>
      <c r="AH434" s="20">
        <v>1.1000000000000001</v>
      </c>
      <c r="AI434" s="20">
        <v>6.6</v>
      </c>
      <c r="AJ434" s="20" t="s">
        <v>2191</v>
      </c>
      <c r="AK434" s="22">
        <v>595</v>
      </c>
      <c r="AL434" s="22">
        <v>3</v>
      </c>
      <c r="AM434" s="22">
        <v>5</v>
      </c>
      <c r="AN434" s="22">
        <v>2</v>
      </c>
      <c r="AO434" s="22">
        <v>5</v>
      </c>
      <c r="AP434" s="22">
        <v>0</v>
      </c>
      <c r="AQ434" s="22">
        <v>0</v>
      </c>
      <c r="AR434" s="22">
        <v>0</v>
      </c>
      <c r="AS434" s="22">
        <v>2</v>
      </c>
      <c r="AT434" s="22">
        <v>0</v>
      </c>
      <c r="AU434" s="22">
        <v>0</v>
      </c>
      <c r="AV434" s="22">
        <v>8</v>
      </c>
      <c r="AW434" s="22">
        <v>186</v>
      </c>
      <c r="AX434" s="20">
        <v>211.8</v>
      </c>
      <c r="AY434" s="20">
        <v>273.2</v>
      </c>
      <c r="AZ434" s="20">
        <v>191</v>
      </c>
      <c r="BA434" s="20">
        <v>67.5</v>
      </c>
      <c r="BB434" s="22">
        <v>7</v>
      </c>
      <c r="BC434" s="20">
        <v>2.64</v>
      </c>
      <c r="BD434" s="20">
        <v>1.1200000000000001</v>
      </c>
      <c r="BE434" s="20">
        <v>3.76</v>
      </c>
      <c r="BF434" s="20">
        <v>4.4000000000000004</v>
      </c>
      <c r="BG434" s="22">
        <v>18</v>
      </c>
      <c r="BH434" s="22">
        <v>3</v>
      </c>
      <c r="BI434" s="22">
        <v>7</v>
      </c>
      <c r="BJ434" s="22">
        <v>1</v>
      </c>
      <c r="BK434" s="22">
        <v>22</v>
      </c>
      <c r="BL434" s="22">
        <v>9</v>
      </c>
      <c r="BM434" s="22">
        <v>7</v>
      </c>
      <c r="BN434" s="22">
        <v>3</v>
      </c>
      <c r="BO434" s="22">
        <v>2</v>
      </c>
      <c r="BP434" s="20"/>
      <c r="BQ434" s="22">
        <v>2</v>
      </c>
      <c r="BR434" s="20"/>
      <c r="BS434" s="22">
        <v>3</v>
      </c>
      <c r="BT434" s="20"/>
      <c r="BU434" s="22">
        <v>0.4</v>
      </c>
      <c r="BV434" s="22">
        <v>0</v>
      </c>
      <c r="BW434" s="22">
        <v>0.17</v>
      </c>
      <c r="BX434" s="22">
        <v>0.56999999999999995</v>
      </c>
      <c r="BY434" s="22">
        <v>0.67</v>
      </c>
      <c r="BZ434" s="22">
        <v>0.76</v>
      </c>
      <c r="CA434" s="22">
        <v>33</v>
      </c>
      <c r="CB434" s="22">
        <v>13</v>
      </c>
      <c r="CC434" s="22">
        <v>5</v>
      </c>
      <c r="CD434" s="22">
        <v>3</v>
      </c>
      <c r="CE434" s="22">
        <v>6</v>
      </c>
      <c r="CF434" s="22">
        <v>3</v>
      </c>
      <c r="CG434" s="22">
        <v>7</v>
      </c>
      <c r="CH434" s="22">
        <v>2</v>
      </c>
      <c r="CI434" s="22">
        <v>1.06</v>
      </c>
      <c r="CJ434" s="22">
        <v>0.3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165809</v>
      </c>
      <c r="D435" s="22">
        <v>0</v>
      </c>
      <c r="E435" s="22">
        <v>0</v>
      </c>
      <c r="F435" s="22">
        <v>-2</v>
      </c>
      <c r="G435" s="22">
        <v>2</v>
      </c>
      <c r="H435" s="22">
        <v>1</v>
      </c>
      <c r="I435" s="22">
        <v>3</v>
      </c>
      <c r="J435" s="20">
        <v>0</v>
      </c>
      <c r="K435" s="20">
        <v>0</v>
      </c>
      <c r="L435" s="22">
        <v>0</v>
      </c>
      <c r="M435" s="20" t="s">
        <v>506</v>
      </c>
      <c r="N435" s="20">
        <v>3.2</v>
      </c>
      <c r="O435" s="22">
        <v>344</v>
      </c>
      <c r="P435" s="23" t="b">
        <v>0</v>
      </c>
      <c r="Q435" s="20" t="s">
        <v>3355</v>
      </c>
      <c r="R435" s="20" t="s">
        <v>3356</v>
      </c>
      <c r="S435" s="22">
        <v>63</v>
      </c>
      <c r="T435" s="20" t="s">
        <v>1395</v>
      </c>
      <c r="U435" s="20">
        <v>4.5</v>
      </c>
      <c r="V435" s="20" t="s">
        <v>1396</v>
      </c>
      <c r="W435" s="20">
        <v>1.2</v>
      </c>
      <c r="X435" s="23" t="b">
        <v>0</v>
      </c>
      <c r="Y435" s="20"/>
      <c r="Z435" s="20" t="s">
        <v>899</v>
      </c>
      <c r="AA435" s="22">
        <v>13</v>
      </c>
      <c r="AB435" s="22">
        <v>43</v>
      </c>
      <c r="AC435" s="22">
        <v>18</v>
      </c>
      <c r="AD435" s="22">
        <v>78218</v>
      </c>
      <c r="AE435" s="22">
        <v>158</v>
      </c>
      <c r="AF435" s="22">
        <v>419111</v>
      </c>
      <c r="AG435" s="22">
        <v>4201</v>
      </c>
      <c r="AH435" s="20">
        <v>0.5</v>
      </c>
      <c r="AI435" s="20">
        <v>2.9</v>
      </c>
      <c r="AJ435" s="20" t="s">
        <v>506</v>
      </c>
      <c r="AK435" s="22">
        <v>284</v>
      </c>
      <c r="AL435" s="22">
        <v>1</v>
      </c>
      <c r="AM435" s="22">
        <v>1</v>
      </c>
      <c r="AN435" s="22">
        <v>1</v>
      </c>
      <c r="AO435" s="22">
        <v>2</v>
      </c>
      <c r="AP435" s="22">
        <v>0</v>
      </c>
      <c r="AQ435" s="22">
        <v>0</v>
      </c>
      <c r="AR435" s="22">
        <v>0</v>
      </c>
      <c r="AS435" s="22">
        <v>1</v>
      </c>
      <c r="AT435" s="22">
        <v>0</v>
      </c>
      <c r="AU435" s="22">
        <v>0</v>
      </c>
      <c r="AV435" s="22">
        <v>3</v>
      </c>
      <c r="AW435" s="22">
        <v>76</v>
      </c>
      <c r="AX435" s="20">
        <v>86.2</v>
      </c>
      <c r="AY435" s="20">
        <v>124.9</v>
      </c>
      <c r="AZ435" s="20">
        <v>45</v>
      </c>
      <c r="BA435" s="20">
        <v>25.6</v>
      </c>
      <c r="BB435" s="22">
        <v>3</v>
      </c>
      <c r="BC435" s="20">
        <v>0.35</v>
      </c>
      <c r="BD435" s="20">
        <v>1.36</v>
      </c>
      <c r="BE435" s="20">
        <v>1.71</v>
      </c>
      <c r="BF435" s="20">
        <v>1.97</v>
      </c>
      <c r="BG435" s="22">
        <v>152</v>
      </c>
      <c r="BH435" s="22">
        <v>56</v>
      </c>
      <c r="BI435" s="22">
        <v>45</v>
      </c>
      <c r="BJ435" s="22">
        <v>31</v>
      </c>
      <c r="BK435" s="22">
        <v>146</v>
      </c>
      <c r="BL435" s="22">
        <v>86</v>
      </c>
      <c r="BM435" s="22">
        <v>92</v>
      </c>
      <c r="BN435" s="22">
        <v>55</v>
      </c>
      <c r="BO435" s="20"/>
      <c r="BP435" s="20"/>
      <c r="BQ435" s="20"/>
      <c r="BR435" s="20"/>
      <c r="BS435" s="20"/>
      <c r="BT435" s="20"/>
      <c r="BU435" s="22">
        <v>0.11</v>
      </c>
      <c r="BV435" s="22">
        <v>0</v>
      </c>
      <c r="BW435" s="22">
        <v>0.43</v>
      </c>
      <c r="BX435" s="22">
        <v>0.54</v>
      </c>
      <c r="BY435" s="22">
        <v>0.62</v>
      </c>
      <c r="BZ435" s="22">
        <v>0.63</v>
      </c>
      <c r="CA435" s="22">
        <v>56</v>
      </c>
      <c r="CB435" s="22">
        <v>34</v>
      </c>
      <c r="CC435" s="22">
        <v>78</v>
      </c>
      <c r="CD435" s="22">
        <v>35</v>
      </c>
      <c r="CE435" s="22">
        <v>39</v>
      </c>
      <c r="CF435" s="22">
        <v>20</v>
      </c>
      <c r="CG435" s="22">
        <v>147</v>
      </c>
      <c r="CH435" s="22">
        <v>48</v>
      </c>
      <c r="CI435" s="22">
        <v>0.95</v>
      </c>
      <c r="CJ435" s="22">
        <v>0.32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477555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3</v>
      </c>
      <c r="J436" s="20">
        <v>2</v>
      </c>
      <c r="K436" s="20">
        <v>2.5</v>
      </c>
      <c r="L436" s="22">
        <v>4</v>
      </c>
      <c r="M436" s="20" t="s">
        <v>2192</v>
      </c>
      <c r="N436" s="20">
        <v>1.5</v>
      </c>
      <c r="O436" s="22">
        <v>345</v>
      </c>
      <c r="P436" s="23" t="b">
        <v>0</v>
      </c>
      <c r="Q436" s="20"/>
      <c r="R436" s="20"/>
      <c r="S436" s="22">
        <v>44</v>
      </c>
      <c r="T436" s="20" t="s">
        <v>2193</v>
      </c>
      <c r="U436" s="20">
        <v>2</v>
      </c>
      <c r="V436" s="20" t="s">
        <v>2194</v>
      </c>
      <c r="W436" s="20">
        <v>0</v>
      </c>
      <c r="X436" s="23" t="b">
        <v>0</v>
      </c>
      <c r="Y436" s="20"/>
      <c r="Z436" s="20" t="s">
        <v>858</v>
      </c>
      <c r="AA436" s="22">
        <v>13</v>
      </c>
      <c r="AB436" s="22">
        <v>43</v>
      </c>
      <c r="AC436" s="22">
        <v>6</v>
      </c>
      <c r="AD436" s="22">
        <v>2244</v>
      </c>
      <c r="AE436" s="22">
        <v>756</v>
      </c>
      <c r="AF436" s="22">
        <v>2208</v>
      </c>
      <c r="AG436" s="22">
        <v>180</v>
      </c>
      <c r="AH436" s="20">
        <v>0.3</v>
      </c>
      <c r="AI436" s="20">
        <v>1.4</v>
      </c>
      <c r="AJ436" s="20" t="s">
        <v>2194</v>
      </c>
      <c r="AK436" s="22">
        <v>47</v>
      </c>
      <c r="AL436" s="22">
        <v>0</v>
      </c>
      <c r="AM436" s="22">
        <v>1</v>
      </c>
      <c r="AN436" s="22">
        <v>0</v>
      </c>
      <c r="AO436" s="22">
        <v>1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21</v>
      </c>
      <c r="AX436" s="20">
        <v>7.4</v>
      </c>
      <c r="AY436" s="20">
        <v>16</v>
      </c>
      <c r="AZ436" s="20">
        <v>2</v>
      </c>
      <c r="BA436" s="20">
        <v>2.5</v>
      </c>
      <c r="BB436" s="22">
        <v>0</v>
      </c>
      <c r="BC436" s="20">
        <v>0</v>
      </c>
      <c r="BD436" s="20">
        <v>0.12</v>
      </c>
      <c r="BE436" s="20">
        <v>0.12</v>
      </c>
      <c r="BF436" s="20">
        <v>0.36</v>
      </c>
      <c r="BG436" s="22">
        <v>376</v>
      </c>
      <c r="BH436" s="22">
        <v>171</v>
      </c>
      <c r="BI436" s="22">
        <v>268</v>
      </c>
      <c r="BJ436" s="22">
        <v>144</v>
      </c>
      <c r="BK436" s="22">
        <v>357</v>
      </c>
      <c r="BL436" s="22">
        <v>179</v>
      </c>
      <c r="BM436" s="22">
        <v>371</v>
      </c>
      <c r="BN436" s="22">
        <v>174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0.23</v>
      </c>
      <c r="BX436" s="22">
        <v>0.23</v>
      </c>
      <c r="BY436" s="22">
        <v>0.69</v>
      </c>
      <c r="BZ436" s="22">
        <v>1.91</v>
      </c>
      <c r="CA436" s="22">
        <v>565</v>
      </c>
      <c r="CB436" s="22">
        <v>299</v>
      </c>
      <c r="CC436" s="22">
        <v>195</v>
      </c>
      <c r="CD436" s="22">
        <v>86</v>
      </c>
      <c r="CE436" s="22">
        <v>215</v>
      </c>
      <c r="CF436" s="22">
        <v>95</v>
      </c>
      <c r="CG436" s="22">
        <v>529</v>
      </c>
      <c r="CH436" s="22">
        <v>192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121145</v>
      </c>
      <c r="D437" s="22">
        <v>0</v>
      </c>
      <c r="E437" s="22">
        <v>0</v>
      </c>
      <c r="F437" s="22">
        <v>-2</v>
      </c>
      <c r="G437" s="22">
        <v>2</v>
      </c>
      <c r="H437" s="22">
        <v>0</v>
      </c>
      <c r="I437" s="22">
        <v>2</v>
      </c>
      <c r="J437" s="20">
        <v>0</v>
      </c>
      <c r="K437" s="20">
        <v>0</v>
      </c>
      <c r="L437" s="22">
        <v>0</v>
      </c>
      <c r="M437" s="20" t="s">
        <v>1195</v>
      </c>
      <c r="N437" s="20">
        <v>0</v>
      </c>
      <c r="O437" s="22">
        <v>346</v>
      </c>
      <c r="P437" s="23" t="b">
        <v>0</v>
      </c>
      <c r="Q437" s="20" t="s">
        <v>3089</v>
      </c>
      <c r="R437" s="20" t="s">
        <v>3090</v>
      </c>
      <c r="S437" s="22">
        <v>58</v>
      </c>
      <c r="T437" s="20" t="s">
        <v>1387</v>
      </c>
      <c r="U437" s="20">
        <v>0</v>
      </c>
      <c r="V437" s="20" t="s">
        <v>442</v>
      </c>
      <c r="W437" s="20">
        <v>1.2</v>
      </c>
      <c r="X437" s="23" t="b">
        <v>0</v>
      </c>
      <c r="Y437" s="20"/>
      <c r="Z437" s="20" t="s">
        <v>872</v>
      </c>
      <c r="AA437" s="22">
        <v>13</v>
      </c>
      <c r="AB437" s="22">
        <v>43</v>
      </c>
      <c r="AC437" s="22">
        <v>0</v>
      </c>
      <c r="AD437" s="22">
        <v>23685</v>
      </c>
      <c r="AE437" s="22">
        <v>0</v>
      </c>
      <c r="AF437" s="22">
        <v>258109</v>
      </c>
      <c r="AG437" s="22">
        <v>1476</v>
      </c>
      <c r="AH437" s="20">
        <v>0</v>
      </c>
      <c r="AI437" s="20">
        <v>0</v>
      </c>
      <c r="AJ437" s="20" t="s">
        <v>442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710</v>
      </c>
      <c r="BH437" s="22">
        <v>232</v>
      </c>
      <c r="BI437" s="22">
        <v>710</v>
      </c>
      <c r="BJ437" s="22">
        <v>232</v>
      </c>
      <c r="BK437" s="22">
        <v>710</v>
      </c>
      <c r="BL437" s="22">
        <v>232</v>
      </c>
      <c r="BM437" s="22">
        <v>710</v>
      </c>
      <c r="BN437" s="22">
        <v>232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75</v>
      </c>
      <c r="CB437" s="22">
        <v>5</v>
      </c>
      <c r="CC437" s="22">
        <v>704</v>
      </c>
      <c r="CD437" s="22">
        <v>229</v>
      </c>
      <c r="CE437" s="22">
        <v>710</v>
      </c>
      <c r="CF437" s="22">
        <v>232</v>
      </c>
      <c r="CG437" s="22">
        <v>149</v>
      </c>
      <c r="CH437" s="22">
        <v>58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17601</v>
      </c>
      <c r="D438" s="22">
        <v>0</v>
      </c>
      <c r="E438" s="22">
        <v>0</v>
      </c>
      <c r="F438" s="22">
        <v>-1</v>
      </c>
      <c r="G438" s="22">
        <v>1</v>
      </c>
      <c r="H438" s="22">
        <v>0</v>
      </c>
      <c r="I438" s="22">
        <v>1</v>
      </c>
      <c r="J438" s="20">
        <v>0.5</v>
      </c>
      <c r="K438" s="20">
        <v>1</v>
      </c>
      <c r="L438" s="22">
        <v>0</v>
      </c>
      <c r="M438" s="20" t="s">
        <v>1414</v>
      </c>
      <c r="N438" s="20">
        <v>0</v>
      </c>
      <c r="O438" s="22">
        <v>347</v>
      </c>
      <c r="P438" s="23" t="b">
        <v>0</v>
      </c>
      <c r="Q438" s="20"/>
      <c r="R438" s="20"/>
      <c r="S438" s="22">
        <v>39</v>
      </c>
      <c r="T438" s="20" t="s">
        <v>1415</v>
      </c>
      <c r="U438" s="20">
        <v>0</v>
      </c>
      <c r="V438" s="20" t="s">
        <v>750</v>
      </c>
      <c r="W438" s="20">
        <v>0.1</v>
      </c>
      <c r="X438" s="23" t="b">
        <v>0</v>
      </c>
      <c r="Y438" s="20"/>
      <c r="Z438" s="20" t="s">
        <v>858</v>
      </c>
      <c r="AA438" s="22">
        <v>13</v>
      </c>
      <c r="AB438" s="22">
        <v>43</v>
      </c>
      <c r="AC438" s="22">
        <v>0</v>
      </c>
      <c r="AD438" s="22">
        <v>2994</v>
      </c>
      <c r="AE438" s="22">
        <v>276</v>
      </c>
      <c r="AF438" s="22">
        <v>3434</v>
      </c>
      <c r="AG438" s="22">
        <v>109</v>
      </c>
      <c r="AH438" s="20">
        <v>0</v>
      </c>
      <c r="AI438" s="20">
        <v>0</v>
      </c>
      <c r="AJ438" s="20" t="s">
        <v>750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424</v>
      </c>
      <c r="BH438" s="22">
        <v>24</v>
      </c>
      <c r="BI438" s="22">
        <v>406</v>
      </c>
      <c r="BJ438" s="22">
        <v>7</v>
      </c>
      <c r="BK438" s="22">
        <v>372</v>
      </c>
      <c r="BL438" s="22">
        <v>2</v>
      </c>
      <c r="BM438" s="22">
        <v>428</v>
      </c>
      <c r="BN438" s="22">
        <v>24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696</v>
      </c>
      <c r="CB438" s="22">
        <v>76</v>
      </c>
      <c r="CC438" s="22">
        <v>381</v>
      </c>
      <c r="CD438" s="22">
        <v>23</v>
      </c>
      <c r="CE438" s="22">
        <v>429</v>
      </c>
      <c r="CF438" s="22">
        <v>24</v>
      </c>
      <c r="CG438" s="22">
        <v>439</v>
      </c>
      <c r="CH438" s="22">
        <v>63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463210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0</v>
      </c>
      <c r="K439" s="20">
        <v>0</v>
      </c>
      <c r="L439" s="22">
        <v>0</v>
      </c>
      <c r="M439" s="20" t="s">
        <v>1807</v>
      </c>
      <c r="N439" s="20">
        <v>0</v>
      </c>
      <c r="O439" s="22">
        <v>348</v>
      </c>
      <c r="P439" s="23" t="b">
        <v>0</v>
      </c>
      <c r="Q439" s="20" t="s">
        <v>2195</v>
      </c>
      <c r="R439" s="20" t="s">
        <v>2196</v>
      </c>
      <c r="S439" s="22">
        <v>45</v>
      </c>
      <c r="T439" s="20" t="s">
        <v>1808</v>
      </c>
      <c r="U439" s="20">
        <v>0</v>
      </c>
      <c r="V439" s="20" t="s">
        <v>1809</v>
      </c>
      <c r="W439" s="20">
        <v>0</v>
      </c>
      <c r="X439" s="23" t="b">
        <v>0</v>
      </c>
      <c r="Y439" s="20"/>
      <c r="Z439" s="20" t="s">
        <v>872</v>
      </c>
      <c r="AA439" s="22">
        <v>13</v>
      </c>
      <c r="AB439" s="22">
        <v>43</v>
      </c>
      <c r="AC439" s="22">
        <v>0</v>
      </c>
      <c r="AD439" s="22">
        <v>0</v>
      </c>
      <c r="AE439" s="22">
        <v>0</v>
      </c>
      <c r="AF439" s="22">
        <v>33</v>
      </c>
      <c r="AG439" s="22">
        <v>0</v>
      </c>
      <c r="AH439" s="20">
        <v>0</v>
      </c>
      <c r="AI439" s="20">
        <v>0</v>
      </c>
      <c r="AJ439" s="20" t="s">
        <v>1809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620</v>
      </c>
      <c r="BH439" s="22">
        <v>244</v>
      </c>
      <c r="BI439" s="22">
        <v>618</v>
      </c>
      <c r="BJ439" s="22">
        <v>245</v>
      </c>
      <c r="BK439" s="22">
        <v>608</v>
      </c>
      <c r="BL439" s="22">
        <v>241</v>
      </c>
      <c r="BM439" s="22">
        <v>625</v>
      </c>
      <c r="BN439" s="22">
        <v>247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430</v>
      </c>
      <c r="CB439" s="22">
        <v>240</v>
      </c>
      <c r="CC439" s="22">
        <v>598</v>
      </c>
      <c r="CD439" s="22">
        <v>231</v>
      </c>
      <c r="CE439" s="22">
        <v>625</v>
      </c>
      <c r="CF439" s="22">
        <v>247</v>
      </c>
      <c r="CG439" s="22">
        <v>720</v>
      </c>
      <c r="CH439" s="22">
        <v>309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61366</v>
      </c>
      <c r="D440" s="22">
        <v>0</v>
      </c>
      <c r="E440" s="22">
        <v>0</v>
      </c>
      <c r="F440" s="22">
        <v>-3</v>
      </c>
      <c r="G440" s="22">
        <v>3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1083</v>
      </c>
      <c r="N440" s="20">
        <v>0</v>
      </c>
      <c r="O440" s="22">
        <v>349</v>
      </c>
      <c r="P440" s="23" t="b">
        <v>0</v>
      </c>
      <c r="Q440" s="20" t="s">
        <v>2826</v>
      </c>
      <c r="R440" s="20" t="s">
        <v>2584</v>
      </c>
      <c r="S440" s="22">
        <v>102</v>
      </c>
      <c r="T440" s="20" t="s">
        <v>1382</v>
      </c>
      <c r="U440" s="20">
        <v>1</v>
      </c>
      <c r="V440" s="20" t="s">
        <v>405</v>
      </c>
      <c r="W440" s="20">
        <v>1.7</v>
      </c>
      <c r="X440" s="23" t="b">
        <v>0</v>
      </c>
      <c r="Y440" s="20"/>
      <c r="Z440" s="20" t="s">
        <v>899</v>
      </c>
      <c r="AA440" s="22">
        <v>13</v>
      </c>
      <c r="AB440" s="22">
        <v>43</v>
      </c>
      <c r="AC440" s="22">
        <v>1</v>
      </c>
      <c r="AD440" s="22">
        <v>8903</v>
      </c>
      <c r="AE440" s="22">
        <v>146</v>
      </c>
      <c r="AF440" s="22">
        <v>1271753</v>
      </c>
      <c r="AG440" s="22">
        <v>1615</v>
      </c>
      <c r="AH440" s="20">
        <v>0</v>
      </c>
      <c r="AI440" s="20">
        <v>0.1</v>
      </c>
      <c r="AJ440" s="20" t="s">
        <v>405</v>
      </c>
      <c r="AK440" s="22">
        <v>22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4</v>
      </c>
      <c r="AX440" s="20">
        <v>2.4</v>
      </c>
      <c r="AY440" s="20">
        <v>18.8</v>
      </c>
      <c r="AZ440" s="20">
        <v>1</v>
      </c>
      <c r="BA440" s="20">
        <v>2.2000000000000002</v>
      </c>
      <c r="BB440" s="22">
        <v>1</v>
      </c>
      <c r="BC440" s="20">
        <v>0.02</v>
      </c>
      <c r="BD440" s="20">
        <v>0.16</v>
      </c>
      <c r="BE440" s="20">
        <v>0.18</v>
      </c>
      <c r="BF440" s="20">
        <v>0.1</v>
      </c>
      <c r="BG440" s="22">
        <v>407</v>
      </c>
      <c r="BH440" s="22">
        <v>191</v>
      </c>
      <c r="BI440" s="22">
        <v>256</v>
      </c>
      <c r="BJ440" s="22">
        <v>137</v>
      </c>
      <c r="BK440" s="22">
        <v>371</v>
      </c>
      <c r="BL440" s="22">
        <v>190</v>
      </c>
      <c r="BM440" s="22">
        <v>379</v>
      </c>
      <c r="BN440" s="22">
        <v>178</v>
      </c>
      <c r="BO440" s="22">
        <v>1</v>
      </c>
      <c r="BP440" s="20"/>
      <c r="BQ440" s="22">
        <v>1</v>
      </c>
      <c r="BR440" s="20"/>
      <c r="BS440" s="22">
        <v>4</v>
      </c>
      <c r="BT440" s="20"/>
      <c r="BU440" s="22">
        <v>0.08</v>
      </c>
      <c r="BV440" s="22">
        <v>0</v>
      </c>
      <c r="BW440" s="22">
        <v>0.65</v>
      </c>
      <c r="BX440" s="22">
        <v>0.73</v>
      </c>
      <c r="BY440" s="22">
        <v>0.41</v>
      </c>
      <c r="BZ440" s="22">
        <v>0</v>
      </c>
      <c r="CA440" s="22">
        <v>4</v>
      </c>
      <c r="CB440" s="22">
        <v>2</v>
      </c>
      <c r="CC440" s="22">
        <v>717</v>
      </c>
      <c r="CD440" s="22">
        <v>310</v>
      </c>
      <c r="CE440" s="22">
        <v>402</v>
      </c>
      <c r="CF440" s="22">
        <v>195</v>
      </c>
      <c r="CG440" s="22">
        <v>130</v>
      </c>
      <c r="CH440" s="22">
        <v>38</v>
      </c>
      <c r="CI440" s="22">
        <v>4.09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171314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2</v>
      </c>
      <c r="J441" s="20">
        <v>2.7</v>
      </c>
      <c r="K441" s="20">
        <v>3.2</v>
      </c>
      <c r="L441" s="22">
        <v>-1</v>
      </c>
      <c r="M441" s="20" t="s">
        <v>1272</v>
      </c>
      <c r="N441" s="20">
        <v>2.2000000000000002</v>
      </c>
      <c r="O441" s="22">
        <v>350</v>
      </c>
      <c r="P441" s="23" t="b">
        <v>0</v>
      </c>
      <c r="Q441" s="20"/>
      <c r="R441" s="20"/>
      <c r="S441" s="22">
        <v>55</v>
      </c>
      <c r="T441" s="20" t="s">
        <v>1397</v>
      </c>
      <c r="U441" s="20">
        <v>3</v>
      </c>
      <c r="V441" s="20" t="s">
        <v>1398</v>
      </c>
      <c r="W441" s="20">
        <v>8.6</v>
      </c>
      <c r="X441" s="23" t="b">
        <v>0</v>
      </c>
      <c r="Y441" s="20"/>
      <c r="Z441" s="20" t="s">
        <v>858</v>
      </c>
      <c r="AA441" s="22">
        <v>13</v>
      </c>
      <c r="AB441" s="22">
        <v>43</v>
      </c>
      <c r="AC441" s="22">
        <v>18</v>
      </c>
      <c r="AD441" s="22">
        <v>419704</v>
      </c>
      <c r="AE441" s="22">
        <v>6297</v>
      </c>
      <c r="AF441" s="22">
        <v>342262</v>
      </c>
      <c r="AG441" s="22">
        <v>23189</v>
      </c>
      <c r="AH441" s="20">
        <v>0.4</v>
      </c>
      <c r="AI441" s="20">
        <v>3.3</v>
      </c>
      <c r="AJ441" s="20" t="s">
        <v>1272</v>
      </c>
      <c r="AK441" s="22">
        <v>540</v>
      </c>
      <c r="AL441" s="22">
        <v>0</v>
      </c>
      <c r="AM441" s="22">
        <v>0</v>
      </c>
      <c r="AN441" s="22">
        <v>2</v>
      </c>
      <c r="AO441" s="22">
        <v>5</v>
      </c>
      <c r="AP441" s="22">
        <v>1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1</v>
      </c>
      <c r="AW441" s="22">
        <v>100</v>
      </c>
      <c r="AX441" s="20">
        <v>117.4</v>
      </c>
      <c r="AY441" s="20">
        <v>40.5</v>
      </c>
      <c r="AZ441" s="20">
        <v>67</v>
      </c>
      <c r="BA441" s="20">
        <v>22.6</v>
      </c>
      <c r="BB441" s="22">
        <v>6</v>
      </c>
      <c r="BC441" s="20">
        <v>0.37</v>
      </c>
      <c r="BD441" s="20">
        <v>0.47</v>
      </c>
      <c r="BE441" s="20">
        <v>0.84</v>
      </c>
      <c r="BF441" s="20">
        <v>4.88</v>
      </c>
      <c r="BG441" s="22">
        <v>99</v>
      </c>
      <c r="BH441" s="22">
        <v>36</v>
      </c>
      <c r="BI441" s="22">
        <v>180</v>
      </c>
      <c r="BJ441" s="22">
        <v>46</v>
      </c>
      <c r="BK441" s="22">
        <v>103</v>
      </c>
      <c r="BL441" s="22">
        <v>15</v>
      </c>
      <c r="BM441" s="22">
        <v>114</v>
      </c>
      <c r="BN441" s="22">
        <v>31</v>
      </c>
      <c r="BO441" s="20"/>
      <c r="BP441" s="20"/>
      <c r="BQ441" s="20"/>
      <c r="BR441" s="20"/>
      <c r="BS441" s="20"/>
      <c r="BT441" s="20"/>
      <c r="BU441" s="22">
        <v>0.06</v>
      </c>
      <c r="BV441" s="22">
        <v>0</v>
      </c>
      <c r="BW441" s="22">
        <v>0.08</v>
      </c>
      <c r="BX441" s="22">
        <v>0.14000000000000001</v>
      </c>
      <c r="BY441" s="22">
        <v>0.81</v>
      </c>
      <c r="BZ441" s="22">
        <v>0.83</v>
      </c>
      <c r="CA441" s="22">
        <v>103</v>
      </c>
      <c r="CB441" s="22">
        <v>7</v>
      </c>
      <c r="CC441" s="22">
        <v>142</v>
      </c>
      <c r="CD441" s="22">
        <v>46</v>
      </c>
      <c r="CE441" s="22">
        <v>134</v>
      </c>
      <c r="CF441" s="22">
        <v>45</v>
      </c>
      <c r="CG441" s="22">
        <v>45</v>
      </c>
      <c r="CH441" s="22">
        <v>14</v>
      </c>
      <c r="CI441" s="22">
        <v>1</v>
      </c>
      <c r="CJ441" s="22">
        <v>0.33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121160</v>
      </c>
      <c r="D442" s="22">
        <v>0</v>
      </c>
      <c r="E442" s="22">
        <v>0</v>
      </c>
      <c r="F442" s="22">
        <v>1</v>
      </c>
      <c r="G442" s="22">
        <v>-1</v>
      </c>
      <c r="H442" s="22">
        <v>0</v>
      </c>
      <c r="I442" s="22">
        <v>1</v>
      </c>
      <c r="J442" s="20">
        <v>3.5</v>
      </c>
      <c r="K442" s="20">
        <v>4</v>
      </c>
      <c r="L442" s="22">
        <v>1</v>
      </c>
      <c r="M442" s="20" t="s">
        <v>66</v>
      </c>
      <c r="N442" s="20">
        <v>3</v>
      </c>
      <c r="O442" s="22">
        <v>352</v>
      </c>
      <c r="P442" s="23" t="b">
        <v>0</v>
      </c>
      <c r="Q442" s="20"/>
      <c r="R442" s="20"/>
      <c r="S442" s="22">
        <v>56</v>
      </c>
      <c r="T442" s="20" t="s">
        <v>1388</v>
      </c>
      <c r="U442" s="20">
        <v>3.7</v>
      </c>
      <c r="V442" s="20" t="s">
        <v>1389</v>
      </c>
      <c r="W442" s="20">
        <v>20.5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26</v>
      </c>
      <c r="AD442" s="22">
        <v>791958</v>
      </c>
      <c r="AE442" s="22">
        <v>4717</v>
      </c>
      <c r="AF442" s="22">
        <v>461555</v>
      </c>
      <c r="AG442" s="22">
        <v>36860</v>
      </c>
      <c r="AH442" s="20">
        <v>0.5</v>
      </c>
      <c r="AI442" s="20">
        <v>4.5999999999999996</v>
      </c>
      <c r="AJ442" s="20" t="s">
        <v>2199</v>
      </c>
      <c r="AK442" s="22">
        <v>630</v>
      </c>
      <c r="AL442" s="22">
        <v>0</v>
      </c>
      <c r="AM442" s="22">
        <v>0</v>
      </c>
      <c r="AN442" s="22">
        <v>3</v>
      </c>
      <c r="AO442" s="22">
        <v>5</v>
      </c>
      <c r="AP442" s="22">
        <v>0</v>
      </c>
      <c r="AQ442" s="22">
        <v>0</v>
      </c>
      <c r="AR442" s="22">
        <v>0</v>
      </c>
      <c r="AS442" s="22">
        <v>1</v>
      </c>
      <c r="AT442" s="22">
        <v>0</v>
      </c>
      <c r="AU442" s="22">
        <v>10</v>
      </c>
      <c r="AV442" s="22">
        <v>0</v>
      </c>
      <c r="AW442" s="22">
        <v>118</v>
      </c>
      <c r="AX442" s="20">
        <v>108.8</v>
      </c>
      <c r="AY442" s="20">
        <v>10</v>
      </c>
      <c r="AZ442" s="20">
        <v>0</v>
      </c>
      <c r="BA442" s="20">
        <v>11.7</v>
      </c>
      <c r="BB442" s="22">
        <v>7</v>
      </c>
      <c r="BC442" s="20">
        <v>0</v>
      </c>
      <c r="BD442" s="20">
        <v>0.02</v>
      </c>
      <c r="BE442" s="20">
        <v>0.02</v>
      </c>
      <c r="BF442" s="20">
        <v>5.18</v>
      </c>
      <c r="BG442" s="22">
        <v>109</v>
      </c>
      <c r="BH442" s="22">
        <v>18</v>
      </c>
      <c r="BI442" s="22">
        <v>322</v>
      </c>
      <c r="BJ442" s="22">
        <v>2</v>
      </c>
      <c r="BK442" s="22">
        <v>709</v>
      </c>
      <c r="BL442" s="22">
        <v>85</v>
      </c>
      <c r="BM442" s="22">
        <v>247</v>
      </c>
      <c r="BN442" s="22">
        <v>18</v>
      </c>
      <c r="BO442" s="20"/>
      <c r="BP442" s="20"/>
      <c r="BQ442" s="20"/>
      <c r="BR442" s="20"/>
      <c r="BS442" s="20"/>
      <c r="BT442" s="20"/>
      <c r="BU442" s="22">
        <v>0</v>
      </c>
      <c r="BV442" s="22">
        <v>1.43</v>
      </c>
      <c r="BW442" s="22">
        <v>0</v>
      </c>
      <c r="BX442" s="22">
        <v>0</v>
      </c>
      <c r="BY442" s="22">
        <v>0.74</v>
      </c>
      <c r="BZ442" s="22">
        <v>0.71</v>
      </c>
      <c r="CA442" s="22">
        <v>86</v>
      </c>
      <c r="CB442" s="22">
        <v>1</v>
      </c>
      <c r="CC442" s="22">
        <v>96</v>
      </c>
      <c r="CD442" s="22">
        <v>10</v>
      </c>
      <c r="CE442" s="22">
        <v>83</v>
      </c>
      <c r="CF442" s="22">
        <v>11</v>
      </c>
      <c r="CG442" s="22">
        <v>18</v>
      </c>
      <c r="CH442" s="22">
        <v>2</v>
      </c>
      <c r="CI442" s="22">
        <v>1</v>
      </c>
      <c r="CJ442" s="22">
        <v>0.43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209244</v>
      </c>
      <c r="D443" s="22">
        <v>0</v>
      </c>
      <c r="E443" s="22">
        <v>0</v>
      </c>
      <c r="F443" s="22">
        <v>1</v>
      </c>
      <c r="G443" s="22">
        <v>-1</v>
      </c>
      <c r="H443" s="22">
        <v>0</v>
      </c>
      <c r="I443" s="22">
        <v>3</v>
      </c>
      <c r="J443" s="20">
        <v>5.5</v>
      </c>
      <c r="K443" s="20">
        <v>6</v>
      </c>
      <c r="L443" s="22">
        <v>2</v>
      </c>
      <c r="M443" s="20" t="s">
        <v>1399</v>
      </c>
      <c r="N443" s="20">
        <v>5</v>
      </c>
      <c r="O443" s="22">
        <v>353</v>
      </c>
      <c r="P443" s="23" t="b">
        <v>0</v>
      </c>
      <c r="Q443" s="20"/>
      <c r="R443" s="20"/>
      <c r="S443" s="22">
        <v>76</v>
      </c>
      <c r="T443" s="20" t="s">
        <v>1400</v>
      </c>
      <c r="U443" s="20">
        <v>5.0999999999999996</v>
      </c>
      <c r="V443" s="20" t="s">
        <v>453</v>
      </c>
      <c r="W443" s="20">
        <v>13.7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36</v>
      </c>
      <c r="AD443" s="22">
        <v>1142751</v>
      </c>
      <c r="AE443" s="22">
        <v>11071</v>
      </c>
      <c r="AF443" s="22">
        <v>698349</v>
      </c>
      <c r="AG443" s="22">
        <v>63479</v>
      </c>
      <c r="AH443" s="20">
        <v>0.7</v>
      </c>
      <c r="AI443" s="20">
        <v>4.7</v>
      </c>
      <c r="AJ443" s="20" t="s">
        <v>453</v>
      </c>
      <c r="AK443" s="22">
        <v>515</v>
      </c>
      <c r="AL443" s="22">
        <v>1</v>
      </c>
      <c r="AM443" s="22">
        <v>3</v>
      </c>
      <c r="AN443" s="22">
        <v>3</v>
      </c>
      <c r="AO443" s="22">
        <v>4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6</v>
      </c>
      <c r="AW443" s="22">
        <v>141</v>
      </c>
      <c r="AX443" s="20">
        <v>158.80000000000001</v>
      </c>
      <c r="AY443" s="20">
        <v>260.60000000000002</v>
      </c>
      <c r="AZ443" s="20">
        <v>155</v>
      </c>
      <c r="BA443" s="20">
        <v>57.6</v>
      </c>
      <c r="BB443" s="22">
        <v>6</v>
      </c>
      <c r="BC443" s="20">
        <v>0.94</v>
      </c>
      <c r="BD443" s="20">
        <v>1.22</v>
      </c>
      <c r="BE443" s="20">
        <v>2.16</v>
      </c>
      <c r="BF443" s="20">
        <v>4.76</v>
      </c>
      <c r="BG443" s="22">
        <v>45</v>
      </c>
      <c r="BH443" s="22">
        <v>19</v>
      </c>
      <c r="BI443" s="22">
        <v>8</v>
      </c>
      <c r="BJ443" s="22">
        <v>6</v>
      </c>
      <c r="BK443" s="22">
        <v>34</v>
      </c>
      <c r="BL443" s="22">
        <v>21</v>
      </c>
      <c r="BM443" s="22">
        <v>15</v>
      </c>
      <c r="BN443" s="22">
        <v>12</v>
      </c>
      <c r="BO443" s="22">
        <v>3</v>
      </c>
      <c r="BP443" s="20"/>
      <c r="BQ443" s="20"/>
      <c r="BR443" s="20"/>
      <c r="BS443" s="20"/>
      <c r="BT443" s="20"/>
      <c r="BU443" s="22">
        <v>0.16</v>
      </c>
      <c r="BV443" s="22">
        <v>0</v>
      </c>
      <c r="BW443" s="22">
        <v>0.21</v>
      </c>
      <c r="BX443" s="22">
        <v>0.37</v>
      </c>
      <c r="BY443" s="22">
        <v>0.83</v>
      </c>
      <c r="BZ443" s="22">
        <v>0.7</v>
      </c>
      <c r="CA443" s="22">
        <v>18</v>
      </c>
      <c r="CB443" s="22">
        <v>11</v>
      </c>
      <c r="CC443" s="22">
        <v>31</v>
      </c>
      <c r="CD443" s="22">
        <v>17</v>
      </c>
      <c r="CE443" s="22">
        <v>29</v>
      </c>
      <c r="CF443" s="22">
        <v>17</v>
      </c>
      <c r="CG443" s="22">
        <v>28</v>
      </c>
      <c r="CH443" s="22">
        <v>11</v>
      </c>
      <c r="CI443" s="22">
        <v>1.05</v>
      </c>
      <c r="CJ443" s="22">
        <v>0.52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100</v>
      </c>
      <c r="C444" s="22">
        <v>114283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3</v>
      </c>
      <c r="J444" s="20">
        <v>0.7</v>
      </c>
      <c r="K444" s="20">
        <v>1.2</v>
      </c>
      <c r="L444" s="22">
        <v>1</v>
      </c>
      <c r="M444" s="20" t="s">
        <v>995</v>
      </c>
      <c r="N444" s="20">
        <v>0.2</v>
      </c>
      <c r="O444" s="22">
        <v>354</v>
      </c>
      <c r="P444" s="23" t="b">
        <v>0</v>
      </c>
      <c r="Q444" s="20"/>
      <c r="R444" s="20" t="s">
        <v>3239</v>
      </c>
      <c r="S444" s="22">
        <v>73</v>
      </c>
      <c r="T444" s="20" t="s">
        <v>1386</v>
      </c>
      <c r="U444" s="20">
        <v>2.8</v>
      </c>
      <c r="V444" s="20" t="s">
        <v>420</v>
      </c>
      <c r="W444" s="20">
        <v>1.9</v>
      </c>
      <c r="X444" s="23" t="b">
        <v>0</v>
      </c>
      <c r="Y444" s="20"/>
      <c r="Z444" s="20" t="s">
        <v>858</v>
      </c>
      <c r="AA444" s="22">
        <v>13</v>
      </c>
      <c r="AB444" s="22">
        <v>43</v>
      </c>
      <c r="AC444" s="22">
        <v>11</v>
      </c>
      <c r="AD444" s="22">
        <v>62580</v>
      </c>
      <c r="AE444" s="22">
        <v>844</v>
      </c>
      <c r="AF444" s="22">
        <v>431617</v>
      </c>
      <c r="AG444" s="22">
        <v>3154</v>
      </c>
      <c r="AH444" s="20">
        <v>0</v>
      </c>
      <c r="AI444" s="20">
        <v>1.5</v>
      </c>
      <c r="AJ444" s="20" t="s">
        <v>420</v>
      </c>
      <c r="AK444" s="22">
        <v>193</v>
      </c>
      <c r="AL444" s="22">
        <v>0</v>
      </c>
      <c r="AM444" s="22">
        <v>1</v>
      </c>
      <c r="AN444" s="22">
        <v>1</v>
      </c>
      <c r="AO444" s="22">
        <v>1</v>
      </c>
      <c r="AP444" s="22">
        <v>0</v>
      </c>
      <c r="AQ444" s="22">
        <v>0</v>
      </c>
      <c r="AR444" s="22">
        <v>0</v>
      </c>
      <c r="AS444" s="22">
        <v>1</v>
      </c>
      <c r="AT444" s="22">
        <v>0</v>
      </c>
      <c r="AU444" s="22">
        <v>0</v>
      </c>
      <c r="AV444" s="22">
        <v>2</v>
      </c>
      <c r="AW444" s="22">
        <v>41</v>
      </c>
      <c r="AX444" s="20">
        <v>46.6</v>
      </c>
      <c r="AY444" s="20">
        <v>96.1</v>
      </c>
      <c r="AZ444" s="20">
        <v>60</v>
      </c>
      <c r="BA444" s="20">
        <v>20.3</v>
      </c>
      <c r="BB444" s="22">
        <v>2</v>
      </c>
      <c r="BC444" s="20">
        <v>0.38</v>
      </c>
      <c r="BD444" s="20">
        <v>0.54</v>
      </c>
      <c r="BE444" s="20">
        <v>0.92</v>
      </c>
      <c r="BF444" s="20">
        <v>1.1000000000000001</v>
      </c>
      <c r="BG444" s="22">
        <v>242</v>
      </c>
      <c r="BH444" s="22">
        <v>98</v>
      </c>
      <c r="BI444" s="22">
        <v>65</v>
      </c>
      <c r="BJ444" s="22">
        <v>47</v>
      </c>
      <c r="BK444" s="22">
        <v>121</v>
      </c>
      <c r="BL444" s="22">
        <v>70</v>
      </c>
      <c r="BM444" s="22">
        <v>132</v>
      </c>
      <c r="BN444" s="22">
        <v>69</v>
      </c>
      <c r="BO444" s="22">
        <v>4</v>
      </c>
      <c r="BP444" s="20"/>
      <c r="BQ444" s="20"/>
      <c r="BR444" s="20"/>
      <c r="BS444" s="20"/>
      <c r="BT444" s="20"/>
      <c r="BU444" s="22">
        <v>0.18</v>
      </c>
      <c r="BV444" s="22">
        <v>0</v>
      </c>
      <c r="BW444" s="22">
        <v>0.25</v>
      </c>
      <c r="BX444" s="22">
        <v>0.43</v>
      </c>
      <c r="BY444" s="22">
        <v>0.51</v>
      </c>
      <c r="BZ444" s="22">
        <v>0.47</v>
      </c>
      <c r="CA444" s="22">
        <v>24</v>
      </c>
      <c r="CB444" s="22">
        <v>14</v>
      </c>
      <c r="CC444" s="22">
        <v>380</v>
      </c>
      <c r="CD444" s="22">
        <v>180</v>
      </c>
      <c r="CE444" s="22">
        <v>147</v>
      </c>
      <c r="CF444" s="22">
        <v>62</v>
      </c>
      <c r="CG444" s="22">
        <v>121</v>
      </c>
      <c r="CH444" s="22">
        <v>33</v>
      </c>
      <c r="CI444" s="22">
        <v>0.93</v>
      </c>
      <c r="CJ444" s="22">
        <v>0.47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223094</v>
      </c>
      <c r="D445" s="22">
        <v>0</v>
      </c>
      <c r="E445" s="22">
        <v>0</v>
      </c>
      <c r="F445" s="22">
        <v>1</v>
      </c>
      <c r="G445" s="22">
        <v>-1</v>
      </c>
      <c r="H445" s="22">
        <v>2</v>
      </c>
      <c r="I445" s="22">
        <v>4</v>
      </c>
      <c r="J445" s="20">
        <v>9</v>
      </c>
      <c r="K445" s="20">
        <v>9.5</v>
      </c>
      <c r="L445" s="22">
        <v>2</v>
      </c>
      <c r="M445" s="20" t="s">
        <v>1406</v>
      </c>
      <c r="N445" s="20">
        <v>8.5</v>
      </c>
      <c r="O445" s="22">
        <v>355</v>
      </c>
      <c r="P445" s="23" t="b">
        <v>1</v>
      </c>
      <c r="Q445" s="20"/>
      <c r="R445" s="20"/>
      <c r="S445" s="22">
        <v>141</v>
      </c>
      <c r="T445" s="20" t="s">
        <v>1407</v>
      </c>
      <c r="U445" s="20">
        <v>7.6</v>
      </c>
      <c r="V445" s="20" t="s">
        <v>385</v>
      </c>
      <c r="W445" s="20">
        <v>91.8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53</v>
      </c>
      <c r="AD445" s="22">
        <v>492333</v>
      </c>
      <c r="AE445" s="22">
        <v>4670</v>
      </c>
      <c r="AF445" s="22">
        <v>180777</v>
      </c>
      <c r="AG445" s="22">
        <v>49380</v>
      </c>
      <c r="AH445" s="20">
        <v>0.6</v>
      </c>
      <c r="AI445" s="20">
        <v>3.8</v>
      </c>
      <c r="AJ445" s="20" t="s">
        <v>385</v>
      </c>
      <c r="AK445" s="22">
        <v>619</v>
      </c>
      <c r="AL445" s="22">
        <v>8</v>
      </c>
      <c r="AM445" s="22">
        <v>1</v>
      </c>
      <c r="AN445" s="22">
        <v>3</v>
      </c>
      <c r="AO445" s="22">
        <v>5</v>
      </c>
      <c r="AP445" s="22">
        <v>0</v>
      </c>
      <c r="AQ445" s="22">
        <v>0</v>
      </c>
      <c r="AR445" s="22">
        <v>1</v>
      </c>
      <c r="AS445" s="22">
        <v>0</v>
      </c>
      <c r="AT445" s="22">
        <v>0</v>
      </c>
      <c r="AU445" s="22">
        <v>0</v>
      </c>
      <c r="AV445" s="22">
        <v>6</v>
      </c>
      <c r="AW445" s="22">
        <v>207</v>
      </c>
      <c r="AX445" s="20">
        <v>304</v>
      </c>
      <c r="AY445" s="20">
        <v>102.2</v>
      </c>
      <c r="AZ445" s="20">
        <v>416</v>
      </c>
      <c r="BA445" s="20">
        <v>82.3</v>
      </c>
      <c r="BB445" s="22">
        <v>7</v>
      </c>
      <c r="BC445" s="20">
        <v>7.85</v>
      </c>
      <c r="BD445" s="20">
        <v>0.25</v>
      </c>
      <c r="BE445" s="20">
        <v>8.1</v>
      </c>
      <c r="BF445" s="20">
        <v>5.1100000000000003</v>
      </c>
      <c r="BG445" s="22">
        <v>1</v>
      </c>
      <c r="BH445" s="22">
        <v>1</v>
      </c>
      <c r="BI445" s="22">
        <v>58</v>
      </c>
      <c r="BJ445" s="22">
        <v>5</v>
      </c>
      <c r="BK445" s="22">
        <v>1</v>
      </c>
      <c r="BL445" s="22">
        <v>1</v>
      </c>
      <c r="BM445" s="22">
        <v>2</v>
      </c>
      <c r="BN445" s="22">
        <v>1</v>
      </c>
      <c r="BO445" s="20"/>
      <c r="BP445" s="20"/>
      <c r="BQ445" s="20"/>
      <c r="BR445" s="20"/>
      <c r="BS445" s="22">
        <v>1</v>
      </c>
      <c r="BT445" s="20"/>
      <c r="BU445" s="22">
        <v>1.1399999999999999</v>
      </c>
      <c r="BV445" s="22">
        <v>0</v>
      </c>
      <c r="BW445" s="22">
        <v>0.04</v>
      </c>
      <c r="BX445" s="22">
        <v>1.18</v>
      </c>
      <c r="BY445" s="22">
        <v>0.74</v>
      </c>
      <c r="BZ445" s="22">
        <v>0.73</v>
      </c>
      <c r="CA445" s="22">
        <v>1</v>
      </c>
      <c r="CB445" s="22">
        <v>1</v>
      </c>
      <c r="CC445" s="22">
        <v>4</v>
      </c>
      <c r="CD445" s="22">
        <v>2</v>
      </c>
      <c r="CE445" s="22">
        <v>3</v>
      </c>
      <c r="CF445" s="22">
        <v>2</v>
      </c>
      <c r="CG445" s="22">
        <v>1</v>
      </c>
      <c r="CH445" s="22">
        <v>1</v>
      </c>
      <c r="CI445" s="22">
        <v>1.02</v>
      </c>
      <c r="CJ445" s="22">
        <v>0.44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100</v>
      </c>
      <c r="B446" s="22">
        <v>100</v>
      </c>
      <c r="C446" s="22">
        <v>91651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1.3</v>
      </c>
      <c r="K446" s="20">
        <v>1.8</v>
      </c>
      <c r="L446" s="22">
        <v>1</v>
      </c>
      <c r="M446" s="20" t="s">
        <v>1153</v>
      </c>
      <c r="N446" s="20">
        <v>0.8</v>
      </c>
      <c r="O446" s="22">
        <v>356</v>
      </c>
      <c r="P446" s="23" t="b">
        <v>0</v>
      </c>
      <c r="Q446" s="20"/>
      <c r="R446" s="20" t="s">
        <v>3240</v>
      </c>
      <c r="S446" s="22">
        <v>49</v>
      </c>
      <c r="T446" s="20" t="s">
        <v>1154</v>
      </c>
      <c r="U446" s="20">
        <v>2.2000000000000002</v>
      </c>
      <c r="V446" s="20" t="s">
        <v>2200</v>
      </c>
      <c r="W446" s="20">
        <v>0.5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11</v>
      </c>
      <c r="AD446" s="22">
        <v>32433</v>
      </c>
      <c r="AE446" s="22">
        <v>516</v>
      </c>
      <c r="AF446" s="22">
        <v>91930</v>
      </c>
      <c r="AG446" s="22">
        <v>850</v>
      </c>
      <c r="AH446" s="20">
        <v>0.2</v>
      </c>
      <c r="AI446" s="20">
        <v>2.2000000000000002</v>
      </c>
      <c r="AJ446" s="20" t="s">
        <v>2200</v>
      </c>
      <c r="AK446" s="22">
        <v>389</v>
      </c>
      <c r="AL446" s="22">
        <v>0</v>
      </c>
      <c r="AM446" s="22">
        <v>0</v>
      </c>
      <c r="AN446" s="22">
        <v>2</v>
      </c>
      <c r="AO446" s="22">
        <v>3</v>
      </c>
      <c r="AP446" s="22">
        <v>0</v>
      </c>
      <c r="AQ446" s="22">
        <v>0</v>
      </c>
      <c r="AR446" s="22">
        <v>0</v>
      </c>
      <c r="AS446" s="22">
        <v>1</v>
      </c>
      <c r="AT446" s="22">
        <v>0</v>
      </c>
      <c r="AU446" s="22">
        <v>0</v>
      </c>
      <c r="AV446" s="22">
        <v>0</v>
      </c>
      <c r="AW446" s="22">
        <v>76</v>
      </c>
      <c r="AX446" s="20">
        <v>48.6</v>
      </c>
      <c r="AY446" s="20">
        <v>88.1</v>
      </c>
      <c r="AZ446" s="20">
        <v>20</v>
      </c>
      <c r="BA446" s="20">
        <v>15.7</v>
      </c>
      <c r="BB446" s="22">
        <v>4</v>
      </c>
      <c r="BC446" s="20">
        <v>0.2</v>
      </c>
      <c r="BD446" s="20">
        <v>0.57999999999999996</v>
      </c>
      <c r="BE446" s="20">
        <v>0.78</v>
      </c>
      <c r="BF446" s="20">
        <v>2.35</v>
      </c>
      <c r="BG446" s="22">
        <v>236</v>
      </c>
      <c r="BH446" s="22">
        <v>93</v>
      </c>
      <c r="BI446" s="22">
        <v>76</v>
      </c>
      <c r="BJ446" s="22">
        <v>54</v>
      </c>
      <c r="BK446" s="22">
        <v>226</v>
      </c>
      <c r="BL446" s="22">
        <v>119</v>
      </c>
      <c r="BM446" s="22">
        <v>180</v>
      </c>
      <c r="BN446" s="22">
        <v>89</v>
      </c>
      <c r="BO446" s="20"/>
      <c r="BP446" s="20"/>
      <c r="BQ446" s="20"/>
      <c r="BR446" s="20"/>
      <c r="BS446" s="20"/>
      <c r="BT446" s="20"/>
      <c r="BU446" s="22">
        <v>0.05</v>
      </c>
      <c r="BV446" s="22">
        <v>0</v>
      </c>
      <c r="BW446" s="22">
        <v>0.13</v>
      </c>
      <c r="BX446" s="22">
        <v>0.18</v>
      </c>
      <c r="BY446" s="22">
        <v>0.54</v>
      </c>
      <c r="BZ446" s="22">
        <v>0.69</v>
      </c>
      <c r="CA446" s="22">
        <v>231</v>
      </c>
      <c r="CB446" s="22">
        <v>152</v>
      </c>
      <c r="CC446" s="22">
        <v>276</v>
      </c>
      <c r="CD446" s="22">
        <v>123</v>
      </c>
      <c r="CE446" s="22">
        <v>194</v>
      </c>
      <c r="CF446" s="22">
        <v>81</v>
      </c>
      <c r="CG446" s="22">
        <v>226</v>
      </c>
      <c r="CH446" s="22">
        <v>70</v>
      </c>
      <c r="CI446" s="22">
        <v>0.93</v>
      </c>
      <c r="CJ446" s="22">
        <v>0.46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146941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2</v>
      </c>
      <c r="J447" s="20">
        <v>0</v>
      </c>
      <c r="K447" s="20">
        <v>0</v>
      </c>
      <c r="L447" s="22">
        <v>0</v>
      </c>
      <c r="M447" s="20" t="s">
        <v>1391</v>
      </c>
      <c r="N447" s="20">
        <v>0</v>
      </c>
      <c r="O447" s="22">
        <v>357</v>
      </c>
      <c r="P447" s="23" t="b">
        <v>0</v>
      </c>
      <c r="Q447" s="20" t="s">
        <v>2929</v>
      </c>
      <c r="R447" s="20" t="s">
        <v>2930</v>
      </c>
      <c r="S447" s="22">
        <v>49</v>
      </c>
      <c r="T447" s="20" t="s">
        <v>1392</v>
      </c>
      <c r="U447" s="20">
        <v>1</v>
      </c>
      <c r="V447" s="20" t="s">
        <v>437</v>
      </c>
      <c r="W447" s="20">
        <v>0.1</v>
      </c>
      <c r="X447" s="23" t="b">
        <v>0</v>
      </c>
      <c r="Y447" s="20"/>
      <c r="Z447" s="20" t="s">
        <v>872</v>
      </c>
      <c r="AA447" s="22">
        <v>13</v>
      </c>
      <c r="AB447" s="22">
        <v>43</v>
      </c>
      <c r="AC447" s="22">
        <v>1</v>
      </c>
      <c r="AD447" s="22">
        <v>2340</v>
      </c>
      <c r="AE447" s="22">
        <v>0</v>
      </c>
      <c r="AF447" s="22">
        <v>32774</v>
      </c>
      <c r="AG447" s="22">
        <v>145</v>
      </c>
      <c r="AH447" s="20">
        <v>0</v>
      </c>
      <c r="AI447" s="20">
        <v>0.2</v>
      </c>
      <c r="AJ447" s="20" t="s">
        <v>437</v>
      </c>
      <c r="AK447" s="22">
        <v>11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4</v>
      </c>
      <c r="AX447" s="20">
        <v>11.4</v>
      </c>
      <c r="AY447" s="20">
        <v>0.1</v>
      </c>
      <c r="AZ447" s="20">
        <v>17</v>
      </c>
      <c r="BA447" s="20">
        <v>2.9</v>
      </c>
      <c r="BB447" s="22">
        <v>0</v>
      </c>
      <c r="BC447" s="20">
        <v>0.12</v>
      </c>
      <c r="BD447" s="20">
        <v>0</v>
      </c>
      <c r="BE447" s="20">
        <v>0.12</v>
      </c>
      <c r="BF447" s="20">
        <v>7.0000000000000007E-2</v>
      </c>
      <c r="BG447" s="22">
        <v>349</v>
      </c>
      <c r="BH447" s="22">
        <v>130</v>
      </c>
      <c r="BI447" s="22">
        <v>403</v>
      </c>
      <c r="BJ447" s="22">
        <v>147</v>
      </c>
      <c r="BK447" s="22">
        <v>247</v>
      </c>
      <c r="BL447" s="22">
        <v>72</v>
      </c>
      <c r="BM447" s="22">
        <v>361</v>
      </c>
      <c r="BN447" s="22">
        <v>128</v>
      </c>
      <c r="BO447" s="20"/>
      <c r="BP447" s="20"/>
      <c r="BQ447" s="20"/>
      <c r="BR447" s="20"/>
      <c r="BS447" s="20"/>
      <c r="BT447" s="20"/>
      <c r="BU447" s="22">
        <v>0.98</v>
      </c>
      <c r="BV447" s="22">
        <v>0</v>
      </c>
      <c r="BW447" s="22">
        <v>0</v>
      </c>
      <c r="BX447" s="22">
        <v>0.98</v>
      </c>
      <c r="BY447" s="22">
        <v>0.56999999999999995</v>
      </c>
      <c r="BZ447" s="22">
        <v>0</v>
      </c>
      <c r="CA447" s="22">
        <v>240</v>
      </c>
      <c r="CB447" s="22">
        <v>26</v>
      </c>
      <c r="CC447" s="22">
        <v>654</v>
      </c>
      <c r="CD447" s="22">
        <v>224</v>
      </c>
      <c r="CE447" s="22">
        <v>371</v>
      </c>
      <c r="CF447" s="22">
        <v>131</v>
      </c>
      <c r="CG447" s="22">
        <v>382</v>
      </c>
      <c r="CH447" s="22">
        <v>147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477064</v>
      </c>
      <c r="D448" s="22">
        <v>-1</v>
      </c>
      <c r="E448" s="22">
        <v>1</v>
      </c>
      <c r="F448" s="22">
        <v>-2</v>
      </c>
      <c r="G448" s="22">
        <v>2</v>
      </c>
      <c r="H448" s="22">
        <v>0</v>
      </c>
      <c r="I448" s="22">
        <v>2</v>
      </c>
      <c r="J448" s="20">
        <v>1</v>
      </c>
      <c r="K448" s="20">
        <v>1.5</v>
      </c>
      <c r="L448" s="22">
        <v>0</v>
      </c>
      <c r="M448" s="20" t="s">
        <v>1043</v>
      </c>
      <c r="N448" s="20">
        <v>0.5</v>
      </c>
      <c r="O448" s="22">
        <v>358</v>
      </c>
      <c r="P448" s="23" t="b">
        <v>0</v>
      </c>
      <c r="Q448" s="20"/>
      <c r="R448" s="20"/>
      <c r="S448" s="22">
        <v>43</v>
      </c>
      <c r="T448" s="20" t="s">
        <v>1416</v>
      </c>
      <c r="U448" s="20">
        <v>2.7</v>
      </c>
      <c r="V448" s="20" t="s">
        <v>505</v>
      </c>
      <c r="W448" s="20">
        <v>0.3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8</v>
      </c>
      <c r="AD448" s="22">
        <v>31705</v>
      </c>
      <c r="AE448" s="22">
        <v>273</v>
      </c>
      <c r="AF448" s="22">
        <v>53455</v>
      </c>
      <c r="AG448" s="22">
        <v>843</v>
      </c>
      <c r="AH448" s="20">
        <v>0.1</v>
      </c>
      <c r="AI448" s="20">
        <v>1.9</v>
      </c>
      <c r="AJ448" s="20" t="s">
        <v>2201</v>
      </c>
      <c r="AK448" s="22">
        <v>80</v>
      </c>
      <c r="AL448" s="22">
        <v>0</v>
      </c>
      <c r="AM448" s="22">
        <v>0</v>
      </c>
      <c r="AN448" s="22">
        <v>1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30</v>
      </c>
      <c r="AX448" s="20">
        <v>2.4</v>
      </c>
      <c r="AY448" s="20">
        <v>6.9</v>
      </c>
      <c r="AZ448" s="20">
        <v>2</v>
      </c>
      <c r="BA448" s="20">
        <v>1.2</v>
      </c>
      <c r="BB448" s="22">
        <v>1</v>
      </c>
      <c r="BC448" s="20">
        <v>0</v>
      </c>
      <c r="BD448" s="20">
        <v>0.02</v>
      </c>
      <c r="BE448" s="20">
        <v>0.02</v>
      </c>
      <c r="BF448" s="20">
        <v>0.23</v>
      </c>
      <c r="BG448" s="22">
        <v>406</v>
      </c>
      <c r="BH448" s="22">
        <v>146</v>
      </c>
      <c r="BI448" s="22">
        <v>335</v>
      </c>
      <c r="BJ448" s="22">
        <v>119</v>
      </c>
      <c r="BK448" s="22">
        <v>351</v>
      </c>
      <c r="BL448" s="22">
        <v>122</v>
      </c>
      <c r="BM448" s="22">
        <v>399</v>
      </c>
      <c r="BN448" s="22">
        <v>138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0.02</v>
      </c>
      <c r="BX448" s="22">
        <v>0.02</v>
      </c>
      <c r="BY448" s="22">
        <v>0.26</v>
      </c>
      <c r="BZ448" s="22">
        <v>0</v>
      </c>
      <c r="CA448" s="22">
        <v>591</v>
      </c>
      <c r="CB448" s="22">
        <v>157</v>
      </c>
      <c r="CC448" s="22">
        <v>304</v>
      </c>
      <c r="CD448" s="22">
        <v>101</v>
      </c>
      <c r="CE448" s="22">
        <v>148</v>
      </c>
      <c r="CF448" s="22">
        <v>49</v>
      </c>
      <c r="CG448" s="22">
        <v>280</v>
      </c>
      <c r="CH448" s="22">
        <v>106</v>
      </c>
      <c r="CI448" s="22">
        <v>1.1200000000000001</v>
      </c>
      <c r="CJ448" s="22">
        <v>1.1200000000000001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0</v>
      </c>
      <c r="B449" s="22">
        <v>0</v>
      </c>
      <c r="C449" s="22">
        <v>103025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3</v>
      </c>
      <c r="J449" s="20">
        <v>0</v>
      </c>
      <c r="K449" s="20">
        <v>0</v>
      </c>
      <c r="L449" s="22">
        <v>0</v>
      </c>
      <c r="M449" s="20" t="s">
        <v>1384</v>
      </c>
      <c r="N449" s="20">
        <v>0</v>
      </c>
      <c r="O449" s="22">
        <v>359</v>
      </c>
      <c r="P449" s="23" t="b">
        <v>0</v>
      </c>
      <c r="Q449" s="20" t="s">
        <v>2438</v>
      </c>
      <c r="R449" s="20" t="s">
        <v>2439</v>
      </c>
      <c r="S449" s="22">
        <v>75</v>
      </c>
      <c r="T449" s="20" t="s">
        <v>1385</v>
      </c>
      <c r="U449" s="20">
        <v>0</v>
      </c>
      <c r="V449" s="20" t="s">
        <v>388</v>
      </c>
      <c r="W449" s="20">
        <v>0</v>
      </c>
      <c r="X449" s="23" t="b">
        <v>0</v>
      </c>
      <c r="Y449" s="20"/>
      <c r="Z449" s="20" t="s">
        <v>872</v>
      </c>
      <c r="AA449" s="22">
        <v>13</v>
      </c>
      <c r="AB449" s="22">
        <v>43</v>
      </c>
      <c r="AC449" s="22">
        <v>0</v>
      </c>
      <c r="AD449" s="22">
        <v>0</v>
      </c>
      <c r="AE449" s="22">
        <v>0</v>
      </c>
      <c r="AF449" s="22">
        <v>5245</v>
      </c>
      <c r="AG449" s="22">
        <v>24</v>
      </c>
      <c r="AH449" s="20">
        <v>0</v>
      </c>
      <c r="AI449" s="20">
        <v>0</v>
      </c>
      <c r="AJ449" s="20" t="s">
        <v>388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719</v>
      </c>
      <c r="BH449" s="22">
        <v>310</v>
      </c>
      <c r="BI449" s="22">
        <v>719</v>
      </c>
      <c r="BJ449" s="22">
        <v>310</v>
      </c>
      <c r="BK449" s="22">
        <v>719</v>
      </c>
      <c r="BL449" s="22">
        <v>310</v>
      </c>
      <c r="BM449" s="22">
        <v>719</v>
      </c>
      <c r="BN449" s="22">
        <v>310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19</v>
      </c>
      <c r="CB449" s="22">
        <v>12</v>
      </c>
      <c r="CC449" s="22">
        <v>715</v>
      </c>
      <c r="CD449" s="22">
        <v>309</v>
      </c>
      <c r="CE449" s="22">
        <v>719</v>
      </c>
      <c r="CF449" s="22">
        <v>310</v>
      </c>
      <c r="CG449" s="22">
        <v>511</v>
      </c>
      <c r="CH449" s="22">
        <v>179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88248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1</v>
      </c>
      <c r="J450" s="20">
        <v>0.5</v>
      </c>
      <c r="K450" s="20">
        <v>1</v>
      </c>
      <c r="L450" s="22">
        <v>0</v>
      </c>
      <c r="M450" s="20" t="s">
        <v>1328</v>
      </c>
      <c r="N450" s="20">
        <v>0</v>
      </c>
      <c r="O450" s="22">
        <v>361</v>
      </c>
      <c r="P450" s="23" t="b">
        <v>0</v>
      </c>
      <c r="Q450" s="20"/>
      <c r="R450" s="20"/>
      <c r="S450" s="22">
        <v>39</v>
      </c>
      <c r="T450" s="20" t="s">
        <v>1410</v>
      </c>
      <c r="U450" s="20">
        <v>0</v>
      </c>
      <c r="V450" s="20" t="s">
        <v>1411</v>
      </c>
      <c r="W450" s="20">
        <v>0.7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0</v>
      </c>
      <c r="AD450" s="22">
        <v>31790</v>
      </c>
      <c r="AE450" s="22">
        <v>1503</v>
      </c>
      <c r="AF450" s="22">
        <v>40187</v>
      </c>
      <c r="AG450" s="22">
        <v>1037</v>
      </c>
      <c r="AH450" s="20">
        <v>0</v>
      </c>
      <c r="AI450" s="20">
        <v>0</v>
      </c>
      <c r="AJ450" s="20" t="s">
        <v>1411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428</v>
      </c>
      <c r="BH450" s="22">
        <v>27</v>
      </c>
      <c r="BI450" s="22">
        <v>410</v>
      </c>
      <c r="BJ450" s="22">
        <v>10</v>
      </c>
      <c r="BK450" s="22">
        <v>376</v>
      </c>
      <c r="BL450" s="22">
        <v>5</v>
      </c>
      <c r="BM450" s="22">
        <v>432</v>
      </c>
      <c r="BN450" s="22">
        <v>27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701</v>
      </c>
      <c r="CB450" s="22">
        <v>79</v>
      </c>
      <c r="CC450" s="22">
        <v>385</v>
      </c>
      <c r="CD450" s="22">
        <v>26</v>
      </c>
      <c r="CE450" s="22">
        <v>433</v>
      </c>
      <c r="CF450" s="22">
        <v>27</v>
      </c>
      <c r="CG450" s="22">
        <v>189</v>
      </c>
      <c r="CH450" s="22">
        <v>27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482769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3</v>
      </c>
      <c r="J451" s="20">
        <v>0</v>
      </c>
      <c r="K451" s="20">
        <v>0</v>
      </c>
      <c r="L451" s="22">
        <v>0</v>
      </c>
      <c r="M451" s="20" t="s">
        <v>1756</v>
      </c>
      <c r="N451" s="20">
        <v>0</v>
      </c>
      <c r="O451" s="22">
        <v>363</v>
      </c>
      <c r="P451" s="23" t="b">
        <v>0</v>
      </c>
      <c r="Q451" s="20" t="s">
        <v>2931</v>
      </c>
      <c r="R451" s="20" t="s">
        <v>2932</v>
      </c>
      <c r="S451" s="22">
        <v>44</v>
      </c>
      <c r="T451" s="20" t="s">
        <v>1757</v>
      </c>
      <c r="U451" s="20">
        <v>0</v>
      </c>
      <c r="V451" s="20" t="s">
        <v>1758</v>
      </c>
      <c r="W451" s="20">
        <v>0</v>
      </c>
      <c r="X451" s="23" t="b">
        <v>0</v>
      </c>
      <c r="Y451" s="20"/>
      <c r="Z451" s="20" t="s">
        <v>872</v>
      </c>
      <c r="AA451" s="22">
        <v>13</v>
      </c>
      <c r="AB451" s="22">
        <v>43</v>
      </c>
      <c r="AC451" s="22">
        <v>0</v>
      </c>
      <c r="AD451" s="22">
        <v>332</v>
      </c>
      <c r="AE451" s="22">
        <v>0</v>
      </c>
      <c r="AF451" s="22">
        <v>2026</v>
      </c>
      <c r="AG451" s="22">
        <v>24</v>
      </c>
      <c r="AH451" s="20">
        <v>0</v>
      </c>
      <c r="AI451" s="20">
        <v>0</v>
      </c>
      <c r="AJ451" s="20" t="s">
        <v>1758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577</v>
      </c>
      <c r="BH451" s="22">
        <v>222</v>
      </c>
      <c r="BI451" s="22">
        <v>567</v>
      </c>
      <c r="BJ451" s="22">
        <v>223</v>
      </c>
      <c r="BK451" s="22">
        <v>551</v>
      </c>
      <c r="BL451" s="22">
        <v>217</v>
      </c>
      <c r="BM451" s="22">
        <v>581</v>
      </c>
      <c r="BN451" s="22">
        <v>225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566</v>
      </c>
      <c r="CB451" s="22">
        <v>300</v>
      </c>
      <c r="CC451" s="22">
        <v>552</v>
      </c>
      <c r="CD451" s="22">
        <v>207</v>
      </c>
      <c r="CE451" s="22">
        <v>583</v>
      </c>
      <c r="CF451" s="22">
        <v>226</v>
      </c>
      <c r="CG451" s="22">
        <v>641</v>
      </c>
      <c r="CH451" s="22">
        <v>258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155405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3</v>
      </c>
      <c r="J452" s="20">
        <v>1.3</v>
      </c>
      <c r="K452" s="20">
        <v>1.8</v>
      </c>
      <c r="L452" s="22">
        <v>1</v>
      </c>
      <c r="M452" s="20" t="s">
        <v>1412</v>
      </c>
      <c r="N452" s="20">
        <v>0.8</v>
      </c>
      <c r="O452" s="22">
        <v>364</v>
      </c>
      <c r="P452" s="23" t="b">
        <v>0</v>
      </c>
      <c r="Q452" s="20"/>
      <c r="R452" s="20"/>
      <c r="S452" s="22">
        <v>48</v>
      </c>
      <c r="T452" s="20" t="s">
        <v>1413</v>
      </c>
      <c r="U452" s="20">
        <v>1</v>
      </c>
      <c r="V452" s="20" t="s">
        <v>680</v>
      </c>
      <c r="W452" s="20">
        <v>0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3</v>
      </c>
      <c r="AD452" s="22">
        <v>1128</v>
      </c>
      <c r="AE452" s="22">
        <v>56</v>
      </c>
      <c r="AF452" s="22">
        <v>2782</v>
      </c>
      <c r="AG452" s="22">
        <v>89</v>
      </c>
      <c r="AH452" s="20">
        <v>0.2</v>
      </c>
      <c r="AI452" s="20">
        <v>0.6</v>
      </c>
      <c r="AJ452" s="20" t="s">
        <v>680</v>
      </c>
      <c r="AK452" s="22">
        <v>70</v>
      </c>
      <c r="AL452" s="22">
        <v>0</v>
      </c>
      <c r="AM452" s="22">
        <v>0</v>
      </c>
      <c r="AN452" s="22">
        <v>0</v>
      </c>
      <c r="AO452" s="22">
        <v>1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10</v>
      </c>
      <c r="AX452" s="20">
        <v>13</v>
      </c>
      <c r="AY452" s="20">
        <v>8.1</v>
      </c>
      <c r="AZ452" s="20">
        <v>6</v>
      </c>
      <c r="BA452" s="20">
        <v>2.7</v>
      </c>
      <c r="BB452" s="22">
        <v>0</v>
      </c>
      <c r="BC452" s="20">
        <v>7.0000000000000007E-2</v>
      </c>
      <c r="BD452" s="20">
        <v>7.0000000000000007E-2</v>
      </c>
      <c r="BE452" s="20">
        <v>0.14000000000000001</v>
      </c>
      <c r="BF452" s="20">
        <v>1.1299999999999999</v>
      </c>
      <c r="BG452" s="22">
        <v>340</v>
      </c>
      <c r="BH452" s="22">
        <v>150</v>
      </c>
      <c r="BI452" s="22">
        <v>331</v>
      </c>
      <c r="BJ452" s="22">
        <v>171</v>
      </c>
      <c r="BK452" s="22">
        <v>321</v>
      </c>
      <c r="BL452" s="22">
        <v>163</v>
      </c>
      <c r="BM452" s="22">
        <v>366</v>
      </c>
      <c r="BN452" s="22">
        <v>171</v>
      </c>
      <c r="BO452" s="20"/>
      <c r="BP452" s="20"/>
      <c r="BQ452" s="20"/>
      <c r="BR452" s="20"/>
      <c r="BS452" s="20"/>
      <c r="BT452" s="20"/>
      <c r="BU452" s="22">
        <v>0.09</v>
      </c>
      <c r="BV452" s="22">
        <v>0</v>
      </c>
      <c r="BW452" s="22">
        <v>0.09</v>
      </c>
      <c r="BX452" s="22">
        <v>0.18</v>
      </c>
      <c r="BY452" s="22">
        <v>1.45</v>
      </c>
      <c r="BZ452" s="22">
        <v>1.29</v>
      </c>
      <c r="CA452" s="22">
        <v>302</v>
      </c>
      <c r="CB452" s="22">
        <v>199</v>
      </c>
      <c r="CC452" s="22">
        <v>272</v>
      </c>
      <c r="CD452" s="22">
        <v>120</v>
      </c>
      <c r="CE452" s="22">
        <v>363</v>
      </c>
      <c r="CF452" s="22">
        <v>163</v>
      </c>
      <c r="CG452" s="22">
        <v>526</v>
      </c>
      <c r="CH452" s="22">
        <v>190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220566</v>
      </c>
      <c r="D453" s="22">
        <v>0</v>
      </c>
      <c r="E453" s="22">
        <v>0</v>
      </c>
      <c r="F453" s="22">
        <v>1</v>
      </c>
      <c r="G453" s="22">
        <v>-1</v>
      </c>
      <c r="H453" s="22">
        <v>1</v>
      </c>
      <c r="I453" s="22">
        <v>3</v>
      </c>
      <c r="J453" s="20">
        <v>0</v>
      </c>
      <c r="K453" s="20">
        <v>0</v>
      </c>
      <c r="L453" s="22">
        <v>0</v>
      </c>
      <c r="M453" s="20" t="s">
        <v>307</v>
      </c>
      <c r="N453" s="20">
        <v>0</v>
      </c>
      <c r="O453" s="22">
        <v>365</v>
      </c>
      <c r="P453" s="23" t="b">
        <v>0</v>
      </c>
      <c r="Q453" s="20" t="s">
        <v>3342</v>
      </c>
      <c r="R453" s="20" t="s">
        <v>3357</v>
      </c>
      <c r="S453" s="22">
        <v>56</v>
      </c>
      <c r="T453" s="20" t="s">
        <v>1401</v>
      </c>
      <c r="U453" s="20">
        <v>4.3</v>
      </c>
      <c r="V453" s="20" t="s">
        <v>1402</v>
      </c>
      <c r="W453" s="20">
        <v>6.8</v>
      </c>
      <c r="X453" s="23" t="b">
        <v>0</v>
      </c>
      <c r="Y453" s="20"/>
      <c r="Z453" s="20" t="s">
        <v>1806</v>
      </c>
      <c r="AA453" s="22">
        <v>13</v>
      </c>
      <c r="AB453" s="22">
        <v>43</v>
      </c>
      <c r="AC453" s="22">
        <v>26</v>
      </c>
      <c r="AD453" s="22">
        <v>1060985</v>
      </c>
      <c r="AE453" s="22">
        <v>775</v>
      </c>
      <c r="AF453" s="22">
        <v>958191</v>
      </c>
      <c r="AG453" s="22">
        <v>38799</v>
      </c>
      <c r="AH453" s="20">
        <v>0</v>
      </c>
      <c r="AI453" s="20">
        <v>4.5999999999999996</v>
      </c>
      <c r="AJ453" s="20" t="s">
        <v>307</v>
      </c>
      <c r="AK453" s="22">
        <v>480</v>
      </c>
      <c r="AL453" s="22">
        <v>2</v>
      </c>
      <c r="AM453" s="22">
        <v>1</v>
      </c>
      <c r="AN453" s="22">
        <v>2</v>
      </c>
      <c r="AO453" s="22">
        <v>3</v>
      </c>
      <c r="AP453" s="22">
        <v>0</v>
      </c>
      <c r="AQ453" s="22">
        <v>0</v>
      </c>
      <c r="AR453" s="22">
        <v>0</v>
      </c>
      <c r="AS453" s="22">
        <v>2</v>
      </c>
      <c r="AT453" s="22">
        <v>1</v>
      </c>
      <c r="AU453" s="22">
        <v>0</v>
      </c>
      <c r="AV453" s="22">
        <v>5</v>
      </c>
      <c r="AW453" s="22">
        <v>125</v>
      </c>
      <c r="AX453" s="20">
        <v>174.8</v>
      </c>
      <c r="AY453" s="20">
        <v>126</v>
      </c>
      <c r="AZ453" s="20">
        <v>140</v>
      </c>
      <c r="BA453" s="20">
        <v>44.1</v>
      </c>
      <c r="BB453" s="22">
        <v>6</v>
      </c>
      <c r="BC453" s="20">
        <v>0.97</v>
      </c>
      <c r="BD453" s="20">
        <v>1.77</v>
      </c>
      <c r="BE453" s="20">
        <v>2.74</v>
      </c>
      <c r="BF453" s="20">
        <v>5.63</v>
      </c>
      <c r="BG453" s="22">
        <v>34</v>
      </c>
      <c r="BH453" s="22">
        <v>13</v>
      </c>
      <c r="BI453" s="22">
        <v>43</v>
      </c>
      <c r="BJ453" s="22">
        <v>29</v>
      </c>
      <c r="BK453" s="22">
        <v>39</v>
      </c>
      <c r="BL453" s="22">
        <v>24</v>
      </c>
      <c r="BM453" s="22">
        <v>29</v>
      </c>
      <c r="BN453" s="22">
        <v>20</v>
      </c>
      <c r="BO453" s="20"/>
      <c r="BP453" s="20"/>
      <c r="BQ453" s="20"/>
      <c r="BR453" s="20"/>
      <c r="BS453" s="20"/>
      <c r="BT453" s="20"/>
      <c r="BU453" s="22">
        <v>0.18</v>
      </c>
      <c r="BV453" s="22">
        <v>0</v>
      </c>
      <c r="BW453" s="22">
        <v>0.33</v>
      </c>
      <c r="BX453" s="22">
        <v>0.51</v>
      </c>
      <c r="BY453" s="22">
        <v>1.06</v>
      </c>
      <c r="BZ453" s="22">
        <v>0.56000000000000005</v>
      </c>
      <c r="CA453" s="22">
        <v>90</v>
      </c>
      <c r="CB453" s="22">
        <v>54</v>
      </c>
      <c r="CC453" s="22">
        <v>702</v>
      </c>
      <c r="CD453" s="22">
        <v>302</v>
      </c>
      <c r="CE453" s="22">
        <v>47</v>
      </c>
      <c r="CF453" s="22">
        <v>23</v>
      </c>
      <c r="CG453" s="22">
        <v>58</v>
      </c>
      <c r="CH453" s="22">
        <v>19</v>
      </c>
      <c r="CI453" s="22">
        <v>1.1200000000000001</v>
      </c>
      <c r="CJ453" s="22">
        <v>0.38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437468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2</v>
      </c>
      <c r="J454" s="20">
        <v>1.7</v>
      </c>
      <c r="K454" s="20">
        <v>2.2000000000000002</v>
      </c>
      <c r="L454" s="22">
        <v>0</v>
      </c>
      <c r="M454" s="20" t="s">
        <v>1417</v>
      </c>
      <c r="N454" s="20">
        <v>1.2</v>
      </c>
      <c r="O454" s="22">
        <v>366</v>
      </c>
      <c r="P454" s="23" t="b">
        <v>0</v>
      </c>
      <c r="Q454" s="20"/>
      <c r="R454" s="20"/>
      <c r="S454" s="22">
        <v>39</v>
      </c>
      <c r="T454" s="20" t="s">
        <v>1418</v>
      </c>
      <c r="U454" s="20">
        <v>2.5</v>
      </c>
      <c r="V454" s="20" t="s">
        <v>749</v>
      </c>
      <c r="W454" s="20">
        <v>1.2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5</v>
      </c>
      <c r="AD454" s="22">
        <v>79243</v>
      </c>
      <c r="AE454" s="22">
        <v>4524</v>
      </c>
      <c r="AF454" s="22">
        <v>66211</v>
      </c>
      <c r="AG454" s="22">
        <v>2536</v>
      </c>
      <c r="AH454" s="20">
        <v>0.3</v>
      </c>
      <c r="AI454" s="20">
        <v>1.3</v>
      </c>
      <c r="AJ454" s="20" t="s">
        <v>195</v>
      </c>
      <c r="AK454" s="22">
        <v>15</v>
      </c>
      <c r="AL454" s="22">
        <v>0</v>
      </c>
      <c r="AM454" s="22">
        <v>1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17</v>
      </c>
      <c r="AX454" s="20">
        <v>19.399999999999999</v>
      </c>
      <c r="AY454" s="20">
        <v>14.6</v>
      </c>
      <c r="AZ454" s="20">
        <v>4</v>
      </c>
      <c r="BA454" s="20">
        <v>3.8</v>
      </c>
      <c r="BB454" s="22">
        <v>0</v>
      </c>
      <c r="BC454" s="20">
        <v>0</v>
      </c>
      <c r="BD454" s="20">
        <v>0.08</v>
      </c>
      <c r="BE454" s="20">
        <v>0.08</v>
      </c>
      <c r="BF454" s="20">
        <v>0.02</v>
      </c>
      <c r="BG454" s="22">
        <v>315</v>
      </c>
      <c r="BH454" s="22">
        <v>119</v>
      </c>
      <c r="BI454" s="22">
        <v>281</v>
      </c>
      <c r="BJ454" s="22">
        <v>92</v>
      </c>
      <c r="BK454" s="22">
        <v>332</v>
      </c>
      <c r="BL454" s="22">
        <v>113</v>
      </c>
      <c r="BM454" s="22">
        <v>334</v>
      </c>
      <c r="BN454" s="22">
        <v>118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0.48</v>
      </c>
      <c r="BX454" s="22">
        <v>0.48</v>
      </c>
      <c r="BY454" s="22">
        <v>0.12</v>
      </c>
      <c r="BZ454" s="22">
        <v>0</v>
      </c>
      <c r="CA454" s="22">
        <v>715</v>
      </c>
      <c r="CB454" s="22">
        <v>228</v>
      </c>
      <c r="CC454" s="22">
        <v>219</v>
      </c>
      <c r="CD454" s="22">
        <v>71</v>
      </c>
      <c r="CE454" s="22">
        <v>162</v>
      </c>
      <c r="CF454" s="22">
        <v>55</v>
      </c>
      <c r="CG454" s="22">
        <v>154</v>
      </c>
      <c r="CH454" s="22">
        <v>60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164484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1</v>
      </c>
      <c r="J455" s="20">
        <v>0.5</v>
      </c>
      <c r="K455" s="20">
        <v>1</v>
      </c>
      <c r="L455" s="22">
        <v>0</v>
      </c>
      <c r="M455" s="20" t="s">
        <v>1393</v>
      </c>
      <c r="N455" s="20">
        <v>0</v>
      </c>
      <c r="O455" s="22">
        <v>367</v>
      </c>
      <c r="P455" s="23" t="b">
        <v>0</v>
      </c>
      <c r="Q455" s="20"/>
      <c r="R455" s="20"/>
      <c r="S455" s="22">
        <v>39</v>
      </c>
      <c r="T455" s="20" t="s">
        <v>1394</v>
      </c>
      <c r="U455" s="20">
        <v>0</v>
      </c>
      <c r="V455" s="20" t="s">
        <v>751</v>
      </c>
      <c r="W455" s="20">
        <v>0.2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0</v>
      </c>
      <c r="AD455" s="22">
        <v>9032</v>
      </c>
      <c r="AE455" s="22">
        <v>497</v>
      </c>
      <c r="AF455" s="22">
        <v>6875</v>
      </c>
      <c r="AG455" s="22">
        <v>304</v>
      </c>
      <c r="AH455" s="20">
        <v>0</v>
      </c>
      <c r="AI455" s="20">
        <v>0</v>
      </c>
      <c r="AJ455" s="20" t="s">
        <v>751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433</v>
      </c>
      <c r="BH455" s="22">
        <v>29</v>
      </c>
      <c r="BI455" s="22">
        <v>415</v>
      </c>
      <c r="BJ455" s="22">
        <v>12</v>
      </c>
      <c r="BK455" s="22">
        <v>381</v>
      </c>
      <c r="BL455" s="22">
        <v>7</v>
      </c>
      <c r="BM455" s="22">
        <v>437</v>
      </c>
      <c r="BN455" s="22">
        <v>29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708</v>
      </c>
      <c r="CB455" s="22">
        <v>81</v>
      </c>
      <c r="CC455" s="22">
        <v>390</v>
      </c>
      <c r="CD455" s="22">
        <v>28</v>
      </c>
      <c r="CE455" s="22">
        <v>438</v>
      </c>
      <c r="CF455" s="22">
        <v>29</v>
      </c>
      <c r="CG455" s="22">
        <v>328</v>
      </c>
      <c r="CH455" s="22">
        <v>51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97299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0</v>
      </c>
      <c r="K456" s="20">
        <v>0</v>
      </c>
      <c r="L456" s="22">
        <v>0</v>
      </c>
      <c r="M456" s="20" t="s">
        <v>935</v>
      </c>
      <c r="N456" s="20">
        <v>0</v>
      </c>
      <c r="O456" s="22">
        <v>368</v>
      </c>
      <c r="P456" s="23" t="b">
        <v>0</v>
      </c>
      <c r="Q456" s="20" t="s">
        <v>2491</v>
      </c>
      <c r="R456" s="20" t="s">
        <v>2827</v>
      </c>
      <c r="S456" s="22">
        <v>53</v>
      </c>
      <c r="T456" s="20" t="s">
        <v>1383</v>
      </c>
      <c r="U456" s="20">
        <v>0</v>
      </c>
      <c r="V456" s="20" t="s">
        <v>407</v>
      </c>
      <c r="W456" s="20">
        <v>3.3</v>
      </c>
      <c r="X456" s="23" t="b">
        <v>0</v>
      </c>
      <c r="Y456" s="20"/>
      <c r="Z456" s="20" t="s">
        <v>899</v>
      </c>
      <c r="AA456" s="22">
        <v>13</v>
      </c>
      <c r="AB456" s="22">
        <v>43</v>
      </c>
      <c r="AC456" s="22">
        <v>0</v>
      </c>
      <c r="AD456" s="22">
        <v>22207</v>
      </c>
      <c r="AE456" s="22">
        <v>106</v>
      </c>
      <c r="AF456" s="22">
        <v>2089345</v>
      </c>
      <c r="AG456" s="22">
        <v>8260</v>
      </c>
      <c r="AH456" s="20">
        <v>0</v>
      </c>
      <c r="AI456" s="20">
        <v>0</v>
      </c>
      <c r="AJ456" s="20" t="s">
        <v>407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698</v>
      </c>
      <c r="BH456" s="22">
        <v>231</v>
      </c>
      <c r="BI456" s="22">
        <v>697</v>
      </c>
      <c r="BJ456" s="22">
        <v>231</v>
      </c>
      <c r="BK456" s="22">
        <v>693</v>
      </c>
      <c r="BL456" s="22">
        <v>231</v>
      </c>
      <c r="BM456" s="22">
        <v>698</v>
      </c>
      <c r="BN456" s="22">
        <v>231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142</v>
      </c>
      <c r="CB456" s="22">
        <v>10</v>
      </c>
      <c r="CC456" s="22">
        <v>688</v>
      </c>
      <c r="CD456" s="22">
        <v>227</v>
      </c>
      <c r="CE456" s="22">
        <v>698</v>
      </c>
      <c r="CF456" s="22">
        <v>231</v>
      </c>
      <c r="CG456" s="22">
        <v>98</v>
      </c>
      <c r="CH456" s="22">
        <v>37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58621</v>
      </c>
      <c r="D457" s="22">
        <v>0</v>
      </c>
      <c r="E457" s="22">
        <v>0</v>
      </c>
      <c r="F457" s="22">
        <v>3</v>
      </c>
      <c r="G457" s="22">
        <v>-3</v>
      </c>
      <c r="H457" s="22">
        <v>0</v>
      </c>
      <c r="I457" s="22">
        <v>2</v>
      </c>
      <c r="J457" s="20">
        <v>4.3</v>
      </c>
      <c r="K457" s="20">
        <v>4.8</v>
      </c>
      <c r="L457" s="22">
        <v>0</v>
      </c>
      <c r="M457" s="20" t="s">
        <v>1281</v>
      </c>
      <c r="N457" s="20">
        <v>3.8</v>
      </c>
      <c r="O457" s="22">
        <v>369</v>
      </c>
      <c r="P457" s="23" t="b">
        <v>0</v>
      </c>
      <c r="Q457" s="20"/>
      <c r="R457" s="20"/>
      <c r="S457" s="22">
        <v>53</v>
      </c>
      <c r="T457" s="20" t="s">
        <v>1381</v>
      </c>
      <c r="U457" s="20">
        <v>4.0999999999999996</v>
      </c>
      <c r="V457" s="20" t="s">
        <v>514</v>
      </c>
      <c r="W457" s="20">
        <v>16.5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29</v>
      </c>
      <c r="AD457" s="22">
        <v>1388809</v>
      </c>
      <c r="AE457" s="22">
        <v>28154</v>
      </c>
      <c r="AF457" s="22">
        <v>304282</v>
      </c>
      <c r="AG457" s="22">
        <v>38702</v>
      </c>
      <c r="AH457" s="20">
        <v>0.7</v>
      </c>
      <c r="AI457" s="20">
        <v>5.5</v>
      </c>
      <c r="AJ457" s="20" t="s">
        <v>514</v>
      </c>
      <c r="AK457" s="22">
        <v>630</v>
      </c>
      <c r="AL457" s="22">
        <v>0</v>
      </c>
      <c r="AM457" s="22">
        <v>1</v>
      </c>
      <c r="AN457" s="22">
        <v>3</v>
      </c>
      <c r="AO457" s="22">
        <v>5</v>
      </c>
      <c r="AP457" s="22">
        <v>0</v>
      </c>
      <c r="AQ457" s="22">
        <v>0</v>
      </c>
      <c r="AR457" s="22">
        <v>0</v>
      </c>
      <c r="AS457" s="22">
        <v>1</v>
      </c>
      <c r="AT457" s="22">
        <v>0</v>
      </c>
      <c r="AU457" s="22">
        <v>0</v>
      </c>
      <c r="AV457" s="22">
        <v>2</v>
      </c>
      <c r="AW457" s="22">
        <v>145</v>
      </c>
      <c r="AX457" s="20">
        <v>85</v>
      </c>
      <c r="AY457" s="20">
        <v>157</v>
      </c>
      <c r="AZ457" s="20">
        <v>34</v>
      </c>
      <c r="BA457" s="20">
        <v>27.6</v>
      </c>
      <c r="BB457" s="22">
        <v>7</v>
      </c>
      <c r="BC457" s="20">
        <v>0.06</v>
      </c>
      <c r="BD457" s="20">
        <v>0.84</v>
      </c>
      <c r="BE457" s="20">
        <v>0.9</v>
      </c>
      <c r="BF457" s="20">
        <v>5.18</v>
      </c>
      <c r="BG457" s="22">
        <v>156</v>
      </c>
      <c r="BH457" s="22">
        <v>63</v>
      </c>
      <c r="BI457" s="22">
        <v>30</v>
      </c>
      <c r="BJ457" s="22">
        <v>6</v>
      </c>
      <c r="BK457" s="22">
        <v>172</v>
      </c>
      <c r="BL457" s="22">
        <v>40</v>
      </c>
      <c r="BM457" s="22">
        <v>81</v>
      </c>
      <c r="BN457" s="22">
        <v>16</v>
      </c>
      <c r="BO457" s="20"/>
      <c r="BP457" s="20"/>
      <c r="BQ457" s="20"/>
      <c r="BR457" s="20"/>
      <c r="BS457" s="20"/>
      <c r="BT457" s="20"/>
      <c r="BU457" s="22">
        <v>0.01</v>
      </c>
      <c r="BV457" s="22">
        <v>0</v>
      </c>
      <c r="BW457" s="22">
        <v>0.12</v>
      </c>
      <c r="BX457" s="22">
        <v>0.13</v>
      </c>
      <c r="BY457" s="22">
        <v>0.74</v>
      </c>
      <c r="BZ457" s="22">
        <v>0.71</v>
      </c>
      <c r="CA457" s="22">
        <v>141</v>
      </c>
      <c r="CB457" s="22">
        <v>9</v>
      </c>
      <c r="CC457" s="22">
        <v>58</v>
      </c>
      <c r="CD457" s="22">
        <v>16</v>
      </c>
      <c r="CE457" s="22">
        <v>55</v>
      </c>
      <c r="CF457" s="22">
        <v>15</v>
      </c>
      <c r="CG457" s="22">
        <v>23</v>
      </c>
      <c r="CH457" s="22">
        <v>7</v>
      </c>
      <c r="CI457" s="22">
        <v>1</v>
      </c>
      <c r="CJ457" s="22">
        <v>0.43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100</v>
      </c>
      <c r="B458" s="22">
        <v>100</v>
      </c>
      <c r="C458" s="22">
        <v>465351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3</v>
      </c>
      <c r="J458" s="20">
        <v>2.5</v>
      </c>
      <c r="K458" s="20">
        <v>3</v>
      </c>
      <c r="L458" s="22">
        <v>1</v>
      </c>
      <c r="M458" s="20" t="s">
        <v>1717</v>
      </c>
      <c r="N458" s="20">
        <v>2</v>
      </c>
      <c r="O458" s="22">
        <v>566</v>
      </c>
      <c r="P458" s="23" t="b">
        <v>0</v>
      </c>
      <c r="Q458" s="20"/>
      <c r="R458" s="20" t="s">
        <v>2840</v>
      </c>
      <c r="S458" s="22">
        <v>50</v>
      </c>
      <c r="T458" s="20" t="s">
        <v>1718</v>
      </c>
      <c r="U458" s="20">
        <v>1.8</v>
      </c>
      <c r="V458" s="20" t="s">
        <v>643</v>
      </c>
      <c r="W458" s="20">
        <v>0.2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9</v>
      </c>
      <c r="AD458" s="22">
        <v>17388</v>
      </c>
      <c r="AE458" s="22">
        <v>720</v>
      </c>
      <c r="AF458" s="22">
        <v>21610</v>
      </c>
      <c r="AG458" s="22">
        <v>907</v>
      </c>
      <c r="AH458" s="20">
        <v>0.4</v>
      </c>
      <c r="AI458" s="20">
        <v>1.8</v>
      </c>
      <c r="AJ458" s="20" t="s">
        <v>2347</v>
      </c>
      <c r="AK458" s="22">
        <v>338</v>
      </c>
      <c r="AL458" s="22">
        <v>0</v>
      </c>
      <c r="AM458" s="22">
        <v>1</v>
      </c>
      <c r="AN458" s="22">
        <v>1</v>
      </c>
      <c r="AO458" s="22">
        <v>6</v>
      </c>
      <c r="AP458" s="22">
        <v>0</v>
      </c>
      <c r="AQ458" s="22">
        <v>0</v>
      </c>
      <c r="AR458" s="22">
        <v>0</v>
      </c>
      <c r="AS458" s="22">
        <v>0</v>
      </c>
      <c r="AT458" s="22">
        <v>1</v>
      </c>
      <c r="AU458" s="22">
        <v>0</v>
      </c>
      <c r="AV458" s="22">
        <v>0</v>
      </c>
      <c r="AW458" s="22">
        <v>45</v>
      </c>
      <c r="AX458" s="20">
        <v>66.8</v>
      </c>
      <c r="AY458" s="20">
        <v>76.7</v>
      </c>
      <c r="AZ458" s="20">
        <v>22</v>
      </c>
      <c r="BA458" s="20">
        <v>16.5</v>
      </c>
      <c r="BB458" s="22">
        <v>4</v>
      </c>
      <c r="BC458" s="20">
        <v>0.05</v>
      </c>
      <c r="BD458" s="20">
        <v>0.43</v>
      </c>
      <c r="BE458" s="20">
        <v>0.48</v>
      </c>
      <c r="BF458" s="20">
        <v>4.8600000000000003</v>
      </c>
      <c r="BG458" s="22">
        <v>200</v>
      </c>
      <c r="BH458" s="22">
        <v>77</v>
      </c>
      <c r="BI458" s="22">
        <v>97</v>
      </c>
      <c r="BJ458" s="22">
        <v>69</v>
      </c>
      <c r="BK458" s="22">
        <v>216</v>
      </c>
      <c r="BL458" s="22">
        <v>115</v>
      </c>
      <c r="BM458" s="22">
        <v>174</v>
      </c>
      <c r="BN458" s="22">
        <v>86</v>
      </c>
      <c r="BO458" s="20"/>
      <c r="BP458" s="20"/>
      <c r="BQ458" s="20"/>
      <c r="BR458" s="20"/>
      <c r="BS458" s="20"/>
      <c r="BT458" s="20"/>
      <c r="BU458" s="22">
        <v>0.01</v>
      </c>
      <c r="BV458" s="22">
        <v>0</v>
      </c>
      <c r="BW458" s="22">
        <v>0.11</v>
      </c>
      <c r="BX458" s="22">
        <v>0.12</v>
      </c>
      <c r="BY458" s="22">
        <v>1.29</v>
      </c>
      <c r="BZ458" s="22">
        <v>1.6</v>
      </c>
      <c r="CA458" s="22">
        <v>207</v>
      </c>
      <c r="CB458" s="22">
        <v>133</v>
      </c>
      <c r="CC458" s="22">
        <v>160</v>
      </c>
      <c r="CD458" s="22">
        <v>68</v>
      </c>
      <c r="CE458" s="22">
        <v>243</v>
      </c>
      <c r="CF458" s="22">
        <v>112</v>
      </c>
      <c r="CG458" s="22">
        <v>322</v>
      </c>
      <c r="CH458" s="22">
        <v>99</v>
      </c>
      <c r="CI458" s="22">
        <v>1.07</v>
      </c>
      <c r="CJ458" s="22">
        <v>0.27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477424</v>
      </c>
      <c r="D459" s="22">
        <v>-1</v>
      </c>
      <c r="E459" s="22">
        <v>1</v>
      </c>
      <c r="F459" s="22">
        <v>0</v>
      </c>
      <c r="G459" s="22">
        <v>0</v>
      </c>
      <c r="H459" s="22">
        <v>0</v>
      </c>
      <c r="I459" s="22">
        <v>2</v>
      </c>
      <c r="J459" s="20">
        <v>2.5</v>
      </c>
      <c r="K459" s="20">
        <v>3</v>
      </c>
      <c r="L459" s="22">
        <v>0</v>
      </c>
      <c r="M459" s="20" t="s">
        <v>2440</v>
      </c>
      <c r="N459" s="20">
        <v>2</v>
      </c>
      <c r="O459" s="22">
        <v>616</v>
      </c>
      <c r="P459" s="23" t="b">
        <v>0</v>
      </c>
      <c r="Q459" s="20"/>
      <c r="R459" s="20"/>
      <c r="S459" s="22">
        <v>50</v>
      </c>
      <c r="T459" s="20" t="s">
        <v>2441</v>
      </c>
      <c r="U459" s="20">
        <v>3.4</v>
      </c>
      <c r="V459" s="20" t="s">
        <v>2442</v>
      </c>
      <c r="W459" s="20">
        <v>5.2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17</v>
      </c>
      <c r="AD459" s="22">
        <v>448549</v>
      </c>
      <c r="AE459" s="22">
        <v>2646</v>
      </c>
      <c r="AF459" s="22">
        <v>315140</v>
      </c>
      <c r="AG459" s="22">
        <v>25419</v>
      </c>
      <c r="AH459" s="20">
        <v>0.4</v>
      </c>
      <c r="AI459" s="20">
        <v>3.4</v>
      </c>
      <c r="AJ459" s="20" t="s">
        <v>2442</v>
      </c>
      <c r="AK459" s="22">
        <v>371</v>
      </c>
      <c r="AL459" s="22">
        <v>0</v>
      </c>
      <c r="AM459" s="22">
        <v>0</v>
      </c>
      <c r="AN459" s="22">
        <v>2</v>
      </c>
      <c r="AO459" s="22">
        <v>2</v>
      </c>
      <c r="AP459" s="22">
        <v>0</v>
      </c>
      <c r="AQ459" s="22">
        <v>0</v>
      </c>
      <c r="AR459" s="22">
        <v>0</v>
      </c>
      <c r="AS459" s="22">
        <v>1</v>
      </c>
      <c r="AT459" s="22">
        <v>0</v>
      </c>
      <c r="AU459" s="22">
        <v>0</v>
      </c>
      <c r="AV459" s="22">
        <v>1</v>
      </c>
      <c r="AW459" s="22">
        <v>89</v>
      </c>
      <c r="AX459" s="20">
        <v>70.400000000000006</v>
      </c>
      <c r="AY459" s="20">
        <v>67.099999999999994</v>
      </c>
      <c r="AZ459" s="20">
        <v>17</v>
      </c>
      <c r="BA459" s="20">
        <v>15.5</v>
      </c>
      <c r="BB459" s="22">
        <v>4</v>
      </c>
      <c r="BC459" s="20">
        <v>0.08</v>
      </c>
      <c r="BD459" s="20">
        <v>0.43</v>
      </c>
      <c r="BE459" s="20">
        <v>0.51</v>
      </c>
      <c r="BF459" s="20">
        <v>3.06</v>
      </c>
      <c r="BG459" s="22">
        <v>191</v>
      </c>
      <c r="BH459" s="22">
        <v>79</v>
      </c>
      <c r="BI459" s="22">
        <v>118</v>
      </c>
      <c r="BJ459" s="22">
        <v>28</v>
      </c>
      <c r="BK459" s="22">
        <v>249</v>
      </c>
      <c r="BL459" s="22">
        <v>73</v>
      </c>
      <c r="BM459" s="22">
        <v>184</v>
      </c>
      <c r="BN459" s="22">
        <v>56</v>
      </c>
      <c r="BO459" s="20"/>
      <c r="BP459" s="20"/>
      <c r="BQ459" s="20"/>
      <c r="BR459" s="20"/>
      <c r="BS459" s="20"/>
      <c r="BT459" s="20"/>
      <c r="BU459" s="22">
        <v>0.02</v>
      </c>
      <c r="BV459" s="22">
        <v>0</v>
      </c>
      <c r="BW459" s="22">
        <v>0.1</v>
      </c>
      <c r="BX459" s="22">
        <v>0.12</v>
      </c>
      <c r="BY459" s="22">
        <v>0.74</v>
      </c>
      <c r="BZ459" s="22">
        <v>0.49</v>
      </c>
      <c r="CA459" s="22">
        <v>209</v>
      </c>
      <c r="CB459" s="22">
        <v>24</v>
      </c>
      <c r="CC459" s="22">
        <v>161</v>
      </c>
      <c r="CD459" s="22">
        <v>55</v>
      </c>
      <c r="CE459" s="22">
        <v>103</v>
      </c>
      <c r="CF459" s="22">
        <v>31</v>
      </c>
      <c r="CG459" s="22">
        <v>75</v>
      </c>
      <c r="CH459" s="22">
        <v>28</v>
      </c>
      <c r="CI459" s="22">
        <v>0.97</v>
      </c>
      <c r="CJ459" s="22">
        <v>0.49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248875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3</v>
      </c>
      <c r="J460" s="20">
        <v>3.7</v>
      </c>
      <c r="K460" s="20">
        <v>4.2</v>
      </c>
      <c r="L460" s="22">
        <v>1</v>
      </c>
      <c r="M460" s="20" t="s">
        <v>2933</v>
      </c>
      <c r="N460" s="20">
        <v>3.2</v>
      </c>
      <c r="O460" s="22">
        <v>678</v>
      </c>
      <c r="P460" s="23" t="b">
        <v>0</v>
      </c>
      <c r="Q460" s="20"/>
      <c r="R460" s="20"/>
      <c r="S460" s="22">
        <v>65</v>
      </c>
      <c r="T460" s="20" t="s">
        <v>2934</v>
      </c>
      <c r="U460" s="20">
        <v>3.2</v>
      </c>
      <c r="V460" s="20" t="s">
        <v>2935</v>
      </c>
      <c r="W460" s="20">
        <v>1.7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13</v>
      </c>
      <c r="AD460" s="22">
        <v>227248</v>
      </c>
      <c r="AE460" s="22">
        <v>4533</v>
      </c>
      <c r="AF460" s="22">
        <v>72803</v>
      </c>
      <c r="AG460" s="22">
        <v>14888</v>
      </c>
      <c r="AH460" s="20">
        <v>0.5</v>
      </c>
      <c r="AI460" s="20">
        <v>2</v>
      </c>
      <c r="AJ460" s="20" t="s">
        <v>2935</v>
      </c>
      <c r="AK460" s="22">
        <v>305</v>
      </c>
      <c r="AL460" s="22">
        <v>1</v>
      </c>
      <c r="AM460" s="22">
        <v>0</v>
      </c>
      <c r="AN460" s="22">
        <v>0</v>
      </c>
      <c r="AO460" s="22">
        <v>4</v>
      </c>
      <c r="AP460" s="22">
        <v>0</v>
      </c>
      <c r="AQ460" s="22">
        <v>0</v>
      </c>
      <c r="AR460" s="22">
        <v>0</v>
      </c>
      <c r="AS460" s="22">
        <v>1</v>
      </c>
      <c r="AT460" s="22">
        <v>0</v>
      </c>
      <c r="AU460" s="22">
        <v>0</v>
      </c>
      <c r="AV460" s="22">
        <v>2</v>
      </c>
      <c r="AW460" s="22">
        <v>66</v>
      </c>
      <c r="AX460" s="20">
        <v>83.2</v>
      </c>
      <c r="AY460" s="20">
        <v>111.9</v>
      </c>
      <c r="AZ460" s="20">
        <v>106</v>
      </c>
      <c r="BA460" s="20">
        <v>30.1</v>
      </c>
      <c r="BB460" s="22">
        <v>4</v>
      </c>
      <c r="BC460" s="20">
        <v>0.26</v>
      </c>
      <c r="BD460" s="20">
        <v>1.17</v>
      </c>
      <c r="BE460" s="20">
        <v>1.43</v>
      </c>
      <c r="BF460" s="20">
        <v>3.06</v>
      </c>
      <c r="BG460" s="22">
        <v>163</v>
      </c>
      <c r="BH460" s="22">
        <v>60</v>
      </c>
      <c r="BI460" s="22">
        <v>50</v>
      </c>
      <c r="BJ460" s="22">
        <v>36</v>
      </c>
      <c r="BK460" s="22">
        <v>57</v>
      </c>
      <c r="BL460" s="22">
        <v>34</v>
      </c>
      <c r="BM460" s="22">
        <v>67</v>
      </c>
      <c r="BN460" s="22">
        <v>41</v>
      </c>
      <c r="BO460" s="20"/>
      <c r="BP460" s="20"/>
      <c r="BQ460" s="20"/>
      <c r="BR460" s="20"/>
      <c r="BS460" s="20"/>
      <c r="BT460" s="20"/>
      <c r="BU460" s="22">
        <v>0.08</v>
      </c>
      <c r="BV460" s="22">
        <v>0</v>
      </c>
      <c r="BW460" s="22">
        <v>0.35</v>
      </c>
      <c r="BX460" s="22">
        <v>0.43</v>
      </c>
      <c r="BY460" s="22">
        <v>0.9</v>
      </c>
      <c r="BZ460" s="22">
        <v>1.18</v>
      </c>
      <c r="CA460" s="22">
        <v>49</v>
      </c>
      <c r="CB460" s="22">
        <v>28</v>
      </c>
      <c r="CC460" s="22">
        <v>79</v>
      </c>
      <c r="CD460" s="22">
        <v>36</v>
      </c>
      <c r="CE460" s="22">
        <v>119</v>
      </c>
      <c r="CF460" s="22">
        <v>51</v>
      </c>
      <c r="CG460" s="22">
        <v>134</v>
      </c>
      <c r="CH460" s="22">
        <v>41</v>
      </c>
      <c r="CI460" s="22">
        <v>1.18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184341</v>
      </c>
      <c r="D461" s="22">
        <v>0</v>
      </c>
      <c r="E461" s="22">
        <v>0</v>
      </c>
      <c r="F461" s="22">
        <v>-2</v>
      </c>
      <c r="G461" s="22">
        <v>2</v>
      </c>
      <c r="H461" s="22">
        <v>0</v>
      </c>
      <c r="I461" s="22">
        <v>3</v>
      </c>
      <c r="J461" s="20">
        <v>0.7</v>
      </c>
      <c r="K461" s="20">
        <v>0.7</v>
      </c>
      <c r="L461" s="22">
        <v>1</v>
      </c>
      <c r="M461" s="20" t="s">
        <v>1162</v>
      </c>
      <c r="N461" s="20">
        <v>0.2</v>
      </c>
      <c r="O461" s="22">
        <v>209</v>
      </c>
      <c r="P461" s="23" t="b">
        <v>0</v>
      </c>
      <c r="Q461" s="20"/>
      <c r="R461" s="20" t="s">
        <v>2936</v>
      </c>
      <c r="S461" s="22">
        <v>68</v>
      </c>
      <c r="T461" s="20" t="s">
        <v>1163</v>
      </c>
      <c r="U461" s="20">
        <v>2</v>
      </c>
      <c r="V461" s="20" t="s">
        <v>465</v>
      </c>
      <c r="W461" s="20">
        <v>1</v>
      </c>
      <c r="X461" s="23" t="b">
        <v>0</v>
      </c>
      <c r="Y461" s="20"/>
      <c r="Z461" s="20" t="s">
        <v>858</v>
      </c>
      <c r="AA461" s="22">
        <v>14</v>
      </c>
      <c r="AB461" s="22">
        <v>1</v>
      </c>
      <c r="AC461" s="22">
        <v>6</v>
      </c>
      <c r="AD461" s="22">
        <v>16206</v>
      </c>
      <c r="AE461" s="22">
        <v>742</v>
      </c>
      <c r="AF461" s="22">
        <v>254976</v>
      </c>
      <c r="AG461" s="22">
        <v>886</v>
      </c>
      <c r="AH461" s="20">
        <v>0</v>
      </c>
      <c r="AI461" s="20">
        <v>0.9</v>
      </c>
      <c r="AJ461" s="20" t="s">
        <v>465</v>
      </c>
      <c r="AK461" s="22">
        <v>227</v>
      </c>
      <c r="AL461" s="22">
        <v>0</v>
      </c>
      <c r="AM461" s="22">
        <v>0</v>
      </c>
      <c r="AN461" s="22">
        <v>1</v>
      </c>
      <c r="AO461" s="22">
        <v>3</v>
      </c>
      <c r="AP461" s="22">
        <v>0</v>
      </c>
      <c r="AQ461" s="22">
        <v>0</v>
      </c>
      <c r="AR461" s="22">
        <v>0</v>
      </c>
      <c r="AS461" s="22">
        <v>1</v>
      </c>
      <c r="AT461" s="22">
        <v>0</v>
      </c>
      <c r="AU461" s="22">
        <v>0</v>
      </c>
      <c r="AV461" s="22">
        <v>0</v>
      </c>
      <c r="AW461" s="22">
        <v>26</v>
      </c>
      <c r="AX461" s="20">
        <v>29</v>
      </c>
      <c r="AY461" s="20">
        <v>50.8</v>
      </c>
      <c r="AZ461" s="20">
        <v>19</v>
      </c>
      <c r="BA461" s="20">
        <v>9.9</v>
      </c>
      <c r="BB461" s="22">
        <v>3</v>
      </c>
      <c r="BC461" s="20">
        <v>0.11</v>
      </c>
      <c r="BD461" s="20">
        <v>0.16</v>
      </c>
      <c r="BE461" s="20">
        <v>0.27</v>
      </c>
      <c r="BF461" s="20">
        <v>3.47</v>
      </c>
      <c r="BG461" s="22">
        <v>285</v>
      </c>
      <c r="BH461" s="22">
        <v>120</v>
      </c>
      <c r="BI461" s="22">
        <v>157</v>
      </c>
      <c r="BJ461" s="22">
        <v>102</v>
      </c>
      <c r="BK461" s="22">
        <v>231</v>
      </c>
      <c r="BL461" s="22">
        <v>123</v>
      </c>
      <c r="BM461" s="22">
        <v>270</v>
      </c>
      <c r="BN461" s="22">
        <v>118</v>
      </c>
      <c r="BO461" s="22">
        <v>4</v>
      </c>
      <c r="BP461" s="20"/>
      <c r="BQ461" s="20"/>
      <c r="BR461" s="20"/>
      <c r="BS461" s="20"/>
      <c r="BT461" s="20"/>
      <c r="BU461" s="22">
        <v>0.04</v>
      </c>
      <c r="BV461" s="22">
        <v>0</v>
      </c>
      <c r="BW461" s="22">
        <v>0.06</v>
      </c>
      <c r="BX461" s="22">
        <v>0.1</v>
      </c>
      <c r="BY461" s="22">
        <v>1.38</v>
      </c>
      <c r="BZ461" s="22">
        <v>1.19</v>
      </c>
      <c r="CA461" s="22">
        <v>36</v>
      </c>
      <c r="CB461" s="22">
        <v>20</v>
      </c>
      <c r="CC461" s="22">
        <v>379</v>
      </c>
      <c r="CD461" s="22">
        <v>179</v>
      </c>
      <c r="CE461" s="22">
        <v>230</v>
      </c>
      <c r="CF461" s="22">
        <v>104</v>
      </c>
      <c r="CG461" s="22">
        <v>164</v>
      </c>
      <c r="CH461" s="22">
        <v>54</v>
      </c>
      <c r="CI461" s="22">
        <v>1.19</v>
      </c>
      <c r="CJ461" s="22">
        <v>0.4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152590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2</v>
      </c>
      <c r="J462" s="20">
        <v>0</v>
      </c>
      <c r="K462" s="20">
        <v>0</v>
      </c>
      <c r="L462" s="22">
        <v>0</v>
      </c>
      <c r="M462" s="20" t="s">
        <v>1256</v>
      </c>
      <c r="N462" s="20">
        <v>0</v>
      </c>
      <c r="O462" s="22">
        <v>370</v>
      </c>
      <c r="P462" s="23" t="b">
        <v>0</v>
      </c>
      <c r="Q462" s="20" t="s">
        <v>2202</v>
      </c>
      <c r="R462" s="20" t="s">
        <v>2203</v>
      </c>
      <c r="S462" s="22">
        <v>45</v>
      </c>
      <c r="T462" s="20" t="s">
        <v>1432</v>
      </c>
      <c r="U462" s="20">
        <v>0</v>
      </c>
      <c r="V462" s="20" t="s">
        <v>755</v>
      </c>
      <c r="W462" s="20">
        <v>0</v>
      </c>
      <c r="X462" s="23" t="b">
        <v>0</v>
      </c>
      <c r="Y462" s="20"/>
      <c r="Z462" s="20" t="s">
        <v>872</v>
      </c>
      <c r="AA462" s="22">
        <v>14</v>
      </c>
      <c r="AB462" s="22">
        <v>1</v>
      </c>
      <c r="AC462" s="22">
        <v>0</v>
      </c>
      <c r="AD462" s="22">
        <v>0</v>
      </c>
      <c r="AE462" s="22">
        <v>0</v>
      </c>
      <c r="AF462" s="22">
        <v>649</v>
      </c>
      <c r="AG462" s="22">
        <v>3</v>
      </c>
      <c r="AH462" s="20">
        <v>0</v>
      </c>
      <c r="AI462" s="20">
        <v>0</v>
      </c>
      <c r="AJ462" s="20" t="s">
        <v>2204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589</v>
      </c>
      <c r="BH462" s="22">
        <v>223</v>
      </c>
      <c r="BI462" s="22">
        <v>586</v>
      </c>
      <c r="BJ462" s="22">
        <v>222</v>
      </c>
      <c r="BK462" s="22">
        <v>572</v>
      </c>
      <c r="BL462" s="22">
        <v>219</v>
      </c>
      <c r="BM462" s="22">
        <v>593</v>
      </c>
      <c r="BN462" s="22">
        <v>222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358</v>
      </c>
      <c r="CB462" s="22">
        <v>53</v>
      </c>
      <c r="CC462" s="22">
        <v>566</v>
      </c>
      <c r="CD462" s="22">
        <v>215</v>
      </c>
      <c r="CE462" s="22">
        <v>595</v>
      </c>
      <c r="CF462" s="22">
        <v>221</v>
      </c>
      <c r="CG462" s="22">
        <v>684</v>
      </c>
      <c r="CH462" s="22">
        <v>229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493250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3</v>
      </c>
      <c r="J463" s="20">
        <v>0</v>
      </c>
      <c r="K463" s="20">
        <v>0</v>
      </c>
      <c r="L463" s="22">
        <v>0</v>
      </c>
      <c r="M463" s="20" t="s">
        <v>756</v>
      </c>
      <c r="N463" s="20">
        <v>0</v>
      </c>
      <c r="O463" s="22">
        <v>371</v>
      </c>
      <c r="P463" s="23" t="b">
        <v>0</v>
      </c>
      <c r="Q463" s="20" t="s">
        <v>910</v>
      </c>
      <c r="R463" s="20" t="s">
        <v>2443</v>
      </c>
      <c r="S463" s="22">
        <v>44</v>
      </c>
      <c r="T463" s="20" t="s">
        <v>1458</v>
      </c>
      <c r="U463" s="20">
        <v>0</v>
      </c>
      <c r="V463" s="20" t="s">
        <v>632</v>
      </c>
      <c r="W463" s="20">
        <v>0</v>
      </c>
      <c r="X463" s="23" t="b">
        <v>0</v>
      </c>
      <c r="Y463" s="20"/>
      <c r="Z463" s="20" t="s">
        <v>899</v>
      </c>
      <c r="AA463" s="22">
        <v>14</v>
      </c>
      <c r="AB463" s="22">
        <v>1</v>
      </c>
      <c r="AC463" s="22">
        <v>0</v>
      </c>
      <c r="AD463" s="22">
        <v>370</v>
      </c>
      <c r="AE463" s="22">
        <v>21</v>
      </c>
      <c r="AF463" s="22">
        <v>2754</v>
      </c>
      <c r="AG463" s="22">
        <v>39</v>
      </c>
      <c r="AH463" s="20">
        <v>0</v>
      </c>
      <c r="AI463" s="20">
        <v>0</v>
      </c>
      <c r="AJ463" s="20" t="s">
        <v>756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579</v>
      </c>
      <c r="BH463" s="22">
        <v>224</v>
      </c>
      <c r="BI463" s="22">
        <v>571</v>
      </c>
      <c r="BJ463" s="22">
        <v>225</v>
      </c>
      <c r="BK463" s="22">
        <v>555</v>
      </c>
      <c r="BL463" s="22">
        <v>219</v>
      </c>
      <c r="BM463" s="22">
        <v>583</v>
      </c>
      <c r="BN463" s="22">
        <v>227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571</v>
      </c>
      <c r="CB463" s="22">
        <v>303</v>
      </c>
      <c r="CC463" s="22">
        <v>554</v>
      </c>
      <c r="CD463" s="22">
        <v>209</v>
      </c>
      <c r="CE463" s="22">
        <v>585</v>
      </c>
      <c r="CF463" s="22">
        <v>228</v>
      </c>
      <c r="CG463" s="22">
        <v>574</v>
      </c>
      <c r="CH463" s="22">
        <v>217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0</v>
      </c>
      <c r="C464" s="22">
        <v>467169</v>
      </c>
      <c r="D464" s="22">
        <v>0</v>
      </c>
      <c r="E464" s="22">
        <v>0</v>
      </c>
      <c r="F464" s="22">
        <v>-2</v>
      </c>
      <c r="G464" s="22">
        <v>2</v>
      </c>
      <c r="H464" s="22">
        <v>0</v>
      </c>
      <c r="I464" s="22">
        <v>3</v>
      </c>
      <c r="J464" s="20">
        <v>1</v>
      </c>
      <c r="K464" s="20">
        <v>0</v>
      </c>
      <c r="L464" s="22">
        <v>0</v>
      </c>
      <c r="M464" s="20" t="s">
        <v>1464</v>
      </c>
      <c r="N464" s="20">
        <v>0.5</v>
      </c>
      <c r="O464" s="22">
        <v>372</v>
      </c>
      <c r="P464" s="23" t="b">
        <v>0</v>
      </c>
      <c r="Q464" s="20"/>
      <c r="R464" s="20" t="s">
        <v>3242</v>
      </c>
      <c r="S464" s="22">
        <v>68</v>
      </c>
      <c r="T464" s="20" t="s">
        <v>1465</v>
      </c>
      <c r="U464" s="20">
        <v>2</v>
      </c>
      <c r="V464" s="20" t="s">
        <v>1466</v>
      </c>
      <c r="W464" s="20">
        <v>0.6</v>
      </c>
      <c r="X464" s="23" t="b">
        <v>0</v>
      </c>
      <c r="Y464" s="20"/>
      <c r="Z464" s="20" t="s">
        <v>858</v>
      </c>
      <c r="AA464" s="22">
        <v>14</v>
      </c>
      <c r="AB464" s="22">
        <v>1</v>
      </c>
      <c r="AC464" s="22">
        <v>8</v>
      </c>
      <c r="AD464" s="22">
        <v>15350</v>
      </c>
      <c r="AE464" s="22">
        <v>262</v>
      </c>
      <c r="AF464" s="22">
        <v>96836</v>
      </c>
      <c r="AG464" s="22">
        <v>610</v>
      </c>
      <c r="AH464" s="20">
        <v>0.1</v>
      </c>
      <c r="AI464" s="20">
        <v>1.2</v>
      </c>
      <c r="AJ464" s="20" t="s">
        <v>118</v>
      </c>
      <c r="AK464" s="22">
        <v>308</v>
      </c>
      <c r="AL464" s="22">
        <v>0</v>
      </c>
      <c r="AM464" s="22">
        <v>0</v>
      </c>
      <c r="AN464" s="22">
        <v>1</v>
      </c>
      <c r="AO464" s="22">
        <v>4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0</v>
      </c>
      <c r="AW464" s="22">
        <v>31</v>
      </c>
      <c r="AX464" s="20">
        <v>33.6</v>
      </c>
      <c r="AY464" s="20">
        <v>96.8</v>
      </c>
      <c r="AZ464" s="20">
        <v>63</v>
      </c>
      <c r="BA464" s="20">
        <v>19.3</v>
      </c>
      <c r="BB464" s="22">
        <v>4</v>
      </c>
      <c r="BC464" s="20">
        <v>0.67</v>
      </c>
      <c r="BD464" s="20">
        <v>0.62</v>
      </c>
      <c r="BE464" s="20">
        <v>1.29</v>
      </c>
      <c r="BF464" s="20">
        <v>5.45</v>
      </c>
      <c r="BG464" s="22">
        <v>273</v>
      </c>
      <c r="BH464" s="22">
        <v>113</v>
      </c>
      <c r="BI464" s="22">
        <v>64</v>
      </c>
      <c r="BJ464" s="22">
        <v>46</v>
      </c>
      <c r="BK464" s="22">
        <v>113</v>
      </c>
      <c r="BL464" s="22">
        <v>63</v>
      </c>
      <c r="BM464" s="22">
        <v>143</v>
      </c>
      <c r="BN464" s="22">
        <v>73</v>
      </c>
      <c r="BO464" s="20"/>
      <c r="BP464" s="20"/>
      <c r="BQ464" s="20"/>
      <c r="BR464" s="20"/>
      <c r="BS464" s="20"/>
      <c r="BT464" s="20"/>
      <c r="BU464" s="22">
        <v>0.2</v>
      </c>
      <c r="BV464" s="22">
        <v>0</v>
      </c>
      <c r="BW464" s="22">
        <v>0.18</v>
      </c>
      <c r="BX464" s="22">
        <v>0.38</v>
      </c>
      <c r="BY464" s="22">
        <v>1.59</v>
      </c>
      <c r="BZ464" s="22">
        <v>1.17</v>
      </c>
      <c r="CA464" s="22">
        <v>39</v>
      </c>
      <c r="CB464" s="22">
        <v>23</v>
      </c>
      <c r="CC464" s="22">
        <v>330</v>
      </c>
      <c r="CD464" s="22">
        <v>157</v>
      </c>
      <c r="CE464" s="22">
        <v>231</v>
      </c>
      <c r="CF464" s="22">
        <v>105</v>
      </c>
      <c r="CG464" s="22">
        <v>215</v>
      </c>
      <c r="CH464" s="22">
        <v>65</v>
      </c>
      <c r="CI464" s="22">
        <v>1.17</v>
      </c>
      <c r="CJ464" s="22">
        <v>0.28999999999999998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141746</v>
      </c>
      <c r="D465" s="22">
        <v>0</v>
      </c>
      <c r="E465" s="22">
        <v>0</v>
      </c>
      <c r="F465" s="22">
        <v>-1</v>
      </c>
      <c r="G465" s="22">
        <v>1</v>
      </c>
      <c r="H465" s="22">
        <v>1</v>
      </c>
      <c r="I465" s="22">
        <v>3</v>
      </c>
      <c r="J465" s="20">
        <v>4.3</v>
      </c>
      <c r="K465" s="20">
        <v>4.3</v>
      </c>
      <c r="L465" s="22">
        <v>2</v>
      </c>
      <c r="M465" s="20" t="s">
        <v>1429</v>
      </c>
      <c r="N465" s="20">
        <v>3.8</v>
      </c>
      <c r="O465" s="22">
        <v>373</v>
      </c>
      <c r="P465" s="23" t="b">
        <v>0</v>
      </c>
      <c r="Q465" s="20"/>
      <c r="R465" s="20"/>
      <c r="S465" s="22">
        <v>84</v>
      </c>
      <c r="T465" s="20" t="s">
        <v>1430</v>
      </c>
      <c r="U465" s="20">
        <v>4.4000000000000004</v>
      </c>
      <c r="V465" s="20" t="s">
        <v>1431</v>
      </c>
      <c r="W465" s="20">
        <v>19.899999999999999</v>
      </c>
      <c r="X465" s="23" t="b">
        <v>0</v>
      </c>
      <c r="Y465" s="20"/>
      <c r="Z465" s="20" t="s">
        <v>858</v>
      </c>
      <c r="AA465" s="22">
        <v>14</v>
      </c>
      <c r="AB465" s="22">
        <v>1</v>
      </c>
      <c r="AC465" s="22">
        <v>31</v>
      </c>
      <c r="AD465" s="22">
        <v>680618</v>
      </c>
      <c r="AE465" s="22">
        <v>12416</v>
      </c>
      <c r="AF465" s="22">
        <v>1268196</v>
      </c>
      <c r="AG465" s="22">
        <v>105931</v>
      </c>
      <c r="AH465" s="20">
        <v>0.5</v>
      </c>
      <c r="AI465" s="20">
        <v>3.7</v>
      </c>
      <c r="AJ465" s="20" t="s">
        <v>2205</v>
      </c>
      <c r="AK465" s="22">
        <v>630</v>
      </c>
      <c r="AL465" s="22">
        <v>2</v>
      </c>
      <c r="AM465" s="22">
        <v>1</v>
      </c>
      <c r="AN465" s="22">
        <v>2</v>
      </c>
      <c r="AO465" s="22">
        <v>11</v>
      </c>
      <c r="AP465" s="22">
        <v>0</v>
      </c>
      <c r="AQ465" s="22">
        <v>0</v>
      </c>
      <c r="AR465" s="22">
        <v>0</v>
      </c>
      <c r="AS465" s="22">
        <v>3</v>
      </c>
      <c r="AT465" s="22">
        <v>0</v>
      </c>
      <c r="AU465" s="22">
        <v>0</v>
      </c>
      <c r="AV465" s="22">
        <v>5</v>
      </c>
      <c r="AW465" s="22">
        <v>132</v>
      </c>
      <c r="AX465" s="20">
        <v>217.4</v>
      </c>
      <c r="AY465" s="20">
        <v>301.7</v>
      </c>
      <c r="AZ465" s="20">
        <v>162</v>
      </c>
      <c r="BA465" s="20">
        <v>67.900000000000006</v>
      </c>
      <c r="BB465" s="22">
        <v>7</v>
      </c>
      <c r="BC465" s="20">
        <v>2.4700000000000002</v>
      </c>
      <c r="BD465" s="20">
        <v>2.75</v>
      </c>
      <c r="BE465" s="20">
        <v>5.22</v>
      </c>
      <c r="BF465" s="20">
        <v>11.4</v>
      </c>
      <c r="BG465" s="22">
        <v>17</v>
      </c>
      <c r="BH465" s="22">
        <v>7</v>
      </c>
      <c r="BI465" s="22">
        <v>3</v>
      </c>
      <c r="BJ465" s="22">
        <v>2</v>
      </c>
      <c r="BK465" s="22">
        <v>31</v>
      </c>
      <c r="BL465" s="22">
        <v>19</v>
      </c>
      <c r="BM465" s="22">
        <v>6</v>
      </c>
      <c r="BN465" s="22">
        <v>4</v>
      </c>
      <c r="BO465" s="22">
        <v>2</v>
      </c>
      <c r="BP465" s="20"/>
      <c r="BQ465" s="22">
        <v>3</v>
      </c>
      <c r="BR465" s="20"/>
      <c r="BS465" s="22">
        <v>1</v>
      </c>
      <c r="BT465" s="20"/>
      <c r="BU465" s="22">
        <v>0.35</v>
      </c>
      <c r="BV465" s="22">
        <v>0</v>
      </c>
      <c r="BW465" s="22">
        <v>0.39</v>
      </c>
      <c r="BX465" s="22">
        <v>0.74</v>
      </c>
      <c r="BY465" s="22">
        <v>1.63</v>
      </c>
      <c r="BZ465" s="22">
        <v>1.57</v>
      </c>
      <c r="CA465" s="22">
        <v>9</v>
      </c>
      <c r="CB465" s="22">
        <v>7</v>
      </c>
      <c r="CC465" s="22">
        <v>64</v>
      </c>
      <c r="CD465" s="22">
        <v>28</v>
      </c>
      <c r="CE465" s="22">
        <v>42</v>
      </c>
      <c r="CF465" s="22">
        <v>22</v>
      </c>
      <c r="CG465" s="22">
        <v>21</v>
      </c>
      <c r="CH465" s="22">
        <v>9</v>
      </c>
      <c r="CI465" s="22">
        <v>1</v>
      </c>
      <c r="CJ465" s="22">
        <v>0.28999999999999998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232937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0</v>
      </c>
      <c r="K466" s="20">
        <v>0</v>
      </c>
      <c r="L466" s="22">
        <v>0</v>
      </c>
      <c r="M466" s="20" t="s">
        <v>1446</v>
      </c>
      <c r="N466" s="20">
        <v>0</v>
      </c>
      <c r="O466" s="22">
        <v>374</v>
      </c>
      <c r="P466" s="23" t="b">
        <v>0</v>
      </c>
      <c r="Q466" s="20" t="s">
        <v>2937</v>
      </c>
      <c r="R466" s="20" t="s">
        <v>2938</v>
      </c>
      <c r="S466" s="22">
        <v>40</v>
      </c>
      <c r="T466" s="20" t="s">
        <v>1447</v>
      </c>
      <c r="U466" s="20">
        <v>0</v>
      </c>
      <c r="V466" s="20" t="s">
        <v>1373</v>
      </c>
      <c r="W466" s="20">
        <v>0.1</v>
      </c>
      <c r="X466" s="23" t="b">
        <v>0</v>
      </c>
      <c r="Y466" s="20"/>
      <c r="Z466" s="20" t="s">
        <v>872</v>
      </c>
      <c r="AA466" s="22">
        <v>14</v>
      </c>
      <c r="AB466" s="22">
        <v>1</v>
      </c>
      <c r="AC466" s="22">
        <v>0</v>
      </c>
      <c r="AD466" s="22">
        <v>1224</v>
      </c>
      <c r="AE466" s="22">
        <v>0</v>
      </c>
      <c r="AF466" s="22">
        <v>10332</v>
      </c>
      <c r="AG466" s="22">
        <v>127</v>
      </c>
      <c r="AH466" s="20">
        <v>0</v>
      </c>
      <c r="AI466" s="20">
        <v>0</v>
      </c>
      <c r="AJ466" s="20" t="s">
        <v>753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484</v>
      </c>
      <c r="BH466" s="22">
        <v>178</v>
      </c>
      <c r="BI466" s="22">
        <v>469</v>
      </c>
      <c r="BJ466" s="22">
        <v>175</v>
      </c>
      <c r="BK466" s="22">
        <v>438</v>
      </c>
      <c r="BL466" s="22">
        <v>158</v>
      </c>
      <c r="BM466" s="22">
        <v>489</v>
      </c>
      <c r="BN466" s="22">
        <v>178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648</v>
      </c>
      <c r="CB466" s="22">
        <v>185</v>
      </c>
      <c r="CC466" s="22">
        <v>443</v>
      </c>
      <c r="CD466" s="22">
        <v>157</v>
      </c>
      <c r="CE466" s="22">
        <v>489</v>
      </c>
      <c r="CF466" s="22">
        <v>175</v>
      </c>
      <c r="CG466" s="22">
        <v>430</v>
      </c>
      <c r="CH466" s="22">
        <v>166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27.75" thickBot="1">
      <c r="A467" s="22">
        <v>0</v>
      </c>
      <c r="B467" s="22">
        <v>0</v>
      </c>
      <c r="C467" s="22">
        <v>197365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2</v>
      </c>
      <c r="J467" s="20">
        <v>0</v>
      </c>
      <c r="K467" s="20">
        <v>0</v>
      </c>
      <c r="L467" s="22">
        <v>0</v>
      </c>
      <c r="M467" s="20" t="s">
        <v>1439</v>
      </c>
      <c r="N467" s="20">
        <v>0</v>
      </c>
      <c r="O467" s="22">
        <v>375</v>
      </c>
      <c r="P467" s="23" t="b">
        <v>0</v>
      </c>
      <c r="Q467" s="20" t="s">
        <v>3244</v>
      </c>
      <c r="R467" s="20" t="s">
        <v>3245</v>
      </c>
      <c r="S467" s="22">
        <v>40</v>
      </c>
      <c r="T467" s="20" t="s">
        <v>1440</v>
      </c>
      <c r="U467" s="20">
        <v>0</v>
      </c>
      <c r="V467" s="20" t="s">
        <v>754</v>
      </c>
      <c r="W467" s="20">
        <v>0.1</v>
      </c>
      <c r="X467" s="23" t="b">
        <v>0</v>
      </c>
      <c r="Y467" s="20"/>
      <c r="Z467" s="20" t="s">
        <v>872</v>
      </c>
      <c r="AA467" s="22">
        <v>14</v>
      </c>
      <c r="AB467" s="22">
        <v>1</v>
      </c>
      <c r="AC467" s="22">
        <v>0</v>
      </c>
      <c r="AD467" s="22">
        <v>2895</v>
      </c>
      <c r="AE467" s="22">
        <v>0</v>
      </c>
      <c r="AF467" s="22">
        <v>12831</v>
      </c>
      <c r="AG467" s="22">
        <v>271</v>
      </c>
      <c r="AH467" s="20">
        <v>0</v>
      </c>
      <c r="AI467" s="20">
        <v>0</v>
      </c>
      <c r="AJ467" s="20" t="s">
        <v>754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469</v>
      </c>
      <c r="BH467" s="22">
        <v>169</v>
      </c>
      <c r="BI467" s="22">
        <v>453</v>
      </c>
      <c r="BJ467" s="22">
        <v>166</v>
      </c>
      <c r="BK467" s="22">
        <v>421</v>
      </c>
      <c r="BL467" s="22">
        <v>148</v>
      </c>
      <c r="BM467" s="22">
        <v>474</v>
      </c>
      <c r="BN467" s="22">
        <v>169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630</v>
      </c>
      <c r="CB467" s="22">
        <v>174</v>
      </c>
      <c r="CC467" s="22">
        <v>428</v>
      </c>
      <c r="CD467" s="22">
        <v>148</v>
      </c>
      <c r="CE467" s="22">
        <v>474</v>
      </c>
      <c r="CF467" s="22">
        <v>166</v>
      </c>
      <c r="CG467" s="22">
        <v>377</v>
      </c>
      <c r="CH467" s="22">
        <v>144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61256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2.5</v>
      </c>
      <c r="K468" s="20">
        <v>2.5</v>
      </c>
      <c r="L468" s="22">
        <v>1</v>
      </c>
      <c r="M468" s="20" t="s">
        <v>1461</v>
      </c>
      <c r="N468" s="20">
        <v>2</v>
      </c>
      <c r="O468" s="22">
        <v>376</v>
      </c>
      <c r="P468" s="23" t="b">
        <v>0</v>
      </c>
      <c r="Q468" s="20"/>
      <c r="R468" s="20"/>
      <c r="S468" s="22">
        <v>54</v>
      </c>
      <c r="T468" s="20" t="s">
        <v>1462</v>
      </c>
      <c r="U468" s="20">
        <v>2.9</v>
      </c>
      <c r="V468" s="20" t="s">
        <v>1463</v>
      </c>
      <c r="W468" s="20">
        <v>4</v>
      </c>
      <c r="X468" s="23" t="b">
        <v>0</v>
      </c>
      <c r="Y468" s="20"/>
      <c r="Z468" s="20" t="s">
        <v>858</v>
      </c>
      <c r="AA468" s="22">
        <v>14</v>
      </c>
      <c r="AB468" s="22">
        <v>1</v>
      </c>
      <c r="AC468" s="22">
        <v>20</v>
      </c>
      <c r="AD468" s="22">
        <v>125287</v>
      </c>
      <c r="AE468" s="22">
        <v>5914</v>
      </c>
      <c r="AF468" s="22">
        <v>233918</v>
      </c>
      <c r="AG468" s="22">
        <v>8892</v>
      </c>
      <c r="AH468" s="20">
        <v>0.4</v>
      </c>
      <c r="AI468" s="20">
        <v>3.7</v>
      </c>
      <c r="AJ468" s="20" t="s">
        <v>139</v>
      </c>
      <c r="AK468" s="22">
        <v>603</v>
      </c>
      <c r="AL468" s="22">
        <v>1</v>
      </c>
      <c r="AM468" s="22">
        <v>0</v>
      </c>
      <c r="AN468" s="22">
        <v>2</v>
      </c>
      <c r="AO468" s="22">
        <v>10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0</v>
      </c>
      <c r="AW468" s="22">
        <v>88</v>
      </c>
      <c r="AX468" s="20">
        <v>157.80000000000001</v>
      </c>
      <c r="AY468" s="20">
        <v>90.4</v>
      </c>
      <c r="AZ468" s="20">
        <v>119</v>
      </c>
      <c r="BA468" s="20">
        <v>36.700000000000003</v>
      </c>
      <c r="BB468" s="22">
        <v>7</v>
      </c>
      <c r="BC468" s="20">
        <v>1.83</v>
      </c>
      <c r="BD468" s="20">
        <v>0.28000000000000003</v>
      </c>
      <c r="BE468" s="20">
        <v>2.11</v>
      </c>
      <c r="BF468" s="20">
        <v>10.41</v>
      </c>
      <c r="BG468" s="22">
        <v>47</v>
      </c>
      <c r="BH468" s="22">
        <v>20</v>
      </c>
      <c r="BI468" s="22">
        <v>72</v>
      </c>
      <c r="BJ468" s="22">
        <v>52</v>
      </c>
      <c r="BK468" s="22">
        <v>48</v>
      </c>
      <c r="BL468" s="22">
        <v>28</v>
      </c>
      <c r="BM468" s="22">
        <v>46</v>
      </c>
      <c r="BN468" s="22">
        <v>28</v>
      </c>
      <c r="BO468" s="20"/>
      <c r="BP468" s="20"/>
      <c r="BQ468" s="20"/>
      <c r="BR468" s="20"/>
      <c r="BS468" s="20"/>
      <c r="BT468" s="20"/>
      <c r="BU468" s="22">
        <v>0.27</v>
      </c>
      <c r="BV468" s="22">
        <v>0</v>
      </c>
      <c r="BW468" s="22">
        <v>0.04</v>
      </c>
      <c r="BX468" s="22">
        <v>0.31</v>
      </c>
      <c r="BY468" s="22">
        <v>1.55</v>
      </c>
      <c r="BZ468" s="22">
        <v>1.49</v>
      </c>
      <c r="CA468" s="22">
        <v>117</v>
      </c>
      <c r="CB468" s="22">
        <v>72</v>
      </c>
      <c r="CC468" s="22">
        <v>163</v>
      </c>
      <c r="CD468" s="22">
        <v>70</v>
      </c>
      <c r="CE468" s="22">
        <v>137</v>
      </c>
      <c r="CF468" s="22">
        <v>57</v>
      </c>
      <c r="CG468" s="22">
        <v>87</v>
      </c>
      <c r="CH468" s="22">
        <v>26</v>
      </c>
      <c r="CI468" s="22">
        <v>1.04</v>
      </c>
      <c r="CJ468" s="22">
        <v>0.3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216051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2</v>
      </c>
      <c r="J469" s="20">
        <v>3</v>
      </c>
      <c r="K469" s="20">
        <v>3</v>
      </c>
      <c r="L469" s="22">
        <v>2</v>
      </c>
      <c r="M469" s="20" t="s">
        <v>1354</v>
      </c>
      <c r="N469" s="20">
        <v>2.5</v>
      </c>
      <c r="O469" s="22">
        <v>377</v>
      </c>
      <c r="P469" s="23" t="b">
        <v>0</v>
      </c>
      <c r="Q469" s="20"/>
      <c r="R469" s="20"/>
      <c r="S469" s="22">
        <v>49</v>
      </c>
      <c r="T469" s="20" t="s">
        <v>1444</v>
      </c>
      <c r="U469" s="20">
        <v>2</v>
      </c>
      <c r="V469" s="20" t="s">
        <v>1445</v>
      </c>
      <c r="W469" s="20">
        <v>1.8</v>
      </c>
      <c r="X469" s="23" t="b">
        <v>0</v>
      </c>
      <c r="Y469" s="20"/>
      <c r="Z469" s="20" t="s">
        <v>858</v>
      </c>
      <c r="AA469" s="22">
        <v>14</v>
      </c>
      <c r="AB469" s="22">
        <v>1</v>
      </c>
      <c r="AC469" s="22">
        <v>12</v>
      </c>
      <c r="AD469" s="22">
        <v>105807</v>
      </c>
      <c r="AE469" s="22">
        <v>5106</v>
      </c>
      <c r="AF469" s="22">
        <v>122237</v>
      </c>
      <c r="AG469" s="22">
        <v>4604</v>
      </c>
      <c r="AH469" s="20">
        <v>0.5</v>
      </c>
      <c r="AI469" s="20">
        <v>2.4</v>
      </c>
      <c r="AJ469" s="20" t="s">
        <v>476</v>
      </c>
      <c r="AK469" s="22">
        <v>474</v>
      </c>
      <c r="AL469" s="22">
        <v>0</v>
      </c>
      <c r="AM469" s="22">
        <v>0</v>
      </c>
      <c r="AN469" s="22">
        <v>1</v>
      </c>
      <c r="AO469" s="22">
        <v>10</v>
      </c>
      <c r="AP469" s="22">
        <v>0</v>
      </c>
      <c r="AQ469" s="22">
        <v>0</v>
      </c>
      <c r="AR469" s="22">
        <v>0</v>
      </c>
      <c r="AS469" s="22">
        <v>1</v>
      </c>
      <c r="AT469" s="22">
        <v>0</v>
      </c>
      <c r="AU469" s="22">
        <v>0</v>
      </c>
      <c r="AV469" s="22">
        <v>1</v>
      </c>
      <c r="AW469" s="22">
        <v>93</v>
      </c>
      <c r="AX469" s="20">
        <v>94.8</v>
      </c>
      <c r="AY469" s="20">
        <v>83.9</v>
      </c>
      <c r="AZ469" s="20">
        <v>22</v>
      </c>
      <c r="BA469" s="20">
        <v>20.100000000000001</v>
      </c>
      <c r="BB469" s="22">
        <v>5</v>
      </c>
      <c r="BC469" s="20">
        <v>7.0000000000000007E-2</v>
      </c>
      <c r="BD469" s="20">
        <v>0.41</v>
      </c>
      <c r="BE469" s="20">
        <v>0.48</v>
      </c>
      <c r="BF469" s="20">
        <v>7.88</v>
      </c>
      <c r="BG469" s="22">
        <v>130</v>
      </c>
      <c r="BH469" s="22">
        <v>51</v>
      </c>
      <c r="BI469" s="22">
        <v>86</v>
      </c>
      <c r="BJ469" s="22">
        <v>19</v>
      </c>
      <c r="BK469" s="22">
        <v>215</v>
      </c>
      <c r="BL469" s="22">
        <v>59</v>
      </c>
      <c r="BM469" s="22">
        <v>136</v>
      </c>
      <c r="BN469" s="22">
        <v>36</v>
      </c>
      <c r="BO469" s="20"/>
      <c r="BP469" s="20"/>
      <c r="BQ469" s="20"/>
      <c r="BR469" s="20"/>
      <c r="BS469" s="20"/>
      <c r="BT469" s="20"/>
      <c r="BU469" s="22">
        <v>0.01</v>
      </c>
      <c r="BV469" s="22">
        <v>0</v>
      </c>
      <c r="BW469" s="22">
        <v>0.08</v>
      </c>
      <c r="BX469" s="22">
        <v>0.09</v>
      </c>
      <c r="BY469" s="22">
        <v>1.5</v>
      </c>
      <c r="BZ469" s="22">
        <v>1.9</v>
      </c>
      <c r="CA469" s="22">
        <v>259</v>
      </c>
      <c r="CB469" s="22">
        <v>30</v>
      </c>
      <c r="CC469" s="22">
        <v>116</v>
      </c>
      <c r="CD469" s="22">
        <v>38</v>
      </c>
      <c r="CE469" s="22">
        <v>225</v>
      </c>
      <c r="CF469" s="22">
        <v>75</v>
      </c>
      <c r="CG469" s="22">
        <v>126</v>
      </c>
      <c r="CH469" s="22">
        <v>50</v>
      </c>
      <c r="CI469" s="22">
        <v>0.95</v>
      </c>
      <c r="CJ469" s="22">
        <v>0.19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100</v>
      </c>
      <c r="B470" s="22">
        <v>100</v>
      </c>
      <c r="C470" s="22">
        <v>80607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3</v>
      </c>
      <c r="K470" s="20">
        <v>3</v>
      </c>
      <c r="L470" s="22">
        <v>1</v>
      </c>
      <c r="M470" s="20" t="s">
        <v>1025</v>
      </c>
      <c r="N470" s="20">
        <v>2.5</v>
      </c>
      <c r="O470" s="22">
        <v>379</v>
      </c>
      <c r="P470" s="23" t="b">
        <v>0</v>
      </c>
      <c r="Q470" s="20"/>
      <c r="R470" s="20" t="s">
        <v>3472</v>
      </c>
      <c r="S470" s="22">
        <v>59</v>
      </c>
      <c r="T470" s="20" t="s">
        <v>1455</v>
      </c>
      <c r="U470" s="20">
        <v>3.5</v>
      </c>
      <c r="V470" s="20" t="s">
        <v>450</v>
      </c>
      <c r="W470" s="20">
        <v>0.6</v>
      </c>
      <c r="X470" s="23" t="b">
        <v>0</v>
      </c>
      <c r="Y470" s="20"/>
      <c r="Z470" s="20" t="s">
        <v>858</v>
      </c>
      <c r="AA470" s="22">
        <v>14</v>
      </c>
      <c r="AB470" s="22">
        <v>1</v>
      </c>
      <c r="AC470" s="22">
        <v>21</v>
      </c>
      <c r="AD470" s="22">
        <v>35858</v>
      </c>
      <c r="AE470" s="22">
        <v>602</v>
      </c>
      <c r="AF470" s="22">
        <v>43046</v>
      </c>
      <c r="AG470" s="22">
        <v>1900</v>
      </c>
      <c r="AH470" s="20">
        <v>0.4</v>
      </c>
      <c r="AI470" s="20">
        <v>3.6</v>
      </c>
      <c r="AJ470" s="20" t="s">
        <v>450</v>
      </c>
      <c r="AK470" s="22">
        <v>329</v>
      </c>
      <c r="AL470" s="22">
        <v>1</v>
      </c>
      <c r="AM470" s="22">
        <v>1</v>
      </c>
      <c r="AN470" s="22">
        <v>0</v>
      </c>
      <c r="AO470" s="22">
        <v>9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4</v>
      </c>
      <c r="AW470" s="22">
        <v>89</v>
      </c>
      <c r="AX470" s="20">
        <v>106.6</v>
      </c>
      <c r="AY470" s="20">
        <v>78.900000000000006</v>
      </c>
      <c r="AZ470" s="20">
        <v>41</v>
      </c>
      <c r="BA470" s="20">
        <v>22.7</v>
      </c>
      <c r="BB470" s="22">
        <v>3</v>
      </c>
      <c r="BC470" s="20">
        <v>0.34</v>
      </c>
      <c r="BD470" s="20">
        <v>0.37</v>
      </c>
      <c r="BE470" s="20">
        <v>0.71</v>
      </c>
      <c r="BF470" s="20">
        <v>7.3</v>
      </c>
      <c r="BG470" s="22">
        <v>111</v>
      </c>
      <c r="BH470" s="22">
        <v>37</v>
      </c>
      <c r="BI470" s="22">
        <v>93</v>
      </c>
      <c r="BJ470" s="22">
        <v>67</v>
      </c>
      <c r="BK470" s="22">
        <v>154</v>
      </c>
      <c r="BL470" s="22">
        <v>89</v>
      </c>
      <c r="BM470" s="22">
        <v>113</v>
      </c>
      <c r="BN470" s="22">
        <v>60</v>
      </c>
      <c r="BO470" s="22">
        <v>3</v>
      </c>
      <c r="BP470" s="20"/>
      <c r="BQ470" s="22">
        <v>4</v>
      </c>
      <c r="BR470" s="20"/>
      <c r="BS470" s="20"/>
      <c r="BT470" s="20"/>
      <c r="BU470" s="22">
        <v>0.09</v>
      </c>
      <c r="BV470" s="22">
        <v>0</v>
      </c>
      <c r="BW470" s="22">
        <v>0.1</v>
      </c>
      <c r="BX470" s="22">
        <v>0.19</v>
      </c>
      <c r="BY470" s="22">
        <v>2</v>
      </c>
      <c r="BZ470" s="22">
        <v>2.46</v>
      </c>
      <c r="CA470" s="22">
        <v>70</v>
      </c>
      <c r="CB470" s="22">
        <v>42</v>
      </c>
      <c r="CC470" s="22">
        <v>124</v>
      </c>
      <c r="CD470" s="22">
        <v>50</v>
      </c>
      <c r="CE470" s="22">
        <v>98</v>
      </c>
      <c r="CF470" s="22">
        <v>41</v>
      </c>
      <c r="CG470" s="22">
        <v>210</v>
      </c>
      <c r="CH470" s="22">
        <v>63</v>
      </c>
      <c r="CI470" s="22">
        <v>0.82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0</v>
      </c>
      <c r="C471" s="22">
        <v>515501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2</v>
      </c>
      <c r="J471" s="20">
        <v>0</v>
      </c>
      <c r="K471" s="20">
        <v>0</v>
      </c>
      <c r="L471" s="22">
        <v>0</v>
      </c>
      <c r="M471" s="20" t="s">
        <v>2206</v>
      </c>
      <c r="N471" s="20">
        <v>0</v>
      </c>
      <c r="O471" s="22">
        <v>380</v>
      </c>
      <c r="P471" s="23" t="b">
        <v>0</v>
      </c>
      <c r="Q471" s="20" t="s">
        <v>3092</v>
      </c>
      <c r="R471" s="20" t="s">
        <v>3093</v>
      </c>
      <c r="S471" s="22">
        <v>40</v>
      </c>
      <c r="T471" s="20" t="s">
        <v>2207</v>
      </c>
      <c r="U471" s="20">
        <v>0</v>
      </c>
      <c r="V471" s="20" t="s">
        <v>2208</v>
      </c>
      <c r="W471" s="20">
        <v>0.2</v>
      </c>
      <c r="X471" s="23" t="b">
        <v>0</v>
      </c>
      <c r="Y471" s="20"/>
      <c r="Z471" s="20" t="s">
        <v>872</v>
      </c>
      <c r="AA471" s="22">
        <v>14</v>
      </c>
      <c r="AB471" s="22">
        <v>1</v>
      </c>
      <c r="AC471" s="22">
        <v>0</v>
      </c>
      <c r="AD471" s="22">
        <v>5187</v>
      </c>
      <c r="AE471" s="22">
        <v>0</v>
      </c>
      <c r="AF471" s="22">
        <v>21361</v>
      </c>
      <c r="AG471" s="22">
        <v>292</v>
      </c>
      <c r="AH471" s="20">
        <v>0</v>
      </c>
      <c r="AI471" s="20">
        <v>0</v>
      </c>
      <c r="AJ471" s="20" t="s">
        <v>2209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516</v>
      </c>
      <c r="BH471" s="22">
        <v>195</v>
      </c>
      <c r="BI471" s="22">
        <v>500</v>
      </c>
      <c r="BJ471" s="22">
        <v>191</v>
      </c>
      <c r="BK471" s="22">
        <v>472</v>
      </c>
      <c r="BL471" s="22">
        <v>177</v>
      </c>
      <c r="BM471" s="22">
        <v>520</v>
      </c>
      <c r="BN471" s="22">
        <v>194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689</v>
      </c>
      <c r="CB471" s="22">
        <v>211</v>
      </c>
      <c r="CC471" s="22">
        <v>477</v>
      </c>
      <c r="CD471" s="22">
        <v>176</v>
      </c>
      <c r="CE471" s="22">
        <v>521</v>
      </c>
      <c r="CF471" s="22">
        <v>192</v>
      </c>
      <c r="CG471" s="22">
        <v>346</v>
      </c>
      <c r="CH471" s="22">
        <v>130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101582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1425</v>
      </c>
      <c r="N472" s="20">
        <v>0</v>
      </c>
      <c r="O472" s="22">
        <v>381</v>
      </c>
      <c r="P472" s="23" t="b">
        <v>0</v>
      </c>
      <c r="Q472" s="20" t="s">
        <v>2585</v>
      </c>
      <c r="R472" s="20" t="s">
        <v>2586</v>
      </c>
      <c r="S472" s="22">
        <v>50</v>
      </c>
      <c r="T472" s="20" t="s">
        <v>1426</v>
      </c>
      <c r="U472" s="20">
        <v>0</v>
      </c>
      <c r="V472" s="20" t="s">
        <v>1427</v>
      </c>
      <c r="W472" s="20">
        <v>0</v>
      </c>
      <c r="X472" s="23" t="b">
        <v>0</v>
      </c>
      <c r="Y472" s="20"/>
      <c r="Z472" s="20" t="s">
        <v>872</v>
      </c>
      <c r="AA472" s="22">
        <v>14</v>
      </c>
      <c r="AB472" s="22">
        <v>1</v>
      </c>
      <c r="AC472" s="22">
        <v>0</v>
      </c>
      <c r="AD472" s="22">
        <v>322</v>
      </c>
      <c r="AE472" s="22">
        <v>0</v>
      </c>
      <c r="AF472" s="22">
        <v>10345</v>
      </c>
      <c r="AG472" s="22">
        <v>43</v>
      </c>
      <c r="AH472" s="20">
        <v>0</v>
      </c>
      <c r="AI472" s="20">
        <v>0</v>
      </c>
      <c r="AJ472" s="20" t="s">
        <v>183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683</v>
      </c>
      <c r="BH472" s="22">
        <v>288</v>
      </c>
      <c r="BI472" s="22">
        <v>680</v>
      </c>
      <c r="BJ472" s="22">
        <v>287</v>
      </c>
      <c r="BK472" s="22">
        <v>675</v>
      </c>
      <c r="BL472" s="22">
        <v>284</v>
      </c>
      <c r="BM472" s="22">
        <v>683</v>
      </c>
      <c r="BN472" s="22">
        <v>288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170</v>
      </c>
      <c r="CB472" s="22">
        <v>104</v>
      </c>
      <c r="CC472" s="22">
        <v>670</v>
      </c>
      <c r="CD472" s="22">
        <v>281</v>
      </c>
      <c r="CE472" s="22">
        <v>683</v>
      </c>
      <c r="CF472" s="22">
        <v>288</v>
      </c>
      <c r="CG472" s="22">
        <v>525</v>
      </c>
      <c r="CH472" s="22">
        <v>189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493105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3</v>
      </c>
      <c r="J473" s="20">
        <v>1.3</v>
      </c>
      <c r="K473" s="20">
        <v>1.3</v>
      </c>
      <c r="L473" s="22">
        <v>1</v>
      </c>
      <c r="M473" s="20" t="s">
        <v>1459</v>
      </c>
      <c r="N473" s="20">
        <v>0.8</v>
      </c>
      <c r="O473" s="22">
        <v>382</v>
      </c>
      <c r="P473" s="23" t="b">
        <v>0</v>
      </c>
      <c r="Q473" s="20"/>
      <c r="R473" s="20"/>
      <c r="S473" s="22">
        <v>48</v>
      </c>
      <c r="T473" s="20" t="s">
        <v>1460</v>
      </c>
      <c r="U473" s="20">
        <v>1.6</v>
      </c>
      <c r="V473" s="20" t="s">
        <v>513</v>
      </c>
      <c r="W473" s="20">
        <v>1.4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8</v>
      </c>
      <c r="AD473" s="22">
        <v>61627</v>
      </c>
      <c r="AE473" s="22">
        <v>2801</v>
      </c>
      <c r="AF473" s="22">
        <v>183797</v>
      </c>
      <c r="AG473" s="22">
        <v>3377</v>
      </c>
      <c r="AH473" s="20">
        <v>0.2</v>
      </c>
      <c r="AI473" s="20">
        <v>1.7</v>
      </c>
      <c r="AJ473" s="20" t="s">
        <v>513</v>
      </c>
      <c r="AK473" s="22">
        <v>172</v>
      </c>
      <c r="AL473" s="22">
        <v>0</v>
      </c>
      <c r="AM473" s="22">
        <v>0</v>
      </c>
      <c r="AN473" s="22">
        <v>1</v>
      </c>
      <c r="AO473" s="22">
        <v>3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16</v>
      </c>
      <c r="AX473" s="20">
        <v>13</v>
      </c>
      <c r="AY473" s="20">
        <v>19.7</v>
      </c>
      <c r="AZ473" s="20">
        <v>98</v>
      </c>
      <c r="BA473" s="20">
        <v>12.8</v>
      </c>
      <c r="BB473" s="22">
        <v>2</v>
      </c>
      <c r="BC473" s="20">
        <v>0.59</v>
      </c>
      <c r="BD473" s="20">
        <v>0.11</v>
      </c>
      <c r="BE473" s="20">
        <v>0.7</v>
      </c>
      <c r="BF473" s="20">
        <v>4.41</v>
      </c>
      <c r="BG473" s="22">
        <v>341</v>
      </c>
      <c r="BH473" s="22">
        <v>151</v>
      </c>
      <c r="BI473" s="22">
        <v>254</v>
      </c>
      <c r="BJ473" s="22">
        <v>135</v>
      </c>
      <c r="BK473" s="22">
        <v>61</v>
      </c>
      <c r="BL473" s="22">
        <v>36</v>
      </c>
      <c r="BM473" s="22">
        <v>232</v>
      </c>
      <c r="BN473" s="22">
        <v>105</v>
      </c>
      <c r="BO473" s="20"/>
      <c r="BP473" s="20"/>
      <c r="BQ473" s="20"/>
      <c r="BR473" s="20"/>
      <c r="BS473" s="20"/>
      <c r="BT473" s="20"/>
      <c r="BU473" s="22">
        <v>0.31</v>
      </c>
      <c r="BV473" s="22">
        <v>0</v>
      </c>
      <c r="BW473" s="22">
        <v>0.06</v>
      </c>
      <c r="BX473" s="22">
        <v>0.37</v>
      </c>
      <c r="BY473" s="22">
        <v>2.31</v>
      </c>
      <c r="BZ473" s="22">
        <v>1.57</v>
      </c>
      <c r="CA473" s="22">
        <v>324</v>
      </c>
      <c r="CB473" s="22">
        <v>214</v>
      </c>
      <c r="CC473" s="22">
        <v>274</v>
      </c>
      <c r="CD473" s="22">
        <v>121</v>
      </c>
      <c r="CE473" s="22">
        <v>266</v>
      </c>
      <c r="CF473" s="22">
        <v>122</v>
      </c>
      <c r="CG473" s="22">
        <v>143</v>
      </c>
      <c r="CH473" s="22">
        <v>46</v>
      </c>
      <c r="CI473" s="22">
        <v>1.05</v>
      </c>
      <c r="CJ473" s="22">
        <v>0.52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465527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3</v>
      </c>
      <c r="J474" s="20">
        <v>2.5</v>
      </c>
      <c r="K474" s="20">
        <v>2.5</v>
      </c>
      <c r="L474" s="22">
        <v>0</v>
      </c>
      <c r="M474" s="20" t="s">
        <v>2210</v>
      </c>
      <c r="N474" s="20">
        <v>2</v>
      </c>
      <c r="O474" s="22">
        <v>383</v>
      </c>
      <c r="P474" s="23" t="b">
        <v>0</v>
      </c>
      <c r="Q474" s="20"/>
      <c r="R474" s="20"/>
      <c r="S474" s="22">
        <v>44</v>
      </c>
      <c r="T474" s="20" t="s">
        <v>2211</v>
      </c>
      <c r="U474" s="20">
        <v>4</v>
      </c>
      <c r="V474" s="20" t="s">
        <v>2212</v>
      </c>
      <c r="W474" s="20">
        <v>0.3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8</v>
      </c>
      <c r="AD474" s="22">
        <v>25598</v>
      </c>
      <c r="AE474" s="22">
        <v>2601</v>
      </c>
      <c r="AF474" s="22">
        <v>8880</v>
      </c>
      <c r="AG474" s="22">
        <v>1251</v>
      </c>
      <c r="AH474" s="20">
        <v>0.5</v>
      </c>
      <c r="AI474" s="20">
        <v>1.8</v>
      </c>
      <c r="AJ474" s="20" t="s">
        <v>2210</v>
      </c>
      <c r="AK474" s="22">
        <v>116</v>
      </c>
      <c r="AL474" s="22">
        <v>1</v>
      </c>
      <c r="AM474" s="22">
        <v>0</v>
      </c>
      <c r="AN474" s="22">
        <v>1</v>
      </c>
      <c r="AO474" s="22">
        <v>1</v>
      </c>
      <c r="AP474" s="22">
        <v>0</v>
      </c>
      <c r="AQ474" s="22">
        <v>0</v>
      </c>
      <c r="AR474" s="22">
        <v>0</v>
      </c>
      <c r="AS474" s="22">
        <v>1</v>
      </c>
      <c r="AT474" s="22">
        <v>0</v>
      </c>
      <c r="AU474" s="22">
        <v>0</v>
      </c>
      <c r="AV474" s="22">
        <v>0</v>
      </c>
      <c r="AW474" s="22">
        <v>30</v>
      </c>
      <c r="AX474" s="20">
        <v>48.2</v>
      </c>
      <c r="AY474" s="20">
        <v>27.7</v>
      </c>
      <c r="AZ474" s="20">
        <v>13</v>
      </c>
      <c r="BA474" s="20">
        <v>8.9</v>
      </c>
      <c r="BB474" s="22">
        <v>1</v>
      </c>
      <c r="BC474" s="20">
        <v>0.03</v>
      </c>
      <c r="BD474" s="20">
        <v>0.48</v>
      </c>
      <c r="BE474" s="20">
        <v>0.51</v>
      </c>
      <c r="BF474" s="20">
        <v>2.11</v>
      </c>
      <c r="BG474" s="22">
        <v>237</v>
      </c>
      <c r="BH474" s="22">
        <v>94</v>
      </c>
      <c r="BI474" s="22">
        <v>225</v>
      </c>
      <c r="BJ474" s="22">
        <v>123</v>
      </c>
      <c r="BK474" s="22">
        <v>261</v>
      </c>
      <c r="BL474" s="22">
        <v>136</v>
      </c>
      <c r="BM474" s="22">
        <v>278</v>
      </c>
      <c r="BN474" s="22">
        <v>124</v>
      </c>
      <c r="BO474" s="20"/>
      <c r="BP474" s="20"/>
      <c r="BQ474" s="20"/>
      <c r="BR474" s="20"/>
      <c r="BS474" s="20"/>
      <c r="BT474" s="20"/>
      <c r="BU474" s="22">
        <v>0.02</v>
      </c>
      <c r="BV474" s="22">
        <v>0</v>
      </c>
      <c r="BW474" s="22">
        <v>0.37</v>
      </c>
      <c r="BX474" s="22">
        <v>0.39</v>
      </c>
      <c r="BY474" s="22">
        <v>1.64</v>
      </c>
      <c r="BZ474" s="22">
        <v>0.78</v>
      </c>
      <c r="CA474" s="22">
        <v>560</v>
      </c>
      <c r="CB474" s="22">
        <v>295</v>
      </c>
      <c r="CC474" s="22">
        <v>146</v>
      </c>
      <c r="CD474" s="22">
        <v>62</v>
      </c>
      <c r="CE474" s="22">
        <v>58</v>
      </c>
      <c r="CF474" s="22">
        <v>25</v>
      </c>
      <c r="CG474" s="22">
        <v>295</v>
      </c>
      <c r="CH474" s="22">
        <v>92</v>
      </c>
      <c r="CI474" s="22">
        <v>0.78</v>
      </c>
      <c r="CJ474" s="22">
        <v>0.78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21205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1</v>
      </c>
      <c r="J475" s="20">
        <v>0.5</v>
      </c>
      <c r="K475" s="20">
        <v>0.5</v>
      </c>
      <c r="L475" s="22">
        <v>0</v>
      </c>
      <c r="M475" s="20" t="s">
        <v>1261</v>
      </c>
      <c r="N475" s="20">
        <v>0</v>
      </c>
      <c r="O475" s="22">
        <v>384</v>
      </c>
      <c r="P475" s="23" t="b">
        <v>0</v>
      </c>
      <c r="Q475" s="20"/>
      <c r="R475" s="20" t="s">
        <v>2587</v>
      </c>
      <c r="S475" s="22">
        <v>40</v>
      </c>
      <c r="T475" s="20" t="s">
        <v>1452</v>
      </c>
      <c r="U475" s="20">
        <v>0</v>
      </c>
      <c r="V475" s="20" t="s">
        <v>757</v>
      </c>
      <c r="W475" s="20">
        <v>0.1</v>
      </c>
      <c r="X475" s="23" t="b">
        <v>0</v>
      </c>
      <c r="Y475" s="20"/>
      <c r="Z475" s="20" t="s">
        <v>858</v>
      </c>
      <c r="AA475" s="22">
        <v>14</v>
      </c>
      <c r="AB475" s="22">
        <v>1</v>
      </c>
      <c r="AC475" s="22">
        <v>0</v>
      </c>
      <c r="AD475" s="22">
        <v>779</v>
      </c>
      <c r="AE475" s="22">
        <v>47</v>
      </c>
      <c r="AF475" s="22">
        <v>5705</v>
      </c>
      <c r="AG475" s="22">
        <v>56</v>
      </c>
      <c r="AH475" s="20">
        <v>0</v>
      </c>
      <c r="AI475" s="20">
        <v>0</v>
      </c>
      <c r="AJ475" s="20" t="s">
        <v>757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445</v>
      </c>
      <c r="BH475" s="22">
        <v>36</v>
      </c>
      <c r="BI475" s="22">
        <v>427</v>
      </c>
      <c r="BJ475" s="22">
        <v>19</v>
      </c>
      <c r="BK475" s="22">
        <v>395</v>
      </c>
      <c r="BL475" s="22">
        <v>14</v>
      </c>
      <c r="BM475" s="22">
        <v>449</v>
      </c>
      <c r="BN475" s="22">
        <v>36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600</v>
      </c>
      <c r="CB475" s="22">
        <v>36</v>
      </c>
      <c r="CC475" s="22">
        <v>402</v>
      </c>
      <c r="CD475" s="22">
        <v>35</v>
      </c>
      <c r="CE475" s="22">
        <v>450</v>
      </c>
      <c r="CF475" s="22">
        <v>36</v>
      </c>
      <c r="CG475" s="22">
        <v>425</v>
      </c>
      <c r="CH475" s="22">
        <v>61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184667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2</v>
      </c>
      <c r="J476" s="20">
        <v>3</v>
      </c>
      <c r="K476" s="20">
        <v>3</v>
      </c>
      <c r="L476" s="22">
        <v>2</v>
      </c>
      <c r="M476" s="20" t="s">
        <v>1334</v>
      </c>
      <c r="N476" s="20">
        <v>2.5</v>
      </c>
      <c r="O476" s="22">
        <v>386</v>
      </c>
      <c r="P476" s="23" t="b">
        <v>0</v>
      </c>
      <c r="Q476" s="20"/>
      <c r="R476" s="20"/>
      <c r="S476" s="22">
        <v>45</v>
      </c>
      <c r="T476" s="20" t="s">
        <v>1437</v>
      </c>
      <c r="U476" s="20">
        <v>2</v>
      </c>
      <c r="V476" s="20" t="s">
        <v>547</v>
      </c>
      <c r="W476" s="20">
        <v>0.3</v>
      </c>
      <c r="X476" s="23" t="b">
        <v>0</v>
      </c>
      <c r="Y476" s="20"/>
      <c r="Z476" s="20" t="s">
        <v>858</v>
      </c>
      <c r="AA476" s="22">
        <v>14</v>
      </c>
      <c r="AB476" s="22">
        <v>1</v>
      </c>
      <c r="AC476" s="22">
        <v>12</v>
      </c>
      <c r="AD476" s="22">
        <v>14296</v>
      </c>
      <c r="AE476" s="22">
        <v>1089</v>
      </c>
      <c r="AF476" s="22">
        <v>10778</v>
      </c>
      <c r="AG476" s="22">
        <v>629</v>
      </c>
      <c r="AH476" s="20">
        <v>0.6</v>
      </c>
      <c r="AI476" s="20">
        <v>2.7</v>
      </c>
      <c r="AJ476" s="20" t="s">
        <v>2213</v>
      </c>
      <c r="AK476" s="22">
        <v>440</v>
      </c>
      <c r="AL476" s="22">
        <v>0</v>
      </c>
      <c r="AM476" s="22">
        <v>0</v>
      </c>
      <c r="AN476" s="22">
        <v>1</v>
      </c>
      <c r="AO476" s="22">
        <v>5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0</v>
      </c>
      <c r="AW476" s="22">
        <v>75</v>
      </c>
      <c r="AX476" s="20">
        <v>54.2</v>
      </c>
      <c r="AY476" s="20">
        <v>54.6</v>
      </c>
      <c r="AZ476" s="20">
        <v>8</v>
      </c>
      <c r="BA476" s="20">
        <v>11.8</v>
      </c>
      <c r="BB476" s="22">
        <v>4</v>
      </c>
      <c r="BC476" s="20">
        <v>0.15</v>
      </c>
      <c r="BD476" s="20">
        <v>0.19</v>
      </c>
      <c r="BE476" s="20">
        <v>0.34</v>
      </c>
      <c r="BF476" s="20">
        <v>7.64</v>
      </c>
      <c r="BG476" s="22">
        <v>223</v>
      </c>
      <c r="BH476" s="22">
        <v>91</v>
      </c>
      <c r="BI476" s="22">
        <v>149</v>
      </c>
      <c r="BJ476" s="22">
        <v>34</v>
      </c>
      <c r="BK476" s="22">
        <v>301</v>
      </c>
      <c r="BL476" s="22">
        <v>98</v>
      </c>
      <c r="BM476" s="22">
        <v>244</v>
      </c>
      <c r="BN476" s="22">
        <v>83</v>
      </c>
      <c r="BO476" s="20"/>
      <c r="BP476" s="20"/>
      <c r="BQ476" s="20"/>
      <c r="BR476" s="20"/>
      <c r="BS476" s="20"/>
      <c r="BT476" s="20"/>
      <c r="BU476" s="22">
        <v>0.03</v>
      </c>
      <c r="BV476" s="22">
        <v>0</v>
      </c>
      <c r="BW476" s="22">
        <v>0.04</v>
      </c>
      <c r="BX476" s="22">
        <v>7.0000000000000007E-2</v>
      </c>
      <c r="BY476" s="22">
        <v>1.56</v>
      </c>
      <c r="BZ476" s="22">
        <v>1.02</v>
      </c>
      <c r="CA476" s="22">
        <v>371</v>
      </c>
      <c r="CB476" s="22">
        <v>62</v>
      </c>
      <c r="CC476" s="22">
        <v>112</v>
      </c>
      <c r="CD476" s="22">
        <v>35</v>
      </c>
      <c r="CE476" s="22">
        <v>218</v>
      </c>
      <c r="CF476" s="22">
        <v>73</v>
      </c>
      <c r="CG476" s="22">
        <v>291</v>
      </c>
      <c r="CH476" s="22">
        <v>112</v>
      </c>
      <c r="CI476" s="22">
        <v>0.82</v>
      </c>
      <c r="CJ476" s="22">
        <v>0.2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95658</v>
      </c>
      <c r="D477" s="22">
        <v>0</v>
      </c>
      <c r="E477" s="22">
        <v>0</v>
      </c>
      <c r="F477" s="22">
        <v>-3</v>
      </c>
      <c r="G477" s="22">
        <v>3</v>
      </c>
      <c r="H477" s="22">
        <v>0</v>
      </c>
      <c r="I477" s="22">
        <v>2</v>
      </c>
      <c r="J477" s="20">
        <v>0.7</v>
      </c>
      <c r="K477" s="20">
        <v>0.7</v>
      </c>
      <c r="L477" s="22">
        <v>1</v>
      </c>
      <c r="M477" s="20" t="s">
        <v>1299</v>
      </c>
      <c r="N477" s="20">
        <v>0.2</v>
      </c>
      <c r="O477" s="22">
        <v>387</v>
      </c>
      <c r="P477" s="23" t="b">
        <v>0</v>
      </c>
      <c r="Q477" s="20"/>
      <c r="R477" s="20" t="s">
        <v>3358</v>
      </c>
      <c r="S477" s="22">
        <v>42</v>
      </c>
      <c r="T477" s="20" t="s">
        <v>1424</v>
      </c>
      <c r="U477" s="20">
        <v>0.5</v>
      </c>
      <c r="V477" s="20" t="s">
        <v>519</v>
      </c>
      <c r="W477" s="20">
        <v>0.3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1</v>
      </c>
      <c r="AD477" s="22">
        <v>7477</v>
      </c>
      <c r="AE477" s="22">
        <v>766</v>
      </c>
      <c r="AF477" s="22">
        <v>36818</v>
      </c>
      <c r="AG477" s="22">
        <v>444</v>
      </c>
      <c r="AH477" s="20">
        <v>0</v>
      </c>
      <c r="AI477" s="20">
        <v>0.2</v>
      </c>
      <c r="AJ477" s="20" t="s">
        <v>519</v>
      </c>
      <c r="AK477" s="22">
        <v>26</v>
      </c>
      <c r="AL477" s="22">
        <v>0</v>
      </c>
      <c r="AM477" s="22">
        <v>0</v>
      </c>
      <c r="AN477" s="22">
        <v>0</v>
      </c>
      <c r="AO477" s="22">
        <v>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8</v>
      </c>
      <c r="AX477" s="20">
        <v>3.4</v>
      </c>
      <c r="AY477" s="20">
        <v>0.8</v>
      </c>
      <c r="AZ477" s="20">
        <v>0</v>
      </c>
      <c r="BA477" s="20">
        <v>0.5</v>
      </c>
      <c r="BB477" s="22">
        <v>0</v>
      </c>
      <c r="BC477" s="20">
        <v>0</v>
      </c>
      <c r="BD477" s="20">
        <v>0</v>
      </c>
      <c r="BE477" s="20">
        <v>0</v>
      </c>
      <c r="BF477" s="20">
        <v>1.2</v>
      </c>
      <c r="BG477" s="22">
        <v>400</v>
      </c>
      <c r="BH477" s="22">
        <v>145</v>
      </c>
      <c r="BI477" s="22">
        <v>381</v>
      </c>
      <c r="BJ477" s="22">
        <v>140</v>
      </c>
      <c r="BK477" s="22">
        <v>480</v>
      </c>
      <c r="BL477" s="22">
        <v>183</v>
      </c>
      <c r="BM477" s="22">
        <v>411</v>
      </c>
      <c r="BN477" s="22">
        <v>145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4.1500000000000004</v>
      </c>
      <c r="BZ477" s="22">
        <v>6.92</v>
      </c>
      <c r="CA477" s="22">
        <v>595</v>
      </c>
      <c r="CB477" s="22">
        <v>158</v>
      </c>
      <c r="CC477" s="22">
        <v>339</v>
      </c>
      <c r="CD477" s="22">
        <v>115</v>
      </c>
      <c r="CE477" s="22">
        <v>417</v>
      </c>
      <c r="CF477" s="22">
        <v>140</v>
      </c>
      <c r="CG477" s="22">
        <v>290</v>
      </c>
      <c r="CH477" s="22">
        <v>111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516895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0</v>
      </c>
      <c r="K478" s="20">
        <v>0</v>
      </c>
      <c r="L478" s="22">
        <v>0</v>
      </c>
      <c r="M478" s="20" t="s">
        <v>1467</v>
      </c>
      <c r="N478" s="20">
        <v>0</v>
      </c>
      <c r="O478" s="22">
        <v>388</v>
      </c>
      <c r="P478" s="23" t="b">
        <v>0</v>
      </c>
      <c r="Q478" s="20" t="s">
        <v>2420</v>
      </c>
      <c r="R478" s="20" t="s">
        <v>2444</v>
      </c>
      <c r="S478" s="22">
        <v>44</v>
      </c>
      <c r="T478" s="20" t="s">
        <v>1468</v>
      </c>
      <c r="U478" s="20">
        <v>0</v>
      </c>
      <c r="V478" s="20" t="s">
        <v>1469</v>
      </c>
      <c r="W478" s="20">
        <v>0</v>
      </c>
      <c r="X478" s="23" t="b">
        <v>0</v>
      </c>
      <c r="Y478" s="20"/>
      <c r="Z478" s="20" t="s">
        <v>899</v>
      </c>
      <c r="AA478" s="22">
        <v>14</v>
      </c>
      <c r="AB478" s="22">
        <v>1</v>
      </c>
      <c r="AC478" s="22">
        <v>0</v>
      </c>
      <c r="AD478" s="22">
        <v>578</v>
      </c>
      <c r="AE478" s="22">
        <v>43</v>
      </c>
      <c r="AF478" s="22">
        <v>1934</v>
      </c>
      <c r="AG478" s="22">
        <v>31</v>
      </c>
      <c r="AH478" s="20">
        <v>0</v>
      </c>
      <c r="AI478" s="20">
        <v>0</v>
      </c>
      <c r="AJ478" s="20" t="s">
        <v>1469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581</v>
      </c>
      <c r="BH478" s="22">
        <v>226</v>
      </c>
      <c r="BI478" s="22">
        <v>573</v>
      </c>
      <c r="BJ478" s="22">
        <v>227</v>
      </c>
      <c r="BK478" s="22">
        <v>559</v>
      </c>
      <c r="BL478" s="22">
        <v>222</v>
      </c>
      <c r="BM478" s="22">
        <v>585</v>
      </c>
      <c r="BN478" s="22">
        <v>229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576</v>
      </c>
      <c r="CB478" s="22">
        <v>307</v>
      </c>
      <c r="CC478" s="22">
        <v>557</v>
      </c>
      <c r="CD478" s="22">
        <v>212</v>
      </c>
      <c r="CE478" s="22">
        <v>587</v>
      </c>
      <c r="CF478" s="22">
        <v>230</v>
      </c>
      <c r="CG478" s="22">
        <v>614</v>
      </c>
      <c r="CH478" s="22">
        <v>242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222690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2</v>
      </c>
      <c r="J479" s="20">
        <v>0</v>
      </c>
      <c r="K479" s="20">
        <v>0</v>
      </c>
      <c r="L479" s="22">
        <v>0</v>
      </c>
      <c r="M479" s="20" t="s">
        <v>1453</v>
      </c>
      <c r="N479" s="20">
        <v>0</v>
      </c>
      <c r="O479" s="22">
        <v>389</v>
      </c>
      <c r="P479" s="23" t="b">
        <v>0</v>
      </c>
      <c r="Q479" s="20" t="s">
        <v>3221</v>
      </c>
      <c r="R479" s="20" t="s">
        <v>2445</v>
      </c>
      <c r="S479" s="22">
        <v>44</v>
      </c>
      <c r="T479" s="20" t="s">
        <v>1454</v>
      </c>
      <c r="U479" s="20">
        <v>0</v>
      </c>
      <c r="V479" s="20" t="s">
        <v>463</v>
      </c>
      <c r="W479" s="20">
        <v>0</v>
      </c>
      <c r="X479" s="23" t="b">
        <v>0</v>
      </c>
      <c r="Y479" s="20"/>
      <c r="Z479" s="20" t="s">
        <v>899</v>
      </c>
      <c r="AA479" s="22">
        <v>14</v>
      </c>
      <c r="AB479" s="22">
        <v>1</v>
      </c>
      <c r="AC479" s="22">
        <v>0</v>
      </c>
      <c r="AD479" s="22">
        <v>284</v>
      </c>
      <c r="AE479" s="22">
        <v>4</v>
      </c>
      <c r="AF479" s="22">
        <v>3960</v>
      </c>
      <c r="AG479" s="22">
        <v>29</v>
      </c>
      <c r="AH479" s="20">
        <v>0</v>
      </c>
      <c r="AI479" s="20">
        <v>0</v>
      </c>
      <c r="AJ479" s="20" t="s">
        <v>463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559</v>
      </c>
      <c r="BH479" s="22">
        <v>218</v>
      </c>
      <c r="BI479" s="22">
        <v>548</v>
      </c>
      <c r="BJ479" s="22">
        <v>216</v>
      </c>
      <c r="BK479" s="22">
        <v>531</v>
      </c>
      <c r="BL479" s="22">
        <v>212</v>
      </c>
      <c r="BM479" s="22">
        <v>563</v>
      </c>
      <c r="BN479" s="22">
        <v>217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534</v>
      </c>
      <c r="CB479" s="22">
        <v>135</v>
      </c>
      <c r="CC479" s="22">
        <v>532</v>
      </c>
      <c r="CD479" s="22">
        <v>209</v>
      </c>
      <c r="CE479" s="22">
        <v>565</v>
      </c>
      <c r="CF479" s="22">
        <v>216</v>
      </c>
      <c r="CG479" s="22">
        <v>563</v>
      </c>
      <c r="CH479" s="22">
        <v>203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148225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4</v>
      </c>
      <c r="J480" s="20">
        <v>1.5</v>
      </c>
      <c r="K480" s="20">
        <v>1.5</v>
      </c>
      <c r="L480" s="22">
        <v>1</v>
      </c>
      <c r="M480" s="20" t="s">
        <v>444</v>
      </c>
      <c r="N480" s="20">
        <v>1</v>
      </c>
      <c r="O480" s="22">
        <v>390</v>
      </c>
      <c r="P480" s="23" t="b">
        <v>0</v>
      </c>
      <c r="Q480" s="20"/>
      <c r="R480" s="20" t="s">
        <v>2446</v>
      </c>
      <c r="S480" s="22">
        <v>65</v>
      </c>
      <c r="T480" s="20" t="s">
        <v>1449</v>
      </c>
      <c r="U480" s="20">
        <v>1.2</v>
      </c>
      <c r="V480" s="20" t="s">
        <v>498</v>
      </c>
      <c r="W480" s="20">
        <v>0.3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6</v>
      </c>
      <c r="AD480" s="22">
        <v>13585</v>
      </c>
      <c r="AE480" s="22">
        <v>505</v>
      </c>
      <c r="AF480" s="22">
        <v>20089</v>
      </c>
      <c r="AG480" s="22">
        <v>711</v>
      </c>
      <c r="AH480" s="20">
        <v>0.2</v>
      </c>
      <c r="AI480" s="20">
        <v>0.9</v>
      </c>
      <c r="AJ480" s="20" t="s">
        <v>498</v>
      </c>
      <c r="AK480" s="22">
        <v>169</v>
      </c>
      <c r="AL480" s="22">
        <v>0</v>
      </c>
      <c r="AM480" s="22">
        <v>0</v>
      </c>
      <c r="AN480" s="22">
        <v>0</v>
      </c>
      <c r="AO480" s="22">
        <v>4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23</v>
      </c>
      <c r="AX480" s="20">
        <v>18</v>
      </c>
      <c r="AY480" s="20">
        <v>59.5</v>
      </c>
      <c r="AZ480" s="20">
        <v>34</v>
      </c>
      <c r="BA480" s="20">
        <v>11.1</v>
      </c>
      <c r="BB480" s="22">
        <v>2</v>
      </c>
      <c r="BC480" s="20">
        <v>0.09</v>
      </c>
      <c r="BD480" s="20">
        <v>0.09</v>
      </c>
      <c r="BE480" s="20">
        <v>0.18</v>
      </c>
      <c r="BF480" s="20">
        <v>3.4</v>
      </c>
      <c r="BG480" s="22">
        <v>319</v>
      </c>
      <c r="BH480" s="22">
        <v>38</v>
      </c>
      <c r="BI480" s="22">
        <v>131</v>
      </c>
      <c r="BJ480" s="22">
        <v>13</v>
      </c>
      <c r="BK480" s="22">
        <v>173</v>
      </c>
      <c r="BL480" s="22">
        <v>37</v>
      </c>
      <c r="BM480" s="22">
        <v>255</v>
      </c>
      <c r="BN480" s="22">
        <v>36</v>
      </c>
      <c r="BO480" s="20"/>
      <c r="BP480" s="20"/>
      <c r="BQ480" s="20"/>
      <c r="BR480" s="20"/>
      <c r="BS480" s="22">
        <v>2</v>
      </c>
      <c r="BT480" s="20"/>
      <c r="BU480" s="22">
        <v>0.05</v>
      </c>
      <c r="BV480" s="22">
        <v>0</v>
      </c>
      <c r="BW480" s="22">
        <v>0.05</v>
      </c>
      <c r="BX480" s="22">
        <v>0.1</v>
      </c>
      <c r="BY480" s="22">
        <v>1.81</v>
      </c>
      <c r="BZ480" s="22">
        <v>2.13</v>
      </c>
      <c r="CA480" s="22">
        <v>48</v>
      </c>
      <c r="CB480" s="22">
        <v>18</v>
      </c>
      <c r="CC480" s="22">
        <v>255</v>
      </c>
      <c r="CD480" s="22">
        <v>34</v>
      </c>
      <c r="CE480" s="22">
        <v>316</v>
      </c>
      <c r="CF480" s="22">
        <v>42</v>
      </c>
      <c r="CG480" s="22">
        <v>264</v>
      </c>
      <c r="CH480" s="22">
        <v>45</v>
      </c>
      <c r="CI480" s="22">
        <v>1.07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221820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1456</v>
      </c>
      <c r="N481" s="20">
        <v>1.2</v>
      </c>
      <c r="O481" s="22">
        <v>391</v>
      </c>
      <c r="P481" s="23" t="b">
        <v>0</v>
      </c>
      <c r="Q481" s="20" t="s">
        <v>2791</v>
      </c>
      <c r="R481" s="20" t="s">
        <v>3359</v>
      </c>
      <c r="S481" s="22">
        <v>48</v>
      </c>
      <c r="T481" s="20" t="s">
        <v>1457</v>
      </c>
      <c r="U481" s="20">
        <v>1</v>
      </c>
      <c r="V481" s="20" t="s">
        <v>483</v>
      </c>
      <c r="W481" s="20">
        <v>3.6</v>
      </c>
      <c r="X481" s="23" t="b">
        <v>0</v>
      </c>
      <c r="Y481" s="20"/>
      <c r="Z481" s="20" t="s">
        <v>899</v>
      </c>
      <c r="AA481" s="22">
        <v>14</v>
      </c>
      <c r="AB481" s="22">
        <v>1</v>
      </c>
      <c r="AC481" s="22">
        <v>5</v>
      </c>
      <c r="AD481" s="22">
        <v>82381</v>
      </c>
      <c r="AE481" s="22">
        <v>60</v>
      </c>
      <c r="AF481" s="22">
        <v>447113</v>
      </c>
      <c r="AG481" s="22">
        <v>22340</v>
      </c>
      <c r="AH481" s="20">
        <v>0.3</v>
      </c>
      <c r="AI481" s="20">
        <v>1</v>
      </c>
      <c r="AJ481" s="20" t="s">
        <v>1897</v>
      </c>
      <c r="AK481" s="22">
        <v>375</v>
      </c>
      <c r="AL481" s="22">
        <v>0</v>
      </c>
      <c r="AM481" s="22">
        <v>1</v>
      </c>
      <c r="AN481" s="22">
        <v>0</v>
      </c>
      <c r="AO481" s="22">
        <v>8</v>
      </c>
      <c r="AP481" s="22">
        <v>1</v>
      </c>
      <c r="AQ481" s="22">
        <v>0</v>
      </c>
      <c r="AR481" s="22">
        <v>0</v>
      </c>
      <c r="AS481" s="22">
        <v>2</v>
      </c>
      <c r="AT481" s="22">
        <v>0</v>
      </c>
      <c r="AU481" s="22">
        <v>0</v>
      </c>
      <c r="AV481" s="22">
        <v>0</v>
      </c>
      <c r="AW481" s="22">
        <v>74</v>
      </c>
      <c r="AX481" s="20">
        <v>74</v>
      </c>
      <c r="AY481" s="20">
        <v>43.5</v>
      </c>
      <c r="AZ481" s="20">
        <v>2</v>
      </c>
      <c r="BA481" s="20">
        <v>11.9</v>
      </c>
      <c r="BB481" s="22">
        <v>5</v>
      </c>
      <c r="BC481" s="20">
        <v>0</v>
      </c>
      <c r="BD481" s="20">
        <v>0.08</v>
      </c>
      <c r="BE481" s="20">
        <v>0.08</v>
      </c>
      <c r="BF481" s="20">
        <v>5.51</v>
      </c>
      <c r="BG481" s="22">
        <v>179</v>
      </c>
      <c r="BH481" s="22">
        <v>74</v>
      </c>
      <c r="BI481" s="22">
        <v>173</v>
      </c>
      <c r="BJ481" s="22">
        <v>44</v>
      </c>
      <c r="BK481" s="22">
        <v>368</v>
      </c>
      <c r="BL481" s="22">
        <v>127</v>
      </c>
      <c r="BM481" s="22">
        <v>243</v>
      </c>
      <c r="BN481" s="22">
        <v>82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0.02</v>
      </c>
      <c r="BX481" s="22">
        <v>0.02</v>
      </c>
      <c r="BY481" s="22">
        <v>1.32</v>
      </c>
      <c r="BZ481" s="22">
        <v>1.92</v>
      </c>
      <c r="CA481" s="22">
        <v>316</v>
      </c>
      <c r="CB481" s="22">
        <v>35</v>
      </c>
      <c r="CC481" s="22">
        <v>225</v>
      </c>
      <c r="CD481" s="22">
        <v>76</v>
      </c>
      <c r="CE481" s="22">
        <v>367</v>
      </c>
      <c r="CF481" s="22">
        <v>130</v>
      </c>
      <c r="CG481" s="22">
        <v>92</v>
      </c>
      <c r="CH481" s="22">
        <v>34</v>
      </c>
      <c r="CI481" s="22">
        <v>1.2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100</v>
      </c>
      <c r="C482" s="22">
        <v>195851</v>
      </c>
      <c r="D482" s="22">
        <v>0</v>
      </c>
      <c r="E482" s="22">
        <v>0</v>
      </c>
      <c r="F482" s="22">
        <v>-2</v>
      </c>
      <c r="G482" s="22">
        <v>2</v>
      </c>
      <c r="H482" s="22">
        <v>0</v>
      </c>
      <c r="I482" s="22">
        <v>3</v>
      </c>
      <c r="J482" s="20">
        <v>1.7</v>
      </c>
      <c r="K482" s="20">
        <v>1.7</v>
      </c>
      <c r="L482" s="22">
        <v>0</v>
      </c>
      <c r="M482" s="20" t="s">
        <v>1414</v>
      </c>
      <c r="N482" s="20">
        <v>1.2</v>
      </c>
      <c r="O482" s="22">
        <v>392</v>
      </c>
      <c r="P482" s="23" t="b">
        <v>0</v>
      </c>
      <c r="Q482" s="20"/>
      <c r="R482" s="20" t="s">
        <v>3473</v>
      </c>
      <c r="S482" s="22">
        <v>48</v>
      </c>
      <c r="T482" s="20" t="s">
        <v>1438</v>
      </c>
      <c r="U482" s="20">
        <v>1.8</v>
      </c>
      <c r="V482" s="20" t="s">
        <v>630</v>
      </c>
      <c r="W482" s="20">
        <v>0.1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7</v>
      </c>
      <c r="AD482" s="22">
        <v>1499</v>
      </c>
      <c r="AE482" s="22">
        <v>75</v>
      </c>
      <c r="AF482" s="22">
        <v>4253</v>
      </c>
      <c r="AG482" s="22">
        <v>104</v>
      </c>
      <c r="AH482" s="20">
        <v>0.3</v>
      </c>
      <c r="AI482" s="20">
        <v>1.5</v>
      </c>
      <c r="AJ482" s="20" t="s">
        <v>630</v>
      </c>
      <c r="AK482" s="22">
        <v>181</v>
      </c>
      <c r="AL482" s="22">
        <v>0</v>
      </c>
      <c r="AM482" s="22">
        <v>0</v>
      </c>
      <c r="AN482" s="22">
        <v>1</v>
      </c>
      <c r="AO482" s="22">
        <v>3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27</v>
      </c>
      <c r="AX482" s="20">
        <v>24</v>
      </c>
      <c r="AY482" s="20">
        <v>12.9</v>
      </c>
      <c r="AZ482" s="20">
        <v>11</v>
      </c>
      <c r="BA482" s="20">
        <v>4.9000000000000004</v>
      </c>
      <c r="BB482" s="22">
        <v>2</v>
      </c>
      <c r="BC482" s="20">
        <v>0.04</v>
      </c>
      <c r="BD482" s="20">
        <v>0.02</v>
      </c>
      <c r="BE482" s="20">
        <v>0.06</v>
      </c>
      <c r="BF482" s="20">
        <v>2.76</v>
      </c>
      <c r="BG482" s="22">
        <v>300</v>
      </c>
      <c r="BH482" s="22">
        <v>125</v>
      </c>
      <c r="BI482" s="22">
        <v>294</v>
      </c>
      <c r="BJ482" s="22">
        <v>156</v>
      </c>
      <c r="BK482" s="22">
        <v>276</v>
      </c>
      <c r="BL482" s="22">
        <v>143</v>
      </c>
      <c r="BM482" s="22">
        <v>320</v>
      </c>
      <c r="BN482" s="22">
        <v>145</v>
      </c>
      <c r="BO482" s="20"/>
      <c r="BP482" s="20"/>
      <c r="BQ482" s="20"/>
      <c r="BR482" s="20"/>
      <c r="BS482" s="20"/>
      <c r="BT482" s="20"/>
      <c r="BU482" s="22">
        <v>0.02</v>
      </c>
      <c r="BV482" s="22">
        <v>0</v>
      </c>
      <c r="BW482" s="22">
        <v>0.01</v>
      </c>
      <c r="BX482" s="22">
        <v>0.03</v>
      </c>
      <c r="BY482" s="22">
        <v>1.37</v>
      </c>
      <c r="BZ482" s="22">
        <v>1.49</v>
      </c>
      <c r="CA482" s="22">
        <v>311</v>
      </c>
      <c r="CB482" s="22">
        <v>206</v>
      </c>
      <c r="CC482" s="22">
        <v>224</v>
      </c>
      <c r="CD482" s="22">
        <v>99</v>
      </c>
      <c r="CE482" s="22">
        <v>237</v>
      </c>
      <c r="CF482" s="22">
        <v>107</v>
      </c>
      <c r="CG482" s="22">
        <v>467</v>
      </c>
      <c r="CH482" s="22">
        <v>157</v>
      </c>
      <c r="CI482" s="22">
        <v>0.99</v>
      </c>
      <c r="CJ482" s="22">
        <v>0.5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488404</v>
      </c>
      <c r="D483" s="22">
        <v>0</v>
      </c>
      <c r="E483" s="22">
        <v>0</v>
      </c>
      <c r="F483" s="22">
        <v>-1</v>
      </c>
      <c r="G483" s="22">
        <v>1</v>
      </c>
      <c r="H483" s="22">
        <v>0</v>
      </c>
      <c r="I483" s="22">
        <v>3</v>
      </c>
      <c r="J483" s="20">
        <v>1.3</v>
      </c>
      <c r="K483" s="20">
        <v>1.3</v>
      </c>
      <c r="L483" s="22">
        <v>2</v>
      </c>
      <c r="M483" s="20" t="s">
        <v>1138</v>
      </c>
      <c r="N483" s="20">
        <v>0.8</v>
      </c>
      <c r="O483" s="22">
        <v>394</v>
      </c>
      <c r="P483" s="23" t="b">
        <v>0</v>
      </c>
      <c r="Q483" s="20"/>
      <c r="R483" s="20"/>
      <c r="S483" s="22">
        <v>44</v>
      </c>
      <c r="T483" s="20" t="s">
        <v>1450</v>
      </c>
      <c r="U483" s="20">
        <v>1.2</v>
      </c>
      <c r="V483" s="20" t="s">
        <v>1451</v>
      </c>
      <c r="W483" s="20">
        <v>0.3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5</v>
      </c>
      <c r="AD483" s="22">
        <v>24027</v>
      </c>
      <c r="AE483" s="22">
        <v>4896</v>
      </c>
      <c r="AF483" s="22">
        <v>14918</v>
      </c>
      <c r="AG483" s="22">
        <v>1504</v>
      </c>
      <c r="AH483" s="20">
        <v>0.2</v>
      </c>
      <c r="AI483" s="20">
        <v>1.1000000000000001</v>
      </c>
      <c r="AJ483" s="20" t="s">
        <v>758</v>
      </c>
      <c r="AK483" s="22">
        <v>83</v>
      </c>
      <c r="AL483" s="22">
        <v>0</v>
      </c>
      <c r="AM483" s="22">
        <v>0</v>
      </c>
      <c r="AN483" s="22">
        <v>0</v>
      </c>
      <c r="AO483" s="22">
        <v>1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16</v>
      </c>
      <c r="AX483" s="20">
        <v>9.4</v>
      </c>
      <c r="AY483" s="20">
        <v>4.5</v>
      </c>
      <c r="AZ483" s="20">
        <v>17</v>
      </c>
      <c r="BA483" s="20">
        <v>3.2</v>
      </c>
      <c r="BB483" s="22">
        <v>1</v>
      </c>
      <c r="BC483" s="20">
        <v>0.24</v>
      </c>
      <c r="BD483" s="20">
        <v>0.08</v>
      </c>
      <c r="BE483" s="20">
        <v>0.32</v>
      </c>
      <c r="BF483" s="20">
        <v>1.95</v>
      </c>
      <c r="BG483" s="22">
        <v>362</v>
      </c>
      <c r="BH483" s="22">
        <v>163</v>
      </c>
      <c r="BI483" s="22">
        <v>347</v>
      </c>
      <c r="BJ483" s="22">
        <v>176</v>
      </c>
      <c r="BK483" s="22">
        <v>239</v>
      </c>
      <c r="BL483" s="22">
        <v>127</v>
      </c>
      <c r="BM483" s="22">
        <v>346</v>
      </c>
      <c r="BN483" s="22">
        <v>159</v>
      </c>
      <c r="BO483" s="20"/>
      <c r="BP483" s="20"/>
      <c r="BQ483" s="20"/>
      <c r="BR483" s="20"/>
      <c r="BS483" s="20"/>
      <c r="BT483" s="20"/>
      <c r="BU483" s="22">
        <v>0.26</v>
      </c>
      <c r="BV483" s="22">
        <v>0</v>
      </c>
      <c r="BW483" s="22">
        <v>0.09</v>
      </c>
      <c r="BX483" s="22">
        <v>0.35</v>
      </c>
      <c r="BY483" s="22">
        <v>2.11</v>
      </c>
      <c r="BZ483" s="22">
        <v>1.08</v>
      </c>
      <c r="CA483" s="22">
        <v>568</v>
      </c>
      <c r="CB483" s="22">
        <v>301</v>
      </c>
      <c r="CC483" s="22">
        <v>265</v>
      </c>
      <c r="CD483" s="22">
        <v>118</v>
      </c>
      <c r="CE483" s="22">
        <v>305</v>
      </c>
      <c r="CF483" s="22">
        <v>140</v>
      </c>
      <c r="CG483" s="22">
        <v>294</v>
      </c>
      <c r="CH483" s="22">
        <v>91</v>
      </c>
      <c r="CI483" s="22">
        <v>1.08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90152</v>
      </c>
      <c r="D484" s="22">
        <v>0</v>
      </c>
      <c r="E484" s="22">
        <v>0</v>
      </c>
      <c r="F484" s="22">
        <v>0</v>
      </c>
      <c r="G484" s="22">
        <v>0</v>
      </c>
      <c r="H484" s="22">
        <v>1</v>
      </c>
      <c r="I484" s="22">
        <v>2</v>
      </c>
      <c r="J484" s="20">
        <v>1.3</v>
      </c>
      <c r="K484" s="20">
        <v>1.3</v>
      </c>
      <c r="L484" s="22">
        <v>2</v>
      </c>
      <c r="M484" s="20" t="s">
        <v>1422</v>
      </c>
      <c r="N484" s="20">
        <v>0.8</v>
      </c>
      <c r="O484" s="22">
        <v>395</v>
      </c>
      <c r="P484" s="23" t="b">
        <v>0</v>
      </c>
      <c r="Q484" s="20"/>
      <c r="R484" s="20" t="s">
        <v>2939</v>
      </c>
      <c r="S484" s="22">
        <v>50</v>
      </c>
      <c r="T484" s="20" t="s">
        <v>1423</v>
      </c>
      <c r="U484" s="20">
        <v>3.6</v>
      </c>
      <c r="V484" s="20" t="s">
        <v>475</v>
      </c>
      <c r="W484" s="20">
        <v>2.8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18</v>
      </c>
      <c r="AD484" s="22">
        <v>378870</v>
      </c>
      <c r="AE484" s="22">
        <v>4457</v>
      </c>
      <c r="AF484" s="22">
        <v>486009</v>
      </c>
      <c r="AG484" s="22">
        <v>3362</v>
      </c>
      <c r="AH484" s="20">
        <v>0.2</v>
      </c>
      <c r="AI484" s="20">
        <v>3.6</v>
      </c>
      <c r="AJ484" s="20" t="s">
        <v>2217</v>
      </c>
      <c r="AK484" s="22">
        <v>322</v>
      </c>
      <c r="AL484" s="22">
        <v>1</v>
      </c>
      <c r="AM484" s="22">
        <v>0</v>
      </c>
      <c r="AN484" s="22">
        <v>1</v>
      </c>
      <c r="AO484" s="22">
        <v>5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2</v>
      </c>
      <c r="AW484" s="22">
        <v>91</v>
      </c>
      <c r="AX484" s="20">
        <v>98.2</v>
      </c>
      <c r="AY484" s="20">
        <v>22.5</v>
      </c>
      <c r="AZ484" s="20">
        <v>64</v>
      </c>
      <c r="BA484" s="20">
        <v>18.5</v>
      </c>
      <c r="BB484" s="22">
        <v>4</v>
      </c>
      <c r="BC484" s="20">
        <v>0.68</v>
      </c>
      <c r="BD484" s="20">
        <v>0.14000000000000001</v>
      </c>
      <c r="BE484" s="20">
        <v>0.82</v>
      </c>
      <c r="BF484" s="20">
        <v>6.16</v>
      </c>
      <c r="BG484" s="22">
        <v>124</v>
      </c>
      <c r="BH484" s="22">
        <v>48</v>
      </c>
      <c r="BI484" s="22">
        <v>246</v>
      </c>
      <c r="BJ484" s="22">
        <v>80</v>
      </c>
      <c r="BK484" s="22">
        <v>108</v>
      </c>
      <c r="BL484" s="22">
        <v>18</v>
      </c>
      <c r="BM484" s="22">
        <v>152</v>
      </c>
      <c r="BN484" s="22">
        <v>42</v>
      </c>
      <c r="BO484" s="20"/>
      <c r="BP484" s="20"/>
      <c r="BQ484" s="20"/>
      <c r="BR484" s="20"/>
      <c r="BS484" s="20"/>
      <c r="BT484" s="20"/>
      <c r="BU484" s="22">
        <v>0.19</v>
      </c>
      <c r="BV484" s="22">
        <v>0</v>
      </c>
      <c r="BW484" s="22">
        <v>0.04</v>
      </c>
      <c r="BX484" s="22">
        <v>0.23</v>
      </c>
      <c r="BY484" s="22">
        <v>1.72</v>
      </c>
      <c r="BZ484" s="22">
        <v>1.4</v>
      </c>
      <c r="CA484" s="22">
        <v>169</v>
      </c>
      <c r="CB484" s="22">
        <v>20</v>
      </c>
      <c r="CC484" s="22">
        <v>282</v>
      </c>
      <c r="CD484" s="22">
        <v>97</v>
      </c>
      <c r="CE484" s="22">
        <v>87</v>
      </c>
      <c r="CF484" s="22">
        <v>25</v>
      </c>
      <c r="CG484" s="22">
        <v>104</v>
      </c>
      <c r="CH484" s="22">
        <v>39</v>
      </c>
      <c r="CI484" s="22">
        <v>1.1200000000000001</v>
      </c>
      <c r="CJ484" s="22">
        <v>0.28000000000000003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176297</v>
      </c>
      <c r="D485" s="22">
        <v>-1</v>
      </c>
      <c r="E485" s="22">
        <v>1</v>
      </c>
      <c r="F485" s="22">
        <v>-2</v>
      </c>
      <c r="G485" s="22">
        <v>2</v>
      </c>
      <c r="H485" s="22">
        <v>0</v>
      </c>
      <c r="I485" s="22">
        <v>3</v>
      </c>
      <c r="J485" s="20">
        <v>4</v>
      </c>
      <c r="K485" s="20">
        <v>4</v>
      </c>
      <c r="L485" s="22">
        <v>2</v>
      </c>
      <c r="M485" s="20" t="s">
        <v>907</v>
      </c>
      <c r="N485" s="20">
        <v>3.5</v>
      </c>
      <c r="O485" s="22">
        <v>396</v>
      </c>
      <c r="P485" s="23" t="b">
        <v>0</v>
      </c>
      <c r="Q485" s="20"/>
      <c r="R485" s="20"/>
      <c r="S485" s="22">
        <v>88</v>
      </c>
      <c r="T485" s="20" t="s">
        <v>1433</v>
      </c>
      <c r="U485" s="20">
        <v>3.7</v>
      </c>
      <c r="V485" s="20" t="s">
        <v>390</v>
      </c>
      <c r="W485" s="20">
        <v>26.9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26</v>
      </c>
      <c r="AD485" s="22">
        <v>615729</v>
      </c>
      <c r="AE485" s="22">
        <v>5453</v>
      </c>
      <c r="AF485" s="22">
        <v>2506705</v>
      </c>
      <c r="AG485" s="22">
        <v>233433</v>
      </c>
      <c r="AH485" s="20">
        <v>0.4</v>
      </c>
      <c r="AI485" s="20">
        <v>3</v>
      </c>
      <c r="AJ485" s="20" t="s">
        <v>390</v>
      </c>
      <c r="AK485" s="22">
        <v>607</v>
      </c>
      <c r="AL485" s="22">
        <v>1</v>
      </c>
      <c r="AM485" s="22">
        <v>2</v>
      </c>
      <c r="AN485" s="22">
        <v>2</v>
      </c>
      <c r="AO485" s="22">
        <v>11</v>
      </c>
      <c r="AP485" s="22">
        <v>0</v>
      </c>
      <c r="AQ485" s="22">
        <v>0</v>
      </c>
      <c r="AR485" s="22">
        <v>0</v>
      </c>
      <c r="AS485" s="22">
        <v>1</v>
      </c>
      <c r="AT485" s="22">
        <v>0</v>
      </c>
      <c r="AU485" s="22">
        <v>0</v>
      </c>
      <c r="AV485" s="22">
        <v>0</v>
      </c>
      <c r="AW485" s="22">
        <v>74</v>
      </c>
      <c r="AX485" s="20">
        <v>103.4</v>
      </c>
      <c r="AY485" s="20">
        <v>125.8</v>
      </c>
      <c r="AZ485" s="20">
        <v>252</v>
      </c>
      <c r="BA485" s="20">
        <v>48.2</v>
      </c>
      <c r="BB485" s="22">
        <v>7</v>
      </c>
      <c r="BC485" s="20">
        <v>2.4300000000000002</v>
      </c>
      <c r="BD485" s="20">
        <v>1.32</v>
      </c>
      <c r="BE485" s="20">
        <v>3.75</v>
      </c>
      <c r="BF485" s="20">
        <v>10.61</v>
      </c>
      <c r="BG485" s="22">
        <v>119</v>
      </c>
      <c r="BH485" s="22">
        <v>39</v>
      </c>
      <c r="BI485" s="22">
        <v>44</v>
      </c>
      <c r="BJ485" s="22">
        <v>30</v>
      </c>
      <c r="BK485" s="22">
        <v>8</v>
      </c>
      <c r="BL485" s="22">
        <v>5</v>
      </c>
      <c r="BM485" s="22">
        <v>24</v>
      </c>
      <c r="BN485" s="22">
        <v>19</v>
      </c>
      <c r="BO485" s="20"/>
      <c r="BP485" s="20"/>
      <c r="BQ485" s="22">
        <v>2</v>
      </c>
      <c r="BR485" s="20"/>
      <c r="BS485" s="22">
        <v>3</v>
      </c>
      <c r="BT485" s="20"/>
      <c r="BU485" s="22">
        <v>0.36</v>
      </c>
      <c r="BV485" s="22">
        <v>0</v>
      </c>
      <c r="BW485" s="22">
        <v>0.2</v>
      </c>
      <c r="BX485" s="22">
        <v>0.56000000000000005</v>
      </c>
      <c r="BY485" s="22">
        <v>1.57</v>
      </c>
      <c r="BZ485" s="22">
        <v>1.63</v>
      </c>
      <c r="CA485" s="22">
        <v>6</v>
      </c>
      <c r="CB485" s="22">
        <v>4</v>
      </c>
      <c r="CC485" s="22">
        <v>71</v>
      </c>
      <c r="CD485" s="22">
        <v>31</v>
      </c>
      <c r="CE485" s="22">
        <v>85</v>
      </c>
      <c r="CF485" s="22">
        <v>35</v>
      </c>
      <c r="CG485" s="22">
        <v>10</v>
      </c>
      <c r="CH485" s="22">
        <v>5</v>
      </c>
      <c r="CI485" s="22">
        <v>1.04</v>
      </c>
      <c r="CJ485" s="22">
        <v>0.3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27.75" thickBot="1">
      <c r="A486" s="22">
        <v>0</v>
      </c>
      <c r="B486" s="22">
        <v>0</v>
      </c>
      <c r="C486" s="22">
        <v>209243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3</v>
      </c>
      <c r="J486" s="20">
        <v>0</v>
      </c>
      <c r="K486" s="20">
        <v>0</v>
      </c>
      <c r="L486" s="22">
        <v>0</v>
      </c>
      <c r="M486" s="20" t="s">
        <v>1441</v>
      </c>
      <c r="N486" s="20">
        <v>0</v>
      </c>
      <c r="O486" s="22">
        <v>397</v>
      </c>
      <c r="P486" s="23" t="b">
        <v>0</v>
      </c>
      <c r="Q486" s="20" t="s">
        <v>3241</v>
      </c>
      <c r="R486" s="20" t="s">
        <v>3246</v>
      </c>
      <c r="S486" s="22">
        <v>68</v>
      </c>
      <c r="T486" s="20" t="s">
        <v>1442</v>
      </c>
      <c r="U486" s="20">
        <v>1</v>
      </c>
      <c r="V486" s="20" t="s">
        <v>537</v>
      </c>
      <c r="W486" s="20">
        <v>0.5</v>
      </c>
      <c r="X486" s="23" t="b">
        <v>0</v>
      </c>
      <c r="Y486" s="20"/>
      <c r="Z486" s="20" t="s">
        <v>3243</v>
      </c>
      <c r="AA486" s="22">
        <v>14</v>
      </c>
      <c r="AB486" s="22">
        <v>1</v>
      </c>
      <c r="AC486" s="22">
        <v>3</v>
      </c>
      <c r="AD486" s="22">
        <v>5985</v>
      </c>
      <c r="AE486" s="22">
        <v>36</v>
      </c>
      <c r="AF486" s="22">
        <v>61584</v>
      </c>
      <c r="AG486" s="22">
        <v>790</v>
      </c>
      <c r="AH486" s="20">
        <v>0</v>
      </c>
      <c r="AI486" s="20">
        <v>0.4</v>
      </c>
      <c r="AJ486" s="20" t="s">
        <v>537</v>
      </c>
      <c r="AK486" s="22">
        <v>76</v>
      </c>
      <c r="AL486" s="22">
        <v>0</v>
      </c>
      <c r="AM486" s="22">
        <v>0</v>
      </c>
      <c r="AN486" s="22">
        <v>0</v>
      </c>
      <c r="AO486" s="22">
        <v>1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11</v>
      </c>
      <c r="AX486" s="20">
        <v>9.8000000000000007</v>
      </c>
      <c r="AY486" s="20">
        <v>14.8</v>
      </c>
      <c r="AZ486" s="20">
        <v>12</v>
      </c>
      <c r="BA486" s="20">
        <v>3.6</v>
      </c>
      <c r="BB486" s="22">
        <v>0</v>
      </c>
      <c r="BC486" s="20">
        <v>0</v>
      </c>
      <c r="BD486" s="20">
        <v>7.0000000000000007E-2</v>
      </c>
      <c r="BE486" s="20">
        <v>7.0000000000000007E-2</v>
      </c>
      <c r="BF486" s="20">
        <v>1.86</v>
      </c>
      <c r="BG486" s="22">
        <v>359</v>
      </c>
      <c r="BH486" s="22">
        <v>160</v>
      </c>
      <c r="BI486" s="22">
        <v>279</v>
      </c>
      <c r="BJ486" s="22">
        <v>149</v>
      </c>
      <c r="BK486" s="22">
        <v>271</v>
      </c>
      <c r="BL486" s="22">
        <v>142</v>
      </c>
      <c r="BM486" s="22">
        <v>339</v>
      </c>
      <c r="BN486" s="22">
        <v>156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0.08</v>
      </c>
      <c r="BX486" s="22">
        <v>0.08</v>
      </c>
      <c r="BY486" s="22">
        <v>2.2000000000000002</v>
      </c>
      <c r="BZ486" s="22">
        <v>1.18</v>
      </c>
      <c r="CA486" s="22">
        <v>37</v>
      </c>
      <c r="CB486" s="22">
        <v>21</v>
      </c>
      <c r="CC486" s="22">
        <v>712</v>
      </c>
      <c r="CD486" s="22">
        <v>308</v>
      </c>
      <c r="CE486" s="22">
        <v>400</v>
      </c>
      <c r="CF486" s="22">
        <v>194</v>
      </c>
      <c r="CG486" s="22">
        <v>237</v>
      </c>
      <c r="CH486" s="22">
        <v>73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106760</v>
      </c>
      <c r="D487" s="22">
        <v>0</v>
      </c>
      <c r="E487" s="22">
        <v>0</v>
      </c>
      <c r="F487" s="22">
        <v>-3</v>
      </c>
      <c r="G487" s="22">
        <v>3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1236</v>
      </c>
      <c r="N487" s="20">
        <v>0</v>
      </c>
      <c r="O487" s="22">
        <v>398</v>
      </c>
      <c r="P487" s="23" t="b">
        <v>0</v>
      </c>
      <c r="Q487" s="20" t="s">
        <v>2491</v>
      </c>
      <c r="R487" s="20" t="s">
        <v>2940</v>
      </c>
      <c r="S487" s="22">
        <v>52</v>
      </c>
      <c r="T487" s="20" t="s">
        <v>1428</v>
      </c>
      <c r="U487" s="20">
        <v>3</v>
      </c>
      <c r="V487" s="20" t="s">
        <v>403</v>
      </c>
      <c r="W487" s="20">
        <v>3.8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6</v>
      </c>
      <c r="AD487" s="22">
        <v>166143</v>
      </c>
      <c r="AE487" s="22">
        <v>77</v>
      </c>
      <c r="AF487" s="22">
        <v>2176169</v>
      </c>
      <c r="AG487" s="22">
        <v>9226</v>
      </c>
      <c r="AH487" s="20">
        <v>0</v>
      </c>
      <c r="AI487" s="20">
        <v>1.2</v>
      </c>
      <c r="AJ487" s="20" t="s">
        <v>403</v>
      </c>
      <c r="AK487" s="22">
        <v>180</v>
      </c>
      <c r="AL487" s="22">
        <v>0</v>
      </c>
      <c r="AM487" s="22">
        <v>0</v>
      </c>
      <c r="AN487" s="22">
        <v>1</v>
      </c>
      <c r="AO487" s="22">
        <v>2</v>
      </c>
      <c r="AP487" s="22">
        <v>0</v>
      </c>
      <c r="AQ487" s="22">
        <v>0</v>
      </c>
      <c r="AR487" s="22">
        <v>0</v>
      </c>
      <c r="AS487" s="22">
        <v>1</v>
      </c>
      <c r="AT487" s="22">
        <v>0</v>
      </c>
      <c r="AU487" s="22">
        <v>0</v>
      </c>
      <c r="AV487" s="22">
        <v>0</v>
      </c>
      <c r="AW487" s="22">
        <v>48</v>
      </c>
      <c r="AX487" s="20">
        <v>59.8</v>
      </c>
      <c r="AY487" s="20">
        <v>85.2</v>
      </c>
      <c r="AZ487" s="20">
        <v>10</v>
      </c>
      <c r="BA487" s="20">
        <v>15.5</v>
      </c>
      <c r="BB487" s="22">
        <v>2</v>
      </c>
      <c r="BC487" s="20">
        <v>0</v>
      </c>
      <c r="BD487" s="20">
        <v>0.51</v>
      </c>
      <c r="BE487" s="20">
        <v>0.51</v>
      </c>
      <c r="BF487" s="20">
        <v>4.07</v>
      </c>
      <c r="BG487" s="22">
        <v>212</v>
      </c>
      <c r="BH487" s="22">
        <v>86</v>
      </c>
      <c r="BI487" s="22">
        <v>84</v>
      </c>
      <c r="BJ487" s="22">
        <v>18</v>
      </c>
      <c r="BK487" s="22">
        <v>288</v>
      </c>
      <c r="BL487" s="22">
        <v>92</v>
      </c>
      <c r="BM487" s="22">
        <v>185</v>
      </c>
      <c r="BN487" s="22">
        <v>57</v>
      </c>
      <c r="BO487" s="22">
        <v>1</v>
      </c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0.26</v>
      </c>
      <c r="BX487" s="22">
        <v>0.26</v>
      </c>
      <c r="BY487" s="22">
        <v>2.04</v>
      </c>
      <c r="BZ487" s="22">
        <v>1</v>
      </c>
      <c r="CA487" s="22">
        <v>158</v>
      </c>
      <c r="CB487" s="22">
        <v>13</v>
      </c>
      <c r="CC487" s="22">
        <v>687</v>
      </c>
      <c r="CD487" s="22">
        <v>226</v>
      </c>
      <c r="CE487" s="22">
        <v>132</v>
      </c>
      <c r="CF487" s="22">
        <v>44</v>
      </c>
      <c r="CG487" s="22">
        <v>89</v>
      </c>
      <c r="CH487" s="22">
        <v>32</v>
      </c>
      <c r="CI487" s="22">
        <v>1</v>
      </c>
      <c r="CJ487" s="22">
        <v>0.5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472464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4</v>
      </c>
      <c r="J488" s="20">
        <v>0.5</v>
      </c>
      <c r="K488" s="20">
        <v>0.5</v>
      </c>
      <c r="L488" s="22">
        <v>0</v>
      </c>
      <c r="M488" s="20" t="s">
        <v>1470</v>
      </c>
      <c r="N488" s="20">
        <v>0</v>
      </c>
      <c r="O488" s="22">
        <v>399</v>
      </c>
      <c r="P488" s="23" t="b">
        <v>0</v>
      </c>
      <c r="Q488" s="20"/>
      <c r="R488" s="20"/>
      <c r="S488" s="22">
        <v>44</v>
      </c>
      <c r="T488" s="20" t="s">
        <v>1471</v>
      </c>
      <c r="U488" s="20">
        <v>0</v>
      </c>
      <c r="V488" s="20" t="s">
        <v>1472</v>
      </c>
      <c r="W488" s="20">
        <v>0.3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0</v>
      </c>
      <c r="AD488" s="22">
        <v>19906</v>
      </c>
      <c r="AE488" s="22">
        <v>570</v>
      </c>
      <c r="AF488" s="22">
        <v>15131</v>
      </c>
      <c r="AG488" s="22">
        <v>825</v>
      </c>
      <c r="AH488" s="20">
        <v>0</v>
      </c>
      <c r="AI488" s="20">
        <v>0</v>
      </c>
      <c r="AJ488" s="20" t="s">
        <v>1472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575</v>
      </c>
      <c r="BH488" s="22">
        <v>56</v>
      </c>
      <c r="BI488" s="22">
        <v>565</v>
      </c>
      <c r="BJ488" s="22">
        <v>60</v>
      </c>
      <c r="BK488" s="22">
        <v>549</v>
      </c>
      <c r="BL488" s="22">
        <v>58</v>
      </c>
      <c r="BM488" s="22">
        <v>579</v>
      </c>
      <c r="BN488" s="22">
        <v>58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562</v>
      </c>
      <c r="CB488" s="22">
        <v>92</v>
      </c>
      <c r="CC488" s="22">
        <v>550</v>
      </c>
      <c r="CD488" s="22">
        <v>54</v>
      </c>
      <c r="CE488" s="22">
        <v>581</v>
      </c>
      <c r="CF488" s="22">
        <v>60</v>
      </c>
      <c r="CG488" s="22">
        <v>293</v>
      </c>
      <c r="CH488" s="22">
        <v>50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180184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0.7</v>
      </c>
      <c r="K489" s="20">
        <v>0.7</v>
      </c>
      <c r="L489" s="22">
        <v>1</v>
      </c>
      <c r="M489" s="20" t="s">
        <v>1434</v>
      </c>
      <c r="N489" s="20">
        <v>0.2</v>
      </c>
      <c r="O489" s="22">
        <v>400</v>
      </c>
      <c r="P489" s="23" t="b">
        <v>0</v>
      </c>
      <c r="Q489" s="20"/>
      <c r="R489" s="20"/>
      <c r="S489" s="22">
        <v>48</v>
      </c>
      <c r="T489" s="20" t="s">
        <v>1435</v>
      </c>
      <c r="U489" s="20">
        <v>1</v>
      </c>
      <c r="V489" s="20" t="s">
        <v>1436</v>
      </c>
      <c r="W489" s="20">
        <v>0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1</v>
      </c>
      <c r="AD489" s="22">
        <v>734</v>
      </c>
      <c r="AE489" s="22">
        <v>26</v>
      </c>
      <c r="AF489" s="22">
        <v>3205</v>
      </c>
      <c r="AG489" s="22">
        <v>60</v>
      </c>
      <c r="AH489" s="20">
        <v>0</v>
      </c>
      <c r="AI489" s="20">
        <v>0.2</v>
      </c>
      <c r="AJ489" s="20" t="s">
        <v>607</v>
      </c>
      <c r="AK489" s="22">
        <v>2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3</v>
      </c>
      <c r="AX489" s="20">
        <v>0</v>
      </c>
      <c r="AY489" s="20">
        <v>10.3</v>
      </c>
      <c r="AZ489" s="20">
        <v>6</v>
      </c>
      <c r="BA489" s="20">
        <v>1.6</v>
      </c>
      <c r="BB489" s="22">
        <v>0</v>
      </c>
      <c r="BC489" s="20">
        <v>0.04</v>
      </c>
      <c r="BD489" s="20">
        <v>0.03</v>
      </c>
      <c r="BE489" s="20">
        <v>7.0000000000000007E-2</v>
      </c>
      <c r="BF489" s="20">
        <v>0</v>
      </c>
      <c r="BG489" s="22">
        <v>656</v>
      </c>
      <c r="BH489" s="22">
        <v>267</v>
      </c>
      <c r="BI489" s="22">
        <v>319</v>
      </c>
      <c r="BJ489" s="22">
        <v>164</v>
      </c>
      <c r="BK489" s="22">
        <v>322</v>
      </c>
      <c r="BL489" s="22">
        <v>164</v>
      </c>
      <c r="BM489" s="22">
        <v>394</v>
      </c>
      <c r="BN489" s="22">
        <v>188</v>
      </c>
      <c r="BO489" s="20"/>
      <c r="BP489" s="20"/>
      <c r="BQ489" s="20"/>
      <c r="BR489" s="20"/>
      <c r="BS489" s="20"/>
      <c r="BT489" s="20"/>
      <c r="BU489" s="22">
        <v>1.8</v>
      </c>
      <c r="BV489" s="22">
        <v>0</v>
      </c>
      <c r="BW489" s="22">
        <v>1.35</v>
      </c>
      <c r="BX489" s="22">
        <v>3.15</v>
      </c>
      <c r="BY489" s="22">
        <v>0</v>
      </c>
      <c r="BZ489" s="22">
        <v>0</v>
      </c>
      <c r="CA489" s="22">
        <v>309</v>
      </c>
      <c r="CB489" s="22">
        <v>204</v>
      </c>
      <c r="CC489" s="22">
        <v>361</v>
      </c>
      <c r="CD489" s="22">
        <v>166</v>
      </c>
      <c r="CE489" s="22">
        <v>364</v>
      </c>
      <c r="CF489" s="22">
        <v>164</v>
      </c>
      <c r="CG489" s="22">
        <v>522</v>
      </c>
      <c r="CH489" s="22">
        <v>186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0</v>
      </c>
      <c r="B490" s="22">
        <v>0</v>
      </c>
      <c r="C490" s="22">
        <v>214590</v>
      </c>
      <c r="D490" s="22">
        <v>0</v>
      </c>
      <c r="E490" s="22">
        <v>0</v>
      </c>
      <c r="F490" s="22">
        <v>0</v>
      </c>
      <c r="G490" s="22">
        <v>0</v>
      </c>
      <c r="H490" s="22">
        <v>1</v>
      </c>
      <c r="I490" s="22">
        <v>2</v>
      </c>
      <c r="J490" s="20">
        <v>0</v>
      </c>
      <c r="K490" s="20">
        <v>0</v>
      </c>
      <c r="L490" s="22">
        <v>0</v>
      </c>
      <c r="M490" s="20" t="s">
        <v>883</v>
      </c>
      <c r="N490" s="20">
        <v>0.5</v>
      </c>
      <c r="O490" s="22">
        <v>401</v>
      </c>
      <c r="P490" s="23" t="b">
        <v>0</v>
      </c>
      <c r="Q490" s="20" t="s">
        <v>2397</v>
      </c>
      <c r="R490" s="20" t="s">
        <v>3247</v>
      </c>
      <c r="S490" s="22">
        <v>45</v>
      </c>
      <c r="T490" s="20" t="s">
        <v>1443</v>
      </c>
      <c r="U490" s="20">
        <v>3</v>
      </c>
      <c r="V490" s="20" t="s">
        <v>408</v>
      </c>
      <c r="W490" s="20">
        <v>2.8</v>
      </c>
      <c r="X490" s="23" t="b">
        <v>0</v>
      </c>
      <c r="Y490" s="20"/>
      <c r="Z490" s="20" t="s">
        <v>899</v>
      </c>
      <c r="AA490" s="22">
        <v>14</v>
      </c>
      <c r="AB490" s="22">
        <v>1</v>
      </c>
      <c r="AC490" s="22">
        <v>15</v>
      </c>
      <c r="AD490" s="22">
        <v>462700</v>
      </c>
      <c r="AE490" s="22">
        <v>46</v>
      </c>
      <c r="AF490" s="22">
        <v>498244</v>
      </c>
      <c r="AG490" s="22">
        <v>15499</v>
      </c>
      <c r="AH490" s="20">
        <v>0.1</v>
      </c>
      <c r="AI490" s="20">
        <v>3.3</v>
      </c>
      <c r="AJ490" s="20" t="s">
        <v>408</v>
      </c>
      <c r="AK490" s="22">
        <v>340</v>
      </c>
      <c r="AL490" s="22">
        <v>0</v>
      </c>
      <c r="AM490" s="22">
        <v>1</v>
      </c>
      <c r="AN490" s="22">
        <v>1</v>
      </c>
      <c r="AO490" s="22">
        <v>6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0</v>
      </c>
      <c r="AV490" s="22">
        <v>3</v>
      </c>
      <c r="AW490" s="22">
        <v>86</v>
      </c>
      <c r="AX490" s="20">
        <v>100.6</v>
      </c>
      <c r="AY490" s="20">
        <v>57.3</v>
      </c>
      <c r="AZ490" s="20">
        <v>10</v>
      </c>
      <c r="BA490" s="20">
        <v>16.899999999999999</v>
      </c>
      <c r="BB490" s="22">
        <v>4</v>
      </c>
      <c r="BC490" s="20">
        <v>0</v>
      </c>
      <c r="BD490" s="20">
        <v>0.93</v>
      </c>
      <c r="BE490" s="20">
        <v>0.93</v>
      </c>
      <c r="BF490" s="20">
        <v>7.77</v>
      </c>
      <c r="BG490" s="22">
        <v>122</v>
      </c>
      <c r="BH490" s="22">
        <v>47</v>
      </c>
      <c r="BI490" s="22">
        <v>138</v>
      </c>
      <c r="BJ490" s="22">
        <v>31</v>
      </c>
      <c r="BK490" s="22">
        <v>281</v>
      </c>
      <c r="BL490" s="22">
        <v>90</v>
      </c>
      <c r="BM490" s="22">
        <v>170</v>
      </c>
      <c r="BN490" s="22">
        <v>50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0.25</v>
      </c>
      <c r="BX490" s="22">
        <v>0.25</v>
      </c>
      <c r="BY490" s="22">
        <v>2.06</v>
      </c>
      <c r="BZ490" s="22">
        <v>1.59</v>
      </c>
      <c r="CA490" s="22">
        <v>383</v>
      </c>
      <c r="CB490" s="22">
        <v>72</v>
      </c>
      <c r="CC490" s="22">
        <v>309</v>
      </c>
      <c r="CD490" s="22">
        <v>105</v>
      </c>
      <c r="CE490" s="22">
        <v>128</v>
      </c>
      <c r="CF490" s="22">
        <v>41</v>
      </c>
      <c r="CG490" s="22">
        <v>106</v>
      </c>
      <c r="CH490" s="22">
        <v>41</v>
      </c>
      <c r="CI490" s="22">
        <v>1.06</v>
      </c>
      <c r="CJ490" s="22">
        <v>0.26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199249</v>
      </c>
      <c r="D491" s="22">
        <v>0</v>
      </c>
      <c r="E491" s="22">
        <v>0</v>
      </c>
      <c r="F491" s="22">
        <v>-1</v>
      </c>
      <c r="G491" s="22">
        <v>1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1417</v>
      </c>
      <c r="N491" s="20">
        <v>1.5</v>
      </c>
      <c r="O491" s="22">
        <v>508</v>
      </c>
      <c r="P491" s="23" t="b">
        <v>0</v>
      </c>
      <c r="Q491" s="20" t="s">
        <v>3447</v>
      </c>
      <c r="R491" s="20" t="s">
        <v>3474</v>
      </c>
      <c r="S491" s="22">
        <v>44</v>
      </c>
      <c r="T491" s="20" t="s">
        <v>1604</v>
      </c>
      <c r="U491" s="20">
        <v>3</v>
      </c>
      <c r="V491" s="20" t="s">
        <v>709</v>
      </c>
      <c r="W491" s="20">
        <v>0.8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6</v>
      </c>
      <c r="AD491" s="22">
        <v>121444</v>
      </c>
      <c r="AE491" s="22">
        <v>285</v>
      </c>
      <c r="AF491" s="22">
        <v>70745</v>
      </c>
      <c r="AG491" s="22">
        <v>10315</v>
      </c>
      <c r="AH491" s="20">
        <v>0.3</v>
      </c>
      <c r="AI491" s="20">
        <v>1.4</v>
      </c>
      <c r="AJ491" s="20" t="s">
        <v>709</v>
      </c>
      <c r="AK491" s="22">
        <v>162</v>
      </c>
      <c r="AL491" s="22">
        <v>0</v>
      </c>
      <c r="AM491" s="22">
        <v>0</v>
      </c>
      <c r="AN491" s="22">
        <v>1</v>
      </c>
      <c r="AO491" s="22">
        <v>3</v>
      </c>
      <c r="AP491" s="22">
        <v>0</v>
      </c>
      <c r="AQ491" s="22">
        <v>0</v>
      </c>
      <c r="AR491" s="22">
        <v>0</v>
      </c>
      <c r="AS491" s="22">
        <v>1</v>
      </c>
      <c r="AT491" s="22">
        <v>0</v>
      </c>
      <c r="AU491" s="22">
        <v>0</v>
      </c>
      <c r="AV491" s="22">
        <v>0</v>
      </c>
      <c r="AW491" s="22">
        <v>27</v>
      </c>
      <c r="AX491" s="20">
        <v>17</v>
      </c>
      <c r="AY491" s="20">
        <v>27</v>
      </c>
      <c r="AZ491" s="20">
        <v>2</v>
      </c>
      <c r="BA491" s="20">
        <v>4.5999999999999996</v>
      </c>
      <c r="BB491" s="22">
        <v>2</v>
      </c>
      <c r="BC491" s="20">
        <v>0</v>
      </c>
      <c r="BD491" s="20">
        <v>0.24</v>
      </c>
      <c r="BE491" s="20">
        <v>0.24</v>
      </c>
      <c r="BF491" s="20">
        <v>1.97</v>
      </c>
      <c r="BG491" s="22">
        <v>323</v>
      </c>
      <c r="BH491" s="22">
        <v>124</v>
      </c>
      <c r="BI491" s="22">
        <v>227</v>
      </c>
      <c r="BJ491" s="22">
        <v>70</v>
      </c>
      <c r="BK491" s="22">
        <v>354</v>
      </c>
      <c r="BL491" s="22">
        <v>124</v>
      </c>
      <c r="BM491" s="22">
        <v>322</v>
      </c>
      <c r="BN491" s="22">
        <v>113</v>
      </c>
      <c r="BO491" s="22">
        <v>5</v>
      </c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0.13</v>
      </c>
      <c r="BX491" s="22">
        <v>0.13</v>
      </c>
      <c r="BY491" s="22">
        <v>1.0900000000000001</v>
      </c>
      <c r="BZ491" s="22">
        <v>1.67</v>
      </c>
      <c r="CA491" s="22">
        <v>518</v>
      </c>
      <c r="CB491" s="22">
        <v>126</v>
      </c>
      <c r="CC491" s="22">
        <v>193</v>
      </c>
      <c r="CD491" s="22">
        <v>63</v>
      </c>
      <c r="CE491" s="22">
        <v>126</v>
      </c>
      <c r="CF491" s="22">
        <v>39</v>
      </c>
      <c r="CG491" s="22">
        <v>183</v>
      </c>
      <c r="CH491" s="22">
        <v>72</v>
      </c>
      <c r="CI491" s="22">
        <v>1.1100000000000001</v>
      </c>
      <c r="CJ491" s="22">
        <v>0.56000000000000005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202641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1</v>
      </c>
      <c r="J492" s="20">
        <v>3.3</v>
      </c>
      <c r="K492" s="20">
        <v>3.3</v>
      </c>
      <c r="L492" s="22">
        <v>2</v>
      </c>
      <c r="M492" s="20" t="s">
        <v>1251</v>
      </c>
      <c r="N492" s="20">
        <v>2.8</v>
      </c>
      <c r="O492" s="22">
        <v>597</v>
      </c>
      <c r="P492" s="23" t="b">
        <v>0</v>
      </c>
      <c r="Q492" s="20"/>
      <c r="R492" s="20"/>
      <c r="S492" s="22">
        <v>49</v>
      </c>
      <c r="T492" s="20" t="s">
        <v>2218</v>
      </c>
      <c r="U492" s="20">
        <v>3.1</v>
      </c>
      <c r="V492" s="20" t="s">
        <v>554</v>
      </c>
      <c r="W492" s="20">
        <v>20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22</v>
      </c>
      <c r="AD492" s="22">
        <v>414648</v>
      </c>
      <c r="AE492" s="22">
        <v>3604</v>
      </c>
      <c r="AF492" s="22">
        <v>1163760</v>
      </c>
      <c r="AG492" s="22">
        <v>63061</v>
      </c>
      <c r="AH492" s="20">
        <v>0.6</v>
      </c>
      <c r="AI492" s="20">
        <v>4.5</v>
      </c>
      <c r="AJ492" s="20" t="s">
        <v>554</v>
      </c>
      <c r="AK492" s="22">
        <v>630</v>
      </c>
      <c r="AL492" s="22">
        <v>0</v>
      </c>
      <c r="AM492" s="22">
        <v>0</v>
      </c>
      <c r="AN492" s="22">
        <v>2</v>
      </c>
      <c r="AO492" s="22">
        <v>11</v>
      </c>
      <c r="AP492" s="22">
        <v>0</v>
      </c>
      <c r="AQ492" s="22">
        <v>0</v>
      </c>
      <c r="AR492" s="22">
        <v>0</v>
      </c>
      <c r="AS492" s="22">
        <v>2</v>
      </c>
      <c r="AT492" s="22">
        <v>0</v>
      </c>
      <c r="AU492" s="22">
        <v>25</v>
      </c>
      <c r="AV492" s="22">
        <v>1</v>
      </c>
      <c r="AW492" s="22">
        <v>131</v>
      </c>
      <c r="AX492" s="20">
        <v>206.8</v>
      </c>
      <c r="AY492" s="20">
        <v>0.2</v>
      </c>
      <c r="AZ492" s="20">
        <v>0</v>
      </c>
      <c r="BA492" s="20">
        <v>20.7</v>
      </c>
      <c r="BB492" s="22">
        <v>7</v>
      </c>
      <c r="BC492" s="20">
        <v>0</v>
      </c>
      <c r="BD492" s="20">
        <v>0</v>
      </c>
      <c r="BE492" s="20">
        <v>0</v>
      </c>
      <c r="BF492" s="20">
        <v>11.4</v>
      </c>
      <c r="BG492" s="22">
        <v>20</v>
      </c>
      <c r="BH492" s="22">
        <v>8</v>
      </c>
      <c r="BI492" s="22">
        <v>397</v>
      </c>
      <c r="BJ492" s="22">
        <v>3</v>
      </c>
      <c r="BK492" s="22">
        <v>663</v>
      </c>
      <c r="BL492" s="22">
        <v>79</v>
      </c>
      <c r="BM492" s="22">
        <v>128</v>
      </c>
      <c r="BN492" s="22">
        <v>8</v>
      </c>
      <c r="BO492" s="20"/>
      <c r="BP492" s="20"/>
      <c r="BQ492" s="20"/>
      <c r="BR492" s="20"/>
      <c r="BS492" s="20"/>
      <c r="BT492" s="20"/>
      <c r="BU492" s="22">
        <v>0</v>
      </c>
      <c r="BV492" s="22">
        <v>3.57</v>
      </c>
      <c r="BW492" s="22">
        <v>0</v>
      </c>
      <c r="BX492" s="22">
        <v>0</v>
      </c>
      <c r="BY492" s="22">
        <v>1.63</v>
      </c>
      <c r="BZ492" s="22">
        <v>1.57</v>
      </c>
      <c r="CA492" s="22">
        <v>252</v>
      </c>
      <c r="CB492" s="22">
        <v>8</v>
      </c>
      <c r="CC492" s="22">
        <v>104</v>
      </c>
      <c r="CD492" s="22">
        <v>13</v>
      </c>
      <c r="CE492" s="22">
        <v>122</v>
      </c>
      <c r="CF492" s="22">
        <v>13</v>
      </c>
      <c r="CG492" s="22">
        <v>20</v>
      </c>
      <c r="CH492" s="22">
        <v>3</v>
      </c>
      <c r="CI492" s="22">
        <v>1</v>
      </c>
      <c r="CJ492" s="22">
        <v>0.28999999999999998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100</v>
      </c>
      <c r="B493" s="22">
        <v>100</v>
      </c>
      <c r="C493" s="22">
        <v>497894</v>
      </c>
      <c r="D493" s="22">
        <v>0</v>
      </c>
      <c r="E493" s="22">
        <v>0</v>
      </c>
      <c r="F493" s="22">
        <v>1</v>
      </c>
      <c r="G493" s="22">
        <v>-1</v>
      </c>
      <c r="H493" s="22">
        <v>0</v>
      </c>
      <c r="I493" s="22">
        <v>4</v>
      </c>
      <c r="J493" s="20">
        <v>2.2999999999999998</v>
      </c>
      <c r="K493" s="20">
        <v>2.2999999999999998</v>
      </c>
      <c r="L493" s="22">
        <v>2</v>
      </c>
      <c r="M493" s="20" t="s">
        <v>2447</v>
      </c>
      <c r="N493" s="20">
        <v>1.8</v>
      </c>
      <c r="O493" s="22">
        <v>617</v>
      </c>
      <c r="P493" s="23" t="b">
        <v>0</v>
      </c>
      <c r="Q493" s="20"/>
      <c r="R493" s="20" t="s">
        <v>2448</v>
      </c>
      <c r="S493" s="22">
        <v>71</v>
      </c>
      <c r="T493" s="20" t="s">
        <v>2449</v>
      </c>
      <c r="U493" s="20">
        <v>1.8</v>
      </c>
      <c r="V493" s="20" t="s">
        <v>2450</v>
      </c>
      <c r="W493" s="20">
        <v>4.9000000000000004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7</v>
      </c>
      <c r="AD493" s="22">
        <v>515617</v>
      </c>
      <c r="AE493" s="22">
        <v>7291</v>
      </c>
      <c r="AF493" s="22">
        <v>167057</v>
      </c>
      <c r="AG493" s="22">
        <v>30133</v>
      </c>
      <c r="AH493" s="20">
        <v>0.3</v>
      </c>
      <c r="AI493" s="20">
        <v>1</v>
      </c>
      <c r="AJ493" s="20" t="s">
        <v>2450</v>
      </c>
      <c r="AK493" s="22">
        <v>266</v>
      </c>
      <c r="AL493" s="22">
        <v>0</v>
      </c>
      <c r="AM493" s="22">
        <v>0</v>
      </c>
      <c r="AN493" s="22">
        <v>1</v>
      </c>
      <c r="AO493" s="22">
        <v>5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6</v>
      </c>
      <c r="AX493" s="20">
        <v>15.6</v>
      </c>
      <c r="AY493" s="20">
        <v>37.1</v>
      </c>
      <c r="AZ493" s="20">
        <v>60</v>
      </c>
      <c r="BA493" s="20">
        <v>11.2</v>
      </c>
      <c r="BB493" s="22">
        <v>3</v>
      </c>
      <c r="BC493" s="20">
        <v>1.1100000000000001</v>
      </c>
      <c r="BD493" s="20">
        <v>0.12</v>
      </c>
      <c r="BE493" s="20">
        <v>1.23</v>
      </c>
      <c r="BF493" s="20">
        <v>4.03</v>
      </c>
      <c r="BG493" s="22">
        <v>327</v>
      </c>
      <c r="BH493" s="22">
        <v>40</v>
      </c>
      <c r="BI493" s="22">
        <v>190</v>
      </c>
      <c r="BJ493" s="22">
        <v>31</v>
      </c>
      <c r="BK493" s="22">
        <v>120</v>
      </c>
      <c r="BL493" s="22">
        <v>31</v>
      </c>
      <c r="BM493" s="22">
        <v>254</v>
      </c>
      <c r="BN493" s="22">
        <v>35</v>
      </c>
      <c r="BO493" s="20"/>
      <c r="BP493" s="20"/>
      <c r="BQ493" s="20"/>
      <c r="BR493" s="20"/>
      <c r="BS493" s="20"/>
      <c r="BT493" s="20"/>
      <c r="BU493" s="22">
        <v>0.38</v>
      </c>
      <c r="BV493" s="22">
        <v>0</v>
      </c>
      <c r="BW493" s="22">
        <v>0.04</v>
      </c>
      <c r="BX493" s="22">
        <v>0.42</v>
      </c>
      <c r="BY493" s="22">
        <v>1.36</v>
      </c>
      <c r="BZ493" s="22">
        <v>1.69</v>
      </c>
      <c r="CA493" s="22">
        <v>30</v>
      </c>
      <c r="CB493" s="22">
        <v>12</v>
      </c>
      <c r="CC493" s="22">
        <v>187</v>
      </c>
      <c r="CD493" s="22">
        <v>27</v>
      </c>
      <c r="CE493" s="22">
        <v>248</v>
      </c>
      <c r="CF493" s="22">
        <v>34</v>
      </c>
      <c r="CG493" s="22">
        <v>79</v>
      </c>
      <c r="CH493" s="22">
        <v>16</v>
      </c>
      <c r="CI493" s="22">
        <v>1.02</v>
      </c>
      <c r="CJ493" s="22">
        <v>0.34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487828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0.5</v>
      </c>
      <c r="K494" s="20">
        <v>0.5</v>
      </c>
      <c r="L494" s="22">
        <v>0</v>
      </c>
      <c r="M494" s="20" t="s">
        <v>2496</v>
      </c>
      <c r="N494" s="20">
        <v>0</v>
      </c>
      <c r="O494" s="22">
        <v>632</v>
      </c>
      <c r="P494" s="23" t="b">
        <v>0</v>
      </c>
      <c r="Q494" s="20"/>
      <c r="R494" s="20"/>
      <c r="S494" s="22">
        <v>45</v>
      </c>
      <c r="T494" s="20" t="s">
        <v>2589</v>
      </c>
      <c r="U494" s="20">
        <v>0</v>
      </c>
      <c r="V494" s="20" t="s">
        <v>2590</v>
      </c>
      <c r="W494" s="20">
        <v>0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0</v>
      </c>
      <c r="AD494" s="22">
        <v>382</v>
      </c>
      <c r="AE494" s="22">
        <v>18</v>
      </c>
      <c r="AF494" s="22">
        <v>727</v>
      </c>
      <c r="AG494" s="22">
        <v>22</v>
      </c>
      <c r="AH494" s="20">
        <v>0</v>
      </c>
      <c r="AI494" s="20">
        <v>0</v>
      </c>
      <c r="AJ494" s="20" t="s">
        <v>2590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625</v>
      </c>
      <c r="BH494" s="22">
        <v>248</v>
      </c>
      <c r="BI494" s="22">
        <v>623</v>
      </c>
      <c r="BJ494" s="22">
        <v>249</v>
      </c>
      <c r="BK494" s="22">
        <v>613</v>
      </c>
      <c r="BL494" s="22">
        <v>245</v>
      </c>
      <c r="BM494" s="22">
        <v>630</v>
      </c>
      <c r="BN494" s="22">
        <v>251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438</v>
      </c>
      <c r="CB494" s="22">
        <v>245</v>
      </c>
      <c r="CC494" s="22">
        <v>604</v>
      </c>
      <c r="CD494" s="22">
        <v>236</v>
      </c>
      <c r="CE494" s="22">
        <v>630</v>
      </c>
      <c r="CF494" s="22">
        <v>251</v>
      </c>
      <c r="CG494" s="22">
        <v>635</v>
      </c>
      <c r="CH494" s="22">
        <v>253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477733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1</v>
      </c>
      <c r="J495" s="20">
        <v>0.5</v>
      </c>
      <c r="K495" s="20">
        <v>0.5</v>
      </c>
      <c r="L495" s="22">
        <v>0</v>
      </c>
      <c r="M495" s="20" t="s">
        <v>2828</v>
      </c>
      <c r="N495" s="20">
        <v>0</v>
      </c>
      <c r="O495" s="22">
        <v>669</v>
      </c>
      <c r="P495" s="23" t="b">
        <v>0</v>
      </c>
      <c r="Q495" s="20"/>
      <c r="R495" s="20"/>
      <c r="S495" s="22">
        <v>40</v>
      </c>
      <c r="T495" s="20" t="s">
        <v>2829</v>
      </c>
      <c r="U495" s="20">
        <v>0</v>
      </c>
      <c r="V495" s="20" t="s">
        <v>2830</v>
      </c>
      <c r="W495" s="20">
        <v>0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1535</v>
      </c>
      <c r="AE495" s="22">
        <v>45</v>
      </c>
      <c r="AF495" s="22">
        <v>670</v>
      </c>
      <c r="AG495" s="22">
        <v>46</v>
      </c>
      <c r="AH495" s="20">
        <v>0</v>
      </c>
      <c r="AI495" s="20">
        <v>0</v>
      </c>
      <c r="AJ495" s="20" t="s">
        <v>2830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509</v>
      </c>
      <c r="BH495" s="22">
        <v>69</v>
      </c>
      <c r="BI495" s="22">
        <v>493</v>
      </c>
      <c r="BJ495" s="22">
        <v>54</v>
      </c>
      <c r="BK495" s="22">
        <v>465</v>
      </c>
      <c r="BL495" s="22">
        <v>49</v>
      </c>
      <c r="BM495" s="22">
        <v>513</v>
      </c>
      <c r="BN495" s="22">
        <v>69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680</v>
      </c>
      <c r="CB495" s="22">
        <v>71</v>
      </c>
      <c r="CC495" s="22">
        <v>470</v>
      </c>
      <c r="CD495" s="22">
        <v>69</v>
      </c>
      <c r="CE495" s="22">
        <v>514</v>
      </c>
      <c r="CF495" s="22">
        <v>69</v>
      </c>
      <c r="CG495" s="22">
        <v>569</v>
      </c>
      <c r="CH495" s="22">
        <v>71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504598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3</v>
      </c>
      <c r="J496" s="20">
        <v>0.5</v>
      </c>
      <c r="K496" s="20">
        <v>0.5</v>
      </c>
      <c r="L496" s="22">
        <v>0</v>
      </c>
      <c r="M496" s="20" t="s">
        <v>1026</v>
      </c>
      <c r="N496" s="20">
        <v>0</v>
      </c>
      <c r="O496" s="22">
        <v>685</v>
      </c>
      <c r="P496" s="23" t="b">
        <v>0</v>
      </c>
      <c r="Q496" s="20"/>
      <c r="R496" s="20"/>
      <c r="S496" s="22">
        <v>45</v>
      </c>
      <c r="T496" s="20" t="s">
        <v>2941</v>
      </c>
      <c r="U496" s="20">
        <v>0</v>
      </c>
      <c r="V496" s="20" t="s">
        <v>2942</v>
      </c>
      <c r="W496" s="20">
        <v>0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0</v>
      </c>
      <c r="AD496" s="22">
        <v>245</v>
      </c>
      <c r="AE496" s="22">
        <v>18</v>
      </c>
      <c r="AF496" s="22">
        <v>129</v>
      </c>
      <c r="AG496" s="22">
        <v>21</v>
      </c>
      <c r="AH496" s="20">
        <v>0</v>
      </c>
      <c r="AI496" s="20">
        <v>0</v>
      </c>
      <c r="AJ496" s="20" t="s">
        <v>2942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634</v>
      </c>
      <c r="BH496" s="22">
        <v>253</v>
      </c>
      <c r="BI496" s="22">
        <v>631</v>
      </c>
      <c r="BJ496" s="22">
        <v>254</v>
      </c>
      <c r="BK496" s="22">
        <v>622</v>
      </c>
      <c r="BL496" s="22">
        <v>250</v>
      </c>
      <c r="BM496" s="22">
        <v>639</v>
      </c>
      <c r="BN496" s="22">
        <v>256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450</v>
      </c>
      <c r="CB496" s="22">
        <v>251</v>
      </c>
      <c r="CC496" s="22">
        <v>614</v>
      </c>
      <c r="CD496" s="22">
        <v>241</v>
      </c>
      <c r="CE496" s="22">
        <v>638</v>
      </c>
      <c r="CF496" s="22">
        <v>256</v>
      </c>
      <c r="CG496" s="22">
        <v>698</v>
      </c>
      <c r="CH496" s="22">
        <v>293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451302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1</v>
      </c>
      <c r="J497" s="20">
        <v>0.5</v>
      </c>
      <c r="K497" s="20">
        <v>0.5</v>
      </c>
      <c r="L497" s="22">
        <v>0</v>
      </c>
      <c r="M497" s="20" t="s">
        <v>3094</v>
      </c>
      <c r="N497" s="20">
        <v>0</v>
      </c>
      <c r="O497" s="22">
        <v>695</v>
      </c>
      <c r="P497" s="23" t="b">
        <v>0</v>
      </c>
      <c r="Q497" s="20"/>
      <c r="R497" s="20"/>
      <c r="S497" s="22">
        <v>40</v>
      </c>
      <c r="T497" s="20" t="s">
        <v>3095</v>
      </c>
      <c r="U497" s="20">
        <v>0</v>
      </c>
      <c r="V497" s="20" t="s">
        <v>3096</v>
      </c>
      <c r="W497" s="20">
        <v>0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0</v>
      </c>
      <c r="AD497" s="22">
        <v>1723</v>
      </c>
      <c r="AE497" s="22">
        <v>90</v>
      </c>
      <c r="AF497" s="22">
        <v>530</v>
      </c>
      <c r="AG497" s="22">
        <v>50</v>
      </c>
      <c r="AH497" s="20">
        <v>0</v>
      </c>
      <c r="AI497" s="20">
        <v>0</v>
      </c>
      <c r="AJ497" s="20" t="s">
        <v>3094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498</v>
      </c>
      <c r="BH497" s="22">
        <v>64</v>
      </c>
      <c r="BI497" s="22">
        <v>483</v>
      </c>
      <c r="BJ497" s="22">
        <v>49</v>
      </c>
      <c r="BK497" s="22">
        <v>454</v>
      </c>
      <c r="BL497" s="22">
        <v>44</v>
      </c>
      <c r="BM497" s="22">
        <v>503</v>
      </c>
      <c r="BN497" s="22">
        <v>64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667</v>
      </c>
      <c r="CB497" s="22">
        <v>66</v>
      </c>
      <c r="CC497" s="22">
        <v>459</v>
      </c>
      <c r="CD497" s="22">
        <v>64</v>
      </c>
      <c r="CE497" s="22">
        <v>504</v>
      </c>
      <c r="CF497" s="22">
        <v>64</v>
      </c>
      <c r="CG497" s="22">
        <v>592</v>
      </c>
      <c r="CH497" s="22">
        <v>74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37642</v>
      </c>
      <c r="D498" s="22">
        <v>0</v>
      </c>
      <c r="E498" s="22">
        <v>0</v>
      </c>
      <c r="F498" s="22">
        <v>0</v>
      </c>
      <c r="G498" s="22">
        <v>0</v>
      </c>
      <c r="H498" s="22">
        <v>1</v>
      </c>
      <c r="I498" s="22">
        <v>2</v>
      </c>
      <c r="J498" s="20">
        <v>3.5</v>
      </c>
      <c r="K498" s="20">
        <v>3.5</v>
      </c>
      <c r="L498" s="22">
        <v>0</v>
      </c>
      <c r="M498" s="20" t="s">
        <v>3097</v>
      </c>
      <c r="N498" s="20">
        <v>3</v>
      </c>
      <c r="O498" s="22">
        <v>703</v>
      </c>
      <c r="P498" s="23" t="b">
        <v>0</v>
      </c>
      <c r="Q498" s="20"/>
      <c r="R498" s="20"/>
      <c r="S498" s="22">
        <v>40</v>
      </c>
      <c r="T498" s="20" t="s">
        <v>3098</v>
      </c>
      <c r="U498" s="20">
        <v>6</v>
      </c>
      <c r="V498" s="20" t="s">
        <v>3099</v>
      </c>
      <c r="W498" s="20">
        <v>0.9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12</v>
      </c>
      <c r="AD498" s="22">
        <v>97444</v>
      </c>
      <c r="AE498" s="22">
        <v>9281</v>
      </c>
      <c r="AF498" s="22">
        <v>16011</v>
      </c>
      <c r="AG498" s="22">
        <v>4721</v>
      </c>
      <c r="AH498" s="20">
        <v>0.8</v>
      </c>
      <c r="AI498" s="20">
        <v>3</v>
      </c>
      <c r="AJ498" s="20" t="s">
        <v>3099</v>
      </c>
      <c r="AK498" s="22">
        <v>94</v>
      </c>
      <c r="AL498" s="22">
        <v>0</v>
      </c>
      <c r="AM498" s="22">
        <v>1</v>
      </c>
      <c r="AN498" s="22">
        <v>1</v>
      </c>
      <c r="AO498" s="22">
        <v>2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3</v>
      </c>
      <c r="AW498" s="22">
        <v>43</v>
      </c>
      <c r="AX498" s="20">
        <v>37.799999999999997</v>
      </c>
      <c r="AY498" s="20">
        <v>14.2</v>
      </c>
      <c r="AZ498" s="20">
        <v>2</v>
      </c>
      <c r="BA498" s="20">
        <v>5.4</v>
      </c>
      <c r="BB498" s="22">
        <v>1</v>
      </c>
      <c r="BC498" s="20">
        <v>0</v>
      </c>
      <c r="BD498" s="20">
        <v>0.14000000000000001</v>
      </c>
      <c r="BE498" s="20">
        <v>0.14000000000000001</v>
      </c>
      <c r="BF498" s="20">
        <v>1.85</v>
      </c>
      <c r="BG498" s="22">
        <v>263</v>
      </c>
      <c r="BH498" s="22">
        <v>105</v>
      </c>
      <c r="BI498" s="22">
        <v>283</v>
      </c>
      <c r="BJ498" s="22">
        <v>93</v>
      </c>
      <c r="BK498" s="22">
        <v>349</v>
      </c>
      <c r="BL498" s="22">
        <v>120</v>
      </c>
      <c r="BM498" s="22">
        <v>309</v>
      </c>
      <c r="BN498" s="22">
        <v>109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0.13</v>
      </c>
      <c r="BX498" s="22">
        <v>0.13</v>
      </c>
      <c r="BY498" s="22">
        <v>1.77</v>
      </c>
      <c r="BZ498" s="22">
        <v>1.91</v>
      </c>
      <c r="CA498" s="22">
        <v>602</v>
      </c>
      <c r="CB498" s="22">
        <v>161</v>
      </c>
      <c r="CC498" s="22">
        <v>84</v>
      </c>
      <c r="CD498" s="22">
        <v>22</v>
      </c>
      <c r="CE498" s="22">
        <v>12</v>
      </c>
      <c r="CF498" s="22">
        <v>3</v>
      </c>
      <c r="CG498" s="22">
        <v>172</v>
      </c>
      <c r="CH498" s="22">
        <v>67</v>
      </c>
      <c r="CI498" s="22">
        <v>0.96</v>
      </c>
      <c r="CJ498" s="22">
        <v>0.96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172912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3</v>
      </c>
      <c r="J499" s="20">
        <v>1.2</v>
      </c>
      <c r="K499" s="20">
        <v>1.2</v>
      </c>
      <c r="L499" s="22">
        <v>1</v>
      </c>
      <c r="M499" s="20" t="s">
        <v>3248</v>
      </c>
      <c r="N499" s="20">
        <v>0.7</v>
      </c>
      <c r="O499" s="22">
        <v>709</v>
      </c>
      <c r="P499" s="23" t="b">
        <v>0</v>
      </c>
      <c r="Q499" s="20"/>
      <c r="R499" s="20" t="s">
        <v>3249</v>
      </c>
      <c r="S499" s="22">
        <v>50</v>
      </c>
      <c r="T499" s="20" t="s">
        <v>3250</v>
      </c>
      <c r="U499" s="20">
        <v>1</v>
      </c>
      <c r="V499" s="20" t="s">
        <v>3251</v>
      </c>
      <c r="W499" s="20">
        <v>0.2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</v>
      </c>
      <c r="AD499" s="22">
        <v>16094</v>
      </c>
      <c r="AE499" s="22">
        <v>2037</v>
      </c>
      <c r="AF499" s="22">
        <v>3130</v>
      </c>
      <c r="AG499" s="22">
        <v>836</v>
      </c>
      <c r="AH499" s="20">
        <v>0.1</v>
      </c>
      <c r="AI499" s="20">
        <v>0.4</v>
      </c>
      <c r="AJ499" s="20" t="s">
        <v>3251</v>
      </c>
      <c r="AK499" s="22">
        <v>91</v>
      </c>
      <c r="AL499" s="22">
        <v>0</v>
      </c>
      <c r="AM499" s="22">
        <v>0</v>
      </c>
      <c r="AN499" s="22">
        <v>0</v>
      </c>
      <c r="AO499" s="22">
        <v>1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7</v>
      </c>
      <c r="AX499" s="20">
        <v>23.6</v>
      </c>
      <c r="AY499" s="20">
        <v>6.2</v>
      </c>
      <c r="AZ499" s="20">
        <v>0</v>
      </c>
      <c r="BA499" s="20">
        <v>3</v>
      </c>
      <c r="BB499" s="22">
        <v>1</v>
      </c>
      <c r="BC499" s="20">
        <v>0</v>
      </c>
      <c r="BD499" s="20">
        <v>0.04</v>
      </c>
      <c r="BE499" s="20">
        <v>0.04</v>
      </c>
      <c r="BF499" s="20">
        <v>0.82</v>
      </c>
      <c r="BG499" s="22">
        <v>302</v>
      </c>
      <c r="BH499" s="22">
        <v>127</v>
      </c>
      <c r="BI499" s="22">
        <v>338</v>
      </c>
      <c r="BJ499" s="22">
        <v>173</v>
      </c>
      <c r="BK499" s="22">
        <v>683</v>
      </c>
      <c r="BL499" s="22">
        <v>289</v>
      </c>
      <c r="BM499" s="22">
        <v>356</v>
      </c>
      <c r="BN499" s="22">
        <v>166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0.04</v>
      </c>
      <c r="BX499" s="22">
        <v>0.04</v>
      </c>
      <c r="BY499" s="22">
        <v>0.81</v>
      </c>
      <c r="BZ499" s="22">
        <v>0.99</v>
      </c>
      <c r="CA499" s="22">
        <v>184</v>
      </c>
      <c r="CB499" s="22">
        <v>114</v>
      </c>
      <c r="CC499" s="22">
        <v>294</v>
      </c>
      <c r="CD499" s="22">
        <v>136</v>
      </c>
      <c r="CE499" s="22">
        <v>383</v>
      </c>
      <c r="CF499" s="22">
        <v>179</v>
      </c>
      <c r="CG499" s="22">
        <v>352</v>
      </c>
      <c r="CH499" s="22">
        <v>111</v>
      </c>
      <c r="CI499" s="22">
        <v>0.99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487838</v>
      </c>
      <c r="D500" s="22">
        <v>0</v>
      </c>
      <c r="E500" s="22">
        <v>0</v>
      </c>
      <c r="F500" s="22">
        <v>-1</v>
      </c>
      <c r="G500" s="22">
        <v>1</v>
      </c>
      <c r="H500" s="22">
        <v>0</v>
      </c>
      <c r="I500" s="22">
        <v>2</v>
      </c>
      <c r="J500" s="20">
        <v>0.7</v>
      </c>
      <c r="K500" s="20">
        <v>1.2</v>
      </c>
      <c r="L500" s="22">
        <v>0</v>
      </c>
      <c r="M500" s="20" t="s">
        <v>505</v>
      </c>
      <c r="N500" s="20">
        <v>0.2</v>
      </c>
      <c r="O500" s="22">
        <v>204</v>
      </c>
      <c r="P500" s="23" t="b">
        <v>0</v>
      </c>
      <c r="Q500" s="20"/>
      <c r="R500" s="20"/>
      <c r="S500" s="22">
        <v>44</v>
      </c>
      <c r="T500" s="20" t="s">
        <v>1187</v>
      </c>
      <c r="U500" s="20">
        <v>1</v>
      </c>
      <c r="V500" s="20" t="s">
        <v>1188</v>
      </c>
      <c r="W500" s="20">
        <v>0.2</v>
      </c>
      <c r="X500" s="23" t="b">
        <v>0</v>
      </c>
      <c r="Y500" s="20"/>
      <c r="Z500" s="20" t="s">
        <v>858</v>
      </c>
      <c r="AA500" s="22">
        <v>15</v>
      </c>
      <c r="AB500" s="22">
        <v>4</v>
      </c>
      <c r="AC500" s="22">
        <v>1</v>
      </c>
      <c r="AD500" s="22">
        <v>10931</v>
      </c>
      <c r="AE500" s="22">
        <v>220</v>
      </c>
      <c r="AF500" s="22">
        <v>15571</v>
      </c>
      <c r="AG500" s="22">
        <v>549</v>
      </c>
      <c r="AH500" s="20">
        <v>0</v>
      </c>
      <c r="AI500" s="20">
        <v>0.2</v>
      </c>
      <c r="AJ500" s="20" t="s">
        <v>1188</v>
      </c>
      <c r="AK500" s="22">
        <v>9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2</v>
      </c>
      <c r="AX500" s="20">
        <v>1</v>
      </c>
      <c r="AY500" s="20">
        <v>0</v>
      </c>
      <c r="AZ500" s="20">
        <v>0</v>
      </c>
      <c r="BA500" s="20">
        <v>0.1</v>
      </c>
      <c r="BB500" s="22">
        <v>0</v>
      </c>
      <c r="BC500" s="20">
        <v>0</v>
      </c>
      <c r="BD500" s="20">
        <v>0</v>
      </c>
      <c r="BE500" s="20">
        <v>0</v>
      </c>
      <c r="BF500" s="20">
        <v>0.09</v>
      </c>
      <c r="BG500" s="22">
        <v>412</v>
      </c>
      <c r="BH500" s="22">
        <v>147</v>
      </c>
      <c r="BI500" s="22">
        <v>568</v>
      </c>
      <c r="BJ500" s="22">
        <v>219</v>
      </c>
      <c r="BK500" s="22">
        <v>552</v>
      </c>
      <c r="BL500" s="22">
        <v>215</v>
      </c>
      <c r="BM500" s="22">
        <v>425</v>
      </c>
      <c r="BN500" s="22">
        <v>150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0.9</v>
      </c>
      <c r="BZ500" s="22">
        <v>0</v>
      </c>
      <c r="CA500" s="22">
        <v>567</v>
      </c>
      <c r="CB500" s="22">
        <v>145</v>
      </c>
      <c r="CC500" s="22">
        <v>352</v>
      </c>
      <c r="CD500" s="22">
        <v>125</v>
      </c>
      <c r="CE500" s="22">
        <v>344</v>
      </c>
      <c r="CF500" s="22">
        <v>126</v>
      </c>
      <c r="CG500" s="22">
        <v>323</v>
      </c>
      <c r="CH500" s="22">
        <v>123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179018</v>
      </c>
      <c r="D501" s="22">
        <v>0</v>
      </c>
      <c r="E501" s="22">
        <v>0</v>
      </c>
      <c r="F501" s="22">
        <v>-2</v>
      </c>
      <c r="G501" s="22">
        <v>2</v>
      </c>
      <c r="H501" s="22">
        <v>1</v>
      </c>
      <c r="I501" s="22">
        <v>3</v>
      </c>
      <c r="J501" s="20">
        <v>5.5</v>
      </c>
      <c r="K501" s="20">
        <v>6</v>
      </c>
      <c r="L501" s="22">
        <v>10</v>
      </c>
      <c r="M501" s="20" t="s">
        <v>1499</v>
      </c>
      <c r="N501" s="20">
        <v>5</v>
      </c>
      <c r="O501" s="22">
        <v>402</v>
      </c>
      <c r="P501" s="23" t="b">
        <v>0</v>
      </c>
      <c r="Q501" s="20"/>
      <c r="R501" s="20"/>
      <c r="S501" s="22">
        <v>63</v>
      </c>
      <c r="T501" s="20" t="s">
        <v>1500</v>
      </c>
      <c r="U501" s="20">
        <v>3.7</v>
      </c>
      <c r="V501" s="20" t="s">
        <v>1501</v>
      </c>
      <c r="W501" s="20">
        <v>5</v>
      </c>
      <c r="X501" s="23" t="b">
        <v>0</v>
      </c>
      <c r="Y501" s="20"/>
      <c r="Z501" s="20" t="s">
        <v>858</v>
      </c>
      <c r="AA501" s="22">
        <v>15</v>
      </c>
      <c r="AB501" s="22">
        <v>4</v>
      </c>
      <c r="AC501" s="22">
        <v>26</v>
      </c>
      <c r="AD501" s="22">
        <v>196622</v>
      </c>
      <c r="AE501" s="22">
        <v>42530</v>
      </c>
      <c r="AF501" s="22">
        <v>453716</v>
      </c>
      <c r="AG501" s="22">
        <v>6552</v>
      </c>
      <c r="AH501" s="20">
        <v>0.8</v>
      </c>
      <c r="AI501" s="20">
        <v>4.0999999999999996</v>
      </c>
      <c r="AJ501" s="20" t="s">
        <v>410</v>
      </c>
      <c r="AK501" s="22">
        <v>483</v>
      </c>
      <c r="AL501" s="22">
        <v>2</v>
      </c>
      <c r="AM501" s="22">
        <v>0</v>
      </c>
      <c r="AN501" s="22">
        <v>2</v>
      </c>
      <c r="AO501" s="22">
        <v>5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2</v>
      </c>
      <c r="AW501" s="22">
        <v>91</v>
      </c>
      <c r="AX501" s="20">
        <v>103.2</v>
      </c>
      <c r="AY501" s="20">
        <v>60.8</v>
      </c>
      <c r="AZ501" s="20">
        <v>98</v>
      </c>
      <c r="BA501" s="20">
        <v>26.1</v>
      </c>
      <c r="BB501" s="22">
        <v>6</v>
      </c>
      <c r="BC501" s="20">
        <v>1.1599999999999999</v>
      </c>
      <c r="BD501" s="20">
        <v>0.21</v>
      </c>
      <c r="BE501" s="20">
        <v>1.37</v>
      </c>
      <c r="BF501" s="20">
        <v>6.19</v>
      </c>
      <c r="BG501" s="22">
        <v>120</v>
      </c>
      <c r="BH501" s="22">
        <v>40</v>
      </c>
      <c r="BI501" s="22">
        <v>130</v>
      </c>
      <c r="BJ501" s="22">
        <v>89</v>
      </c>
      <c r="BK501" s="22">
        <v>63</v>
      </c>
      <c r="BL501" s="22">
        <v>37</v>
      </c>
      <c r="BM501" s="22">
        <v>88</v>
      </c>
      <c r="BN501" s="22">
        <v>53</v>
      </c>
      <c r="BO501" s="20"/>
      <c r="BP501" s="20"/>
      <c r="BQ501" s="20"/>
      <c r="BR501" s="20"/>
      <c r="BS501" s="20"/>
      <c r="BT501" s="20"/>
      <c r="BU501" s="22">
        <v>0.22</v>
      </c>
      <c r="BV501" s="22">
        <v>0</v>
      </c>
      <c r="BW501" s="22">
        <v>0.04</v>
      </c>
      <c r="BX501" s="22">
        <v>0.26</v>
      </c>
      <c r="BY501" s="22">
        <v>1.1499999999999999</v>
      </c>
      <c r="BZ501" s="22">
        <v>0.93</v>
      </c>
      <c r="CA501" s="22">
        <v>57</v>
      </c>
      <c r="CB501" s="22">
        <v>35</v>
      </c>
      <c r="CC501" s="22">
        <v>30</v>
      </c>
      <c r="CD501" s="22">
        <v>16</v>
      </c>
      <c r="CE501" s="22">
        <v>84</v>
      </c>
      <c r="CF501" s="22">
        <v>34</v>
      </c>
      <c r="CG501" s="22">
        <v>78</v>
      </c>
      <c r="CH501" s="22">
        <v>21</v>
      </c>
      <c r="CI501" s="22">
        <v>1.1200000000000001</v>
      </c>
      <c r="CJ501" s="22">
        <v>0.37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215379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3.7</v>
      </c>
      <c r="K502" s="20">
        <v>4.2</v>
      </c>
      <c r="L502" s="22">
        <v>3</v>
      </c>
      <c r="M502" s="20" t="s">
        <v>1518</v>
      </c>
      <c r="N502" s="20">
        <v>3.2</v>
      </c>
      <c r="O502" s="22">
        <v>403</v>
      </c>
      <c r="P502" s="23" t="b">
        <v>0</v>
      </c>
      <c r="Q502" s="20"/>
      <c r="R502" s="20" t="s">
        <v>3252</v>
      </c>
      <c r="S502" s="22">
        <v>44</v>
      </c>
      <c r="T502" s="20" t="s">
        <v>1519</v>
      </c>
      <c r="U502" s="20">
        <v>2.2999999999999998</v>
      </c>
      <c r="V502" s="20" t="s">
        <v>539</v>
      </c>
      <c r="W502" s="20">
        <v>3.6</v>
      </c>
      <c r="X502" s="23" t="b">
        <v>0</v>
      </c>
      <c r="Y502" s="20"/>
      <c r="Z502" s="20" t="s">
        <v>858</v>
      </c>
      <c r="AA502" s="22">
        <v>15</v>
      </c>
      <c r="AB502" s="22">
        <v>4</v>
      </c>
      <c r="AC502" s="22">
        <v>16</v>
      </c>
      <c r="AD502" s="22">
        <v>127033</v>
      </c>
      <c r="AE502" s="22">
        <v>24708</v>
      </c>
      <c r="AF502" s="22">
        <v>325775</v>
      </c>
      <c r="AG502" s="22">
        <v>8440</v>
      </c>
      <c r="AH502" s="20">
        <v>0.7</v>
      </c>
      <c r="AI502" s="20">
        <v>3.6</v>
      </c>
      <c r="AJ502" s="20" t="s">
        <v>539</v>
      </c>
      <c r="AK502" s="22">
        <v>307</v>
      </c>
      <c r="AL502" s="22">
        <v>0</v>
      </c>
      <c r="AM502" s="22">
        <v>1</v>
      </c>
      <c r="AN502" s="22">
        <v>3</v>
      </c>
      <c r="AO502" s="22">
        <v>3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56</v>
      </c>
      <c r="AX502" s="20">
        <v>84.8</v>
      </c>
      <c r="AY502" s="20">
        <v>72.2</v>
      </c>
      <c r="AZ502" s="20">
        <v>63</v>
      </c>
      <c r="BA502" s="20">
        <v>22</v>
      </c>
      <c r="BB502" s="22">
        <v>3</v>
      </c>
      <c r="BC502" s="20">
        <v>0.61</v>
      </c>
      <c r="BD502" s="20">
        <v>0.26</v>
      </c>
      <c r="BE502" s="20">
        <v>0.87</v>
      </c>
      <c r="BF502" s="20">
        <v>3.01</v>
      </c>
      <c r="BG502" s="22">
        <v>157</v>
      </c>
      <c r="BH502" s="22">
        <v>58</v>
      </c>
      <c r="BI502" s="22">
        <v>105</v>
      </c>
      <c r="BJ502" s="22">
        <v>75</v>
      </c>
      <c r="BK502" s="22">
        <v>109</v>
      </c>
      <c r="BL502" s="22">
        <v>61</v>
      </c>
      <c r="BM502" s="22">
        <v>117</v>
      </c>
      <c r="BN502" s="22">
        <v>61</v>
      </c>
      <c r="BO502" s="20"/>
      <c r="BP502" s="20"/>
      <c r="BQ502" s="20"/>
      <c r="BR502" s="20"/>
      <c r="BS502" s="20"/>
      <c r="BT502" s="20"/>
      <c r="BU502" s="22">
        <v>0.18</v>
      </c>
      <c r="BV502" s="22">
        <v>0</v>
      </c>
      <c r="BW502" s="22">
        <v>0.08</v>
      </c>
      <c r="BX502" s="22">
        <v>0.26</v>
      </c>
      <c r="BY502" s="22">
        <v>0.88</v>
      </c>
      <c r="BZ502" s="22">
        <v>0.88</v>
      </c>
      <c r="CA502" s="22">
        <v>527</v>
      </c>
      <c r="CB502" s="22">
        <v>279</v>
      </c>
      <c r="CC502" s="22">
        <v>73</v>
      </c>
      <c r="CD502" s="22">
        <v>32</v>
      </c>
      <c r="CE502" s="22">
        <v>184</v>
      </c>
      <c r="CF502" s="22">
        <v>75</v>
      </c>
      <c r="CG502" s="22">
        <v>91</v>
      </c>
      <c r="CH502" s="22">
        <v>27</v>
      </c>
      <c r="CI502" s="22">
        <v>0.88</v>
      </c>
      <c r="CJ502" s="22">
        <v>0.88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441024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2</v>
      </c>
      <c r="J503" s="20">
        <v>0</v>
      </c>
      <c r="K503" s="20">
        <v>0</v>
      </c>
      <c r="L503" s="22">
        <v>0</v>
      </c>
      <c r="M503" s="20" t="s">
        <v>504</v>
      </c>
      <c r="N503" s="20">
        <v>0</v>
      </c>
      <c r="O503" s="22">
        <v>404</v>
      </c>
      <c r="P503" s="23" t="b">
        <v>0</v>
      </c>
      <c r="Q503" s="20" t="s">
        <v>2451</v>
      </c>
      <c r="R503" s="20" t="s">
        <v>2452</v>
      </c>
      <c r="S503" s="22">
        <v>40</v>
      </c>
      <c r="T503" s="20" t="s">
        <v>1662</v>
      </c>
      <c r="U503" s="20">
        <v>0</v>
      </c>
      <c r="V503" s="20" t="s">
        <v>678</v>
      </c>
      <c r="W503" s="20">
        <v>0</v>
      </c>
      <c r="X503" s="23" t="b">
        <v>0</v>
      </c>
      <c r="Y503" s="20"/>
      <c r="Z503" s="20" t="s">
        <v>872</v>
      </c>
      <c r="AA503" s="22">
        <v>15</v>
      </c>
      <c r="AB503" s="22">
        <v>4</v>
      </c>
      <c r="AC503" s="22">
        <v>0</v>
      </c>
      <c r="AD503" s="22">
        <v>0</v>
      </c>
      <c r="AE503" s="22">
        <v>0</v>
      </c>
      <c r="AF503" s="22">
        <v>1927</v>
      </c>
      <c r="AG503" s="22">
        <v>15</v>
      </c>
      <c r="AH503" s="20">
        <v>0</v>
      </c>
      <c r="AI503" s="20">
        <v>0</v>
      </c>
      <c r="AJ503" s="20" t="s">
        <v>678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492</v>
      </c>
      <c r="BH503" s="22">
        <v>182</v>
      </c>
      <c r="BI503" s="22">
        <v>477</v>
      </c>
      <c r="BJ503" s="22">
        <v>179</v>
      </c>
      <c r="BK503" s="22">
        <v>447</v>
      </c>
      <c r="BL503" s="22">
        <v>163</v>
      </c>
      <c r="BM503" s="22">
        <v>497</v>
      </c>
      <c r="BN503" s="22">
        <v>182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660</v>
      </c>
      <c r="CB503" s="22">
        <v>193</v>
      </c>
      <c r="CC503" s="22">
        <v>453</v>
      </c>
      <c r="CD503" s="22">
        <v>163</v>
      </c>
      <c r="CE503" s="22">
        <v>498</v>
      </c>
      <c r="CF503" s="22">
        <v>180</v>
      </c>
      <c r="CG503" s="22">
        <v>617</v>
      </c>
      <c r="CH503" s="22">
        <v>212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25</v>
      </c>
      <c r="B504" s="22">
        <v>75</v>
      </c>
      <c r="C504" s="22">
        <v>220237</v>
      </c>
      <c r="D504" s="22">
        <v>0</v>
      </c>
      <c r="E504" s="22">
        <v>0</v>
      </c>
      <c r="F504" s="22">
        <v>2</v>
      </c>
      <c r="G504" s="22">
        <v>-2</v>
      </c>
      <c r="H504" s="22">
        <v>2</v>
      </c>
      <c r="I504" s="22">
        <v>2</v>
      </c>
      <c r="J504" s="20">
        <v>1.4</v>
      </c>
      <c r="K504" s="20">
        <v>4.7</v>
      </c>
      <c r="L504" s="22">
        <v>0</v>
      </c>
      <c r="M504" s="20" t="s">
        <v>1516</v>
      </c>
      <c r="N504" s="20">
        <v>5.2</v>
      </c>
      <c r="O504" s="22">
        <v>405</v>
      </c>
      <c r="P504" s="23" t="b">
        <v>0</v>
      </c>
      <c r="Q504" s="20" t="s">
        <v>3475</v>
      </c>
      <c r="R504" s="20" t="s">
        <v>3476</v>
      </c>
      <c r="S504" s="22">
        <v>47</v>
      </c>
      <c r="T504" s="20" t="s">
        <v>1517</v>
      </c>
      <c r="U504" s="20">
        <v>6</v>
      </c>
      <c r="V504" s="20" t="s">
        <v>400</v>
      </c>
      <c r="W504" s="20">
        <v>22.4</v>
      </c>
      <c r="X504" s="23" t="b">
        <v>0</v>
      </c>
      <c r="Y504" s="20"/>
      <c r="Z504" s="20" t="s">
        <v>937</v>
      </c>
      <c r="AA504" s="22">
        <v>15</v>
      </c>
      <c r="AB504" s="22">
        <v>4</v>
      </c>
      <c r="AC504" s="22">
        <v>30</v>
      </c>
      <c r="AD504" s="22">
        <v>1521224</v>
      </c>
      <c r="AE504" s="22">
        <v>17679</v>
      </c>
      <c r="AF504" s="22">
        <v>1042471</v>
      </c>
      <c r="AG504" s="22">
        <v>140887</v>
      </c>
      <c r="AH504" s="20">
        <v>1.1000000000000001</v>
      </c>
      <c r="AI504" s="20">
        <v>6.4</v>
      </c>
      <c r="AJ504" s="20" t="s">
        <v>400</v>
      </c>
      <c r="AK504" s="22">
        <v>446</v>
      </c>
      <c r="AL504" s="22">
        <v>1</v>
      </c>
      <c r="AM504" s="22">
        <v>1</v>
      </c>
      <c r="AN504" s="22">
        <v>2</v>
      </c>
      <c r="AO504" s="22">
        <v>3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4</v>
      </c>
      <c r="AW504" s="22">
        <v>127</v>
      </c>
      <c r="AX504" s="20">
        <v>125.6</v>
      </c>
      <c r="AY504" s="20">
        <v>25.2</v>
      </c>
      <c r="AZ504" s="20">
        <v>39</v>
      </c>
      <c r="BA504" s="20">
        <v>19</v>
      </c>
      <c r="BB504" s="22">
        <v>5</v>
      </c>
      <c r="BC504" s="20">
        <v>0.28999999999999998</v>
      </c>
      <c r="BD504" s="20">
        <v>0.28000000000000003</v>
      </c>
      <c r="BE504" s="20">
        <v>0.56999999999999995</v>
      </c>
      <c r="BF504" s="20">
        <v>4.9800000000000004</v>
      </c>
      <c r="BG504" s="22">
        <v>88</v>
      </c>
      <c r="BH504" s="22">
        <v>29</v>
      </c>
      <c r="BI504" s="22">
        <v>239</v>
      </c>
      <c r="BJ504" s="22">
        <v>77</v>
      </c>
      <c r="BK504" s="22">
        <v>157</v>
      </c>
      <c r="BL504" s="22">
        <v>34</v>
      </c>
      <c r="BM504" s="22">
        <v>147</v>
      </c>
      <c r="BN504" s="22">
        <v>40</v>
      </c>
      <c r="BO504" s="20"/>
      <c r="BP504" s="20"/>
      <c r="BQ504" s="20"/>
      <c r="BR504" s="20"/>
      <c r="BS504" s="20"/>
      <c r="BT504" s="20"/>
      <c r="BU504" s="22">
        <v>0.06</v>
      </c>
      <c r="BV504" s="22">
        <v>0</v>
      </c>
      <c r="BW504" s="22">
        <v>0.06</v>
      </c>
      <c r="BX504" s="22">
        <v>0.12</v>
      </c>
      <c r="BY504" s="22">
        <v>1</v>
      </c>
      <c r="BZ504" s="22">
        <v>0.61</v>
      </c>
      <c r="CA504" s="22">
        <v>332</v>
      </c>
      <c r="CB504" s="22">
        <v>38</v>
      </c>
      <c r="CC504" s="22">
        <v>20</v>
      </c>
      <c r="CD504" s="22">
        <v>6</v>
      </c>
      <c r="CE504" s="22">
        <v>13</v>
      </c>
      <c r="CF504" s="22">
        <v>4</v>
      </c>
      <c r="CG504" s="22">
        <v>14</v>
      </c>
      <c r="CH504" s="22">
        <v>4</v>
      </c>
      <c r="CI504" s="22">
        <v>1.01</v>
      </c>
      <c r="CJ504" s="22">
        <v>0.4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75</v>
      </c>
      <c r="C505" s="22">
        <v>208706</v>
      </c>
      <c r="D505" s="22">
        <v>0</v>
      </c>
      <c r="E505" s="22">
        <v>0</v>
      </c>
      <c r="F505" s="22">
        <v>-2</v>
      </c>
      <c r="G505" s="22">
        <v>2</v>
      </c>
      <c r="H505" s="22">
        <v>1</v>
      </c>
      <c r="I505" s="22">
        <v>3</v>
      </c>
      <c r="J505" s="20">
        <v>5.5</v>
      </c>
      <c r="K505" s="20">
        <v>4.5</v>
      </c>
      <c r="L505" s="22">
        <v>3</v>
      </c>
      <c r="M505" s="20" t="s">
        <v>1429</v>
      </c>
      <c r="N505" s="20">
        <v>5</v>
      </c>
      <c r="O505" s="22">
        <v>406</v>
      </c>
      <c r="P505" s="23" t="b">
        <v>0</v>
      </c>
      <c r="Q505" s="20"/>
      <c r="R505" s="20" t="s">
        <v>3477</v>
      </c>
      <c r="S505" s="22">
        <v>58</v>
      </c>
      <c r="T505" s="20" t="s">
        <v>1510</v>
      </c>
      <c r="U505" s="20">
        <v>3.4</v>
      </c>
      <c r="V505" s="20" t="s">
        <v>1511</v>
      </c>
      <c r="W505" s="20">
        <v>2.4</v>
      </c>
      <c r="X505" s="23" t="b">
        <v>0</v>
      </c>
      <c r="Y505" s="20"/>
      <c r="Z505" s="20" t="s">
        <v>858</v>
      </c>
      <c r="AA505" s="22">
        <v>15</v>
      </c>
      <c r="AB505" s="22">
        <v>4</v>
      </c>
      <c r="AC505" s="22">
        <v>24</v>
      </c>
      <c r="AD505" s="22">
        <v>85459</v>
      </c>
      <c r="AE505" s="22">
        <v>8013</v>
      </c>
      <c r="AF505" s="22">
        <v>186097</v>
      </c>
      <c r="AG505" s="22">
        <v>4633</v>
      </c>
      <c r="AH505" s="20">
        <v>0.9</v>
      </c>
      <c r="AI505" s="20">
        <v>4.0999999999999996</v>
      </c>
      <c r="AJ505" s="20" t="s">
        <v>2219</v>
      </c>
      <c r="AK505" s="22">
        <v>614</v>
      </c>
      <c r="AL505" s="22">
        <v>1</v>
      </c>
      <c r="AM505" s="22">
        <v>1</v>
      </c>
      <c r="AN505" s="22">
        <v>3</v>
      </c>
      <c r="AO505" s="22">
        <v>7</v>
      </c>
      <c r="AP505" s="22">
        <v>0</v>
      </c>
      <c r="AQ505" s="22">
        <v>0</v>
      </c>
      <c r="AR505" s="22">
        <v>0</v>
      </c>
      <c r="AS505" s="22">
        <v>3</v>
      </c>
      <c r="AT505" s="22">
        <v>0</v>
      </c>
      <c r="AU505" s="22">
        <v>0</v>
      </c>
      <c r="AV505" s="22">
        <v>2</v>
      </c>
      <c r="AW505" s="22">
        <v>111</v>
      </c>
      <c r="AX505" s="20">
        <v>150.19999999999999</v>
      </c>
      <c r="AY505" s="20">
        <v>179</v>
      </c>
      <c r="AZ505" s="20">
        <v>82</v>
      </c>
      <c r="BA505" s="20">
        <v>41.1</v>
      </c>
      <c r="BB505" s="22">
        <v>7</v>
      </c>
      <c r="BC505" s="20">
        <v>0.75</v>
      </c>
      <c r="BD505" s="20">
        <v>0.92</v>
      </c>
      <c r="BE505" s="20">
        <v>1.67</v>
      </c>
      <c r="BF505" s="20">
        <v>7.07</v>
      </c>
      <c r="BG505" s="22">
        <v>60</v>
      </c>
      <c r="BH505" s="22">
        <v>23</v>
      </c>
      <c r="BI505" s="22">
        <v>20</v>
      </c>
      <c r="BJ505" s="22">
        <v>16</v>
      </c>
      <c r="BK505" s="22">
        <v>84</v>
      </c>
      <c r="BL505" s="22">
        <v>48</v>
      </c>
      <c r="BM505" s="22">
        <v>34</v>
      </c>
      <c r="BN505" s="22">
        <v>23</v>
      </c>
      <c r="BO505" s="20"/>
      <c r="BP505" s="20"/>
      <c r="BQ505" s="20"/>
      <c r="BR505" s="20"/>
      <c r="BS505" s="20"/>
      <c r="BT505" s="20"/>
      <c r="BU505" s="22">
        <v>0.11</v>
      </c>
      <c r="BV505" s="22">
        <v>0</v>
      </c>
      <c r="BW505" s="22">
        <v>0.13</v>
      </c>
      <c r="BX505" s="22">
        <v>0.24</v>
      </c>
      <c r="BY505" s="22">
        <v>1.04</v>
      </c>
      <c r="BZ505" s="22">
        <v>1.03</v>
      </c>
      <c r="CA505" s="22">
        <v>80</v>
      </c>
      <c r="CB505" s="22">
        <v>49</v>
      </c>
      <c r="CC505" s="22">
        <v>28</v>
      </c>
      <c r="CD505" s="22">
        <v>15</v>
      </c>
      <c r="CE505" s="22">
        <v>106</v>
      </c>
      <c r="CF505" s="22">
        <v>47</v>
      </c>
      <c r="CG505" s="22">
        <v>109</v>
      </c>
      <c r="CH505" s="22">
        <v>31</v>
      </c>
      <c r="CI505" s="22">
        <v>1.03</v>
      </c>
      <c r="CJ505" s="22">
        <v>0.44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75</v>
      </c>
      <c r="C506" s="22">
        <v>78916</v>
      </c>
      <c r="D506" s="22">
        <v>0</v>
      </c>
      <c r="E506" s="22">
        <v>0</v>
      </c>
      <c r="F506" s="22">
        <v>0</v>
      </c>
      <c r="G506" s="22">
        <v>0</v>
      </c>
      <c r="H506" s="22">
        <v>1</v>
      </c>
      <c r="I506" s="22">
        <v>2</v>
      </c>
      <c r="J506" s="20">
        <v>6.5</v>
      </c>
      <c r="K506" s="20">
        <v>5.2</v>
      </c>
      <c r="L506" s="22">
        <v>6</v>
      </c>
      <c r="M506" s="20" t="s">
        <v>1482</v>
      </c>
      <c r="N506" s="20">
        <v>6</v>
      </c>
      <c r="O506" s="22">
        <v>407</v>
      </c>
      <c r="P506" s="23" t="b">
        <v>0</v>
      </c>
      <c r="Q506" s="20"/>
      <c r="R506" s="20" t="s">
        <v>3478</v>
      </c>
      <c r="S506" s="22">
        <v>45</v>
      </c>
      <c r="T506" s="20" t="s">
        <v>1483</v>
      </c>
      <c r="U506" s="20">
        <v>4.0999999999999996</v>
      </c>
      <c r="V506" s="20" t="s">
        <v>401</v>
      </c>
      <c r="W506" s="20">
        <v>5.2</v>
      </c>
      <c r="X506" s="23" t="b">
        <v>0</v>
      </c>
      <c r="Y506" s="20"/>
      <c r="Z506" s="20" t="s">
        <v>858</v>
      </c>
      <c r="AA506" s="22">
        <v>15</v>
      </c>
      <c r="AB506" s="22">
        <v>4</v>
      </c>
      <c r="AC506" s="22">
        <v>29</v>
      </c>
      <c r="AD506" s="22">
        <v>352056</v>
      </c>
      <c r="AE506" s="22">
        <v>94580</v>
      </c>
      <c r="AF506" s="22">
        <v>158997</v>
      </c>
      <c r="AG506" s="22">
        <v>10582</v>
      </c>
      <c r="AH506" s="20">
        <v>1.3</v>
      </c>
      <c r="AI506" s="20">
        <v>6.4</v>
      </c>
      <c r="AJ506" s="20" t="s">
        <v>401</v>
      </c>
      <c r="AK506" s="22">
        <v>630</v>
      </c>
      <c r="AL506" s="22">
        <v>1</v>
      </c>
      <c r="AM506" s="22">
        <v>0</v>
      </c>
      <c r="AN506" s="22">
        <v>3</v>
      </c>
      <c r="AO506" s="22">
        <v>7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127</v>
      </c>
      <c r="AX506" s="20">
        <v>140.19999999999999</v>
      </c>
      <c r="AY506" s="20">
        <v>35</v>
      </c>
      <c r="AZ506" s="20">
        <v>64</v>
      </c>
      <c r="BA506" s="20">
        <v>23.9</v>
      </c>
      <c r="BB506" s="22">
        <v>7</v>
      </c>
      <c r="BC506" s="20">
        <v>0.69</v>
      </c>
      <c r="BD506" s="20">
        <v>0.1</v>
      </c>
      <c r="BE506" s="20">
        <v>0.79</v>
      </c>
      <c r="BF506" s="20">
        <v>7.49</v>
      </c>
      <c r="BG506" s="22">
        <v>74</v>
      </c>
      <c r="BH506" s="22">
        <v>22</v>
      </c>
      <c r="BI506" s="22">
        <v>194</v>
      </c>
      <c r="BJ506" s="22">
        <v>55</v>
      </c>
      <c r="BK506" s="22">
        <v>106</v>
      </c>
      <c r="BL506" s="22">
        <v>17</v>
      </c>
      <c r="BM506" s="22">
        <v>103</v>
      </c>
      <c r="BN506" s="22">
        <v>23</v>
      </c>
      <c r="BO506" s="20"/>
      <c r="BP506" s="20"/>
      <c r="BQ506" s="20"/>
      <c r="BR506" s="20"/>
      <c r="BS506" s="20"/>
      <c r="BT506" s="20"/>
      <c r="BU506" s="22">
        <v>0.1</v>
      </c>
      <c r="BV506" s="22">
        <v>0</v>
      </c>
      <c r="BW506" s="22">
        <v>0.01</v>
      </c>
      <c r="BX506" s="22">
        <v>0.11</v>
      </c>
      <c r="BY506" s="22">
        <v>1.07</v>
      </c>
      <c r="BZ506" s="22">
        <v>1</v>
      </c>
      <c r="CA506" s="22">
        <v>346</v>
      </c>
      <c r="CB506" s="22">
        <v>46</v>
      </c>
      <c r="CC506" s="22">
        <v>13</v>
      </c>
      <c r="CD506" s="22">
        <v>4</v>
      </c>
      <c r="CE506" s="22">
        <v>51</v>
      </c>
      <c r="CF506" s="22">
        <v>13</v>
      </c>
      <c r="CG506" s="22">
        <v>77</v>
      </c>
      <c r="CH506" s="22">
        <v>30</v>
      </c>
      <c r="CI506" s="22">
        <v>1</v>
      </c>
      <c r="CJ506" s="22">
        <v>0.43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59735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1</v>
      </c>
      <c r="J507" s="20">
        <v>0</v>
      </c>
      <c r="K507" s="20">
        <v>0</v>
      </c>
      <c r="L507" s="22">
        <v>0</v>
      </c>
      <c r="M507" s="20" t="s">
        <v>919</v>
      </c>
      <c r="N507" s="20">
        <v>0</v>
      </c>
      <c r="O507" s="22">
        <v>408</v>
      </c>
      <c r="P507" s="23" t="b">
        <v>0</v>
      </c>
      <c r="Q507" s="20" t="s">
        <v>2453</v>
      </c>
      <c r="R507" s="20" t="s">
        <v>2454</v>
      </c>
      <c r="S507" s="22">
        <v>40</v>
      </c>
      <c r="T507" s="20" t="s">
        <v>1478</v>
      </c>
      <c r="U507" s="20">
        <v>0</v>
      </c>
      <c r="V507" s="20" t="s">
        <v>745</v>
      </c>
      <c r="W507" s="20">
        <v>0</v>
      </c>
      <c r="X507" s="23" t="b">
        <v>0</v>
      </c>
      <c r="Y507" s="20"/>
      <c r="Z507" s="20" t="s">
        <v>872</v>
      </c>
      <c r="AA507" s="22">
        <v>15</v>
      </c>
      <c r="AB507" s="22">
        <v>4</v>
      </c>
      <c r="AC507" s="22">
        <v>0</v>
      </c>
      <c r="AD507" s="22">
        <v>0</v>
      </c>
      <c r="AE507" s="22">
        <v>0</v>
      </c>
      <c r="AF507" s="22">
        <v>726</v>
      </c>
      <c r="AG507" s="22">
        <v>15</v>
      </c>
      <c r="AH507" s="20">
        <v>0</v>
      </c>
      <c r="AI507" s="20">
        <v>0</v>
      </c>
      <c r="AJ507" s="20" t="s">
        <v>745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448</v>
      </c>
      <c r="BH507" s="22">
        <v>39</v>
      </c>
      <c r="BI507" s="22">
        <v>431</v>
      </c>
      <c r="BJ507" s="22">
        <v>22</v>
      </c>
      <c r="BK507" s="22">
        <v>399</v>
      </c>
      <c r="BL507" s="22">
        <v>17</v>
      </c>
      <c r="BM507" s="22">
        <v>453</v>
      </c>
      <c r="BN507" s="22">
        <v>39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606</v>
      </c>
      <c r="CB507" s="22">
        <v>39</v>
      </c>
      <c r="CC507" s="22">
        <v>406</v>
      </c>
      <c r="CD507" s="22">
        <v>38</v>
      </c>
      <c r="CE507" s="22">
        <v>453</v>
      </c>
      <c r="CF507" s="22">
        <v>39</v>
      </c>
      <c r="CG507" s="22">
        <v>660</v>
      </c>
      <c r="CH507" s="22">
        <v>82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75</v>
      </c>
      <c r="C508" s="22">
        <v>67089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1</v>
      </c>
      <c r="J508" s="20">
        <v>0.5</v>
      </c>
      <c r="K508" s="20">
        <v>0.8</v>
      </c>
      <c r="L508" s="22">
        <v>0</v>
      </c>
      <c r="M508" s="20" t="s">
        <v>866</v>
      </c>
      <c r="N508" s="20">
        <v>0</v>
      </c>
      <c r="O508" s="22">
        <v>409</v>
      </c>
      <c r="P508" s="23" t="b">
        <v>0</v>
      </c>
      <c r="Q508" s="20"/>
      <c r="R508" s="20" t="s">
        <v>3479</v>
      </c>
      <c r="S508" s="22">
        <v>39</v>
      </c>
      <c r="T508" s="20" t="s">
        <v>1479</v>
      </c>
      <c r="U508" s="20">
        <v>0</v>
      </c>
      <c r="V508" s="20" t="s">
        <v>759</v>
      </c>
      <c r="W508" s="20">
        <v>1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0</v>
      </c>
      <c r="AD508" s="22">
        <v>9931</v>
      </c>
      <c r="AE508" s="22">
        <v>1575</v>
      </c>
      <c r="AF508" s="22">
        <v>33670</v>
      </c>
      <c r="AG508" s="22">
        <v>998</v>
      </c>
      <c r="AH508" s="20">
        <v>0</v>
      </c>
      <c r="AI508" s="20">
        <v>0</v>
      </c>
      <c r="AJ508" s="20" t="s">
        <v>759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426</v>
      </c>
      <c r="BH508" s="22">
        <v>25</v>
      </c>
      <c r="BI508" s="22">
        <v>408</v>
      </c>
      <c r="BJ508" s="22">
        <v>8</v>
      </c>
      <c r="BK508" s="22">
        <v>374</v>
      </c>
      <c r="BL508" s="22">
        <v>3</v>
      </c>
      <c r="BM508" s="22">
        <v>430</v>
      </c>
      <c r="BN508" s="22">
        <v>25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698</v>
      </c>
      <c r="CB508" s="22">
        <v>77</v>
      </c>
      <c r="CC508" s="22">
        <v>383</v>
      </c>
      <c r="CD508" s="22">
        <v>24</v>
      </c>
      <c r="CE508" s="22">
        <v>431</v>
      </c>
      <c r="CF508" s="22">
        <v>25</v>
      </c>
      <c r="CG508" s="22">
        <v>167</v>
      </c>
      <c r="CH508" s="22">
        <v>23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0</v>
      </c>
      <c r="B509" s="22">
        <v>0</v>
      </c>
      <c r="C509" s="22">
        <v>90105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983</v>
      </c>
      <c r="N509" s="20">
        <v>0</v>
      </c>
      <c r="O509" s="22">
        <v>410</v>
      </c>
      <c r="P509" s="23" t="b">
        <v>0</v>
      </c>
      <c r="Q509" s="20" t="s">
        <v>2912</v>
      </c>
      <c r="R509" s="20" t="s">
        <v>2943</v>
      </c>
      <c r="S509" s="22">
        <v>49</v>
      </c>
      <c r="T509" s="20" t="s">
        <v>1484</v>
      </c>
      <c r="U509" s="20">
        <v>0</v>
      </c>
      <c r="V509" s="20" t="s">
        <v>622</v>
      </c>
      <c r="W509" s="20">
        <v>0</v>
      </c>
      <c r="X509" s="23" t="b">
        <v>0</v>
      </c>
      <c r="Y509" s="20"/>
      <c r="Z509" s="20" t="s">
        <v>872</v>
      </c>
      <c r="AA509" s="22">
        <v>15</v>
      </c>
      <c r="AB509" s="22">
        <v>4</v>
      </c>
      <c r="AC509" s="22">
        <v>0</v>
      </c>
      <c r="AD509" s="22">
        <v>285</v>
      </c>
      <c r="AE509" s="22">
        <v>0</v>
      </c>
      <c r="AF509" s="22">
        <v>3765</v>
      </c>
      <c r="AG509" s="22">
        <v>34</v>
      </c>
      <c r="AH509" s="20">
        <v>0</v>
      </c>
      <c r="AI509" s="20">
        <v>0</v>
      </c>
      <c r="AJ509" s="20" t="s">
        <v>622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663</v>
      </c>
      <c r="BH509" s="22">
        <v>273</v>
      </c>
      <c r="BI509" s="22">
        <v>661</v>
      </c>
      <c r="BJ509" s="22">
        <v>273</v>
      </c>
      <c r="BK509" s="22">
        <v>654</v>
      </c>
      <c r="BL509" s="22">
        <v>269</v>
      </c>
      <c r="BM509" s="22">
        <v>666</v>
      </c>
      <c r="BN509" s="22">
        <v>274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230</v>
      </c>
      <c r="CB509" s="22">
        <v>151</v>
      </c>
      <c r="CC509" s="22">
        <v>650</v>
      </c>
      <c r="CD509" s="22">
        <v>265</v>
      </c>
      <c r="CE509" s="22">
        <v>665</v>
      </c>
      <c r="CF509" s="22">
        <v>273</v>
      </c>
      <c r="CG509" s="22">
        <v>582</v>
      </c>
      <c r="CH509" s="22">
        <v>223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0"/>
      <c r="B510" s="20"/>
      <c r="C510" s="22">
        <v>81441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1</v>
      </c>
      <c r="J510" s="20">
        <v>0.5</v>
      </c>
      <c r="K510" s="20">
        <v>1</v>
      </c>
      <c r="L510" s="22">
        <v>0</v>
      </c>
      <c r="M510" s="20" t="s">
        <v>1006</v>
      </c>
      <c r="N510" s="20">
        <v>0</v>
      </c>
      <c r="O510" s="22">
        <v>411</v>
      </c>
      <c r="P510" s="23" t="b">
        <v>0</v>
      </c>
      <c r="Q510" s="20"/>
      <c r="R510" s="20"/>
      <c r="S510" s="22">
        <v>39</v>
      </c>
      <c r="T510" s="20" t="s">
        <v>1874</v>
      </c>
      <c r="U510" s="20">
        <v>0</v>
      </c>
      <c r="V510" s="20" t="s">
        <v>1875</v>
      </c>
      <c r="W510" s="20">
        <v>0.1</v>
      </c>
      <c r="X510" s="23" t="b">
        <v>0</v>
      </c>
      <c r="Y510" s="20"/>
      <c r="Z510" s="20" t="s">
        <v>858</v>
      </c>
      <c r="AA510" s="22">
        <v>15</v>
      </c>
      <c r="AB510" s="22">
        <v>4</v>
      </c>
      <c r="AC510" s="22">
        <v>0</v>
      </c>
      <c r="AD510" s="22">
        <v>2020</v>
      </c>
      <c r="AE510" s="22">
        <v>917</v>
      </c>
      <c r="AF510" s="22">
        <v>2163</v>
      </c>
      <c r="AG510" s="22">
        <v>147</v>
      </c>
      <c r="AH510" s="20">
        <v>0</v>
      </c>
      <c r="AI510" s="20">
        <v>0</v>
      </c>
      <c r="AJ510" s="20" t="s">
        <v>1875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427</v>
      </c>
      <c r="BH510" s="22">
        <v>26</v>
      </c>
      <c r="BI510" s="22">
        <v>409</v>
      </c>
      <c r="BJ510" s="22">
        <v>9</v>
      </c>
      <c r="BK510" s="22">
        <v>375</v>
      </c>
      <c r="BL510" s="22">
        <v>4</v>
      </c>
      <c r="BM510" s="22">
        <v>431</v>
      </c>
      <c r="BN510" s="22">
        <v>26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699</v>
      </c>
      <c r="CB510" s="22">
        <v>78</v>
      </c>
      <c r="CC510" s="22">
        <v>384</v>
      </c>
      <c r="CD510" s="22">
        <v>25</v>
      </c>
      <c r="CE510" s="22">
        <v>432</v>
      </c>
      <c r="CF510" s="22">
        <v>26</v>
      </c>
      <c r="CG510" s="22">
        <v>437</v>
      </c>
      <c r="CH510" s="22">
        <v>62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0"/>
      <c r="C511" s="22">
        <v>232826</v>
      </c>
      <c r="D511" s="22">
        <v>0</v>
      </c>
      <c r="E511" s="22">
        <v>0</v>
      </c>
      <c r="F511" s="22">
        <v>1</v>
      </c>
      <c r="G511" s="22">
        <v>-1</v>
      </c>
      <c r="H511" s="22">
        <v>0</v>
      </c>
      <c r="I511" s="22">
        <v>3</v>
      </c>
      <c r="J511" s="20">
        <v>0</v>
      </c>
      <c r="K511" s="20">
        <v>6.8</v>
      </c>
      <c r="L511" s="22">
        <v>5</v>
      </c>
      <c r="M511" s="20" t="s">
        <v>444</v>
      </c>
      <c r="N511" s="20">
        <v>5.8</v>
      </c>
      <c r="O511" s="22">
        <v>412</v>
      </c>
      <c r="P511" s="23" t="b">
        <v>0</v>
      </c>
      <c r="Q511" s="20" t="s">
        <v>3342</v>
      </c>
      <c r="R511" s="20" t="s">
        <v>3480</v>
      </c>
      <c r="S511" s="22">
        <v>56</v>
      </c>
      <c r="T511" s="20" t="s">
        <v>1267</v>
      </c>
      <c r="U511" s="20">
        <v>5.3</v>
      </c>
      <c r="V511" s="20" t="s">
        <v>581</v>
      </c>
      <c r="W511" s="20">
        <v>7.3</v>
      </c>
      <c r="X511" s="23" t="b">
        <v>0</v>
      </c>
      <c r="Y511" s="20"/>
      <c r="Z511" s="20" t="s">
        <v>1806</v>
      </c>
      <c r="AA511" s="22">
        <v>15</v>
      </c>
      <c r="AB511" s="22">
        <v>4</v>
      </c>
      <c r="AC511" s="22">
        <v>37</v>
      </c>
      <c r="AD511" s="22">
        <v>831702</v>
      </c>
      <c r="AE511" s="22">
        <v>34519</v>
      </c>
      <c r="AF511" s="22">
        <v>173771</v>
      </c>
      <c r="AG511" s="22">
        <v>76159</v>
      </c>
      <c r="AH511" s="20">
        <v>1</v>
      </c>
      <c r="AI511" s="20">
        <v>6.6</v>
      </c>
      <c r="AJ511" s="20" t="s">
        <v>581</v>
      </c>
      <c r="AK511" s="22">
        <v>541</v>
      </c>
      <c r="AL511" s="22">
        <v>2</v>
      </c>
      <c r="AM511" s="22">
        <v>4</v>
      </c>
      <c r="AN511" s="22">
        <v>4</v>
      </c>
      <c r="AO511" s="22">
        <v>5</v>
      </c>
      <c r="AP511" s="22">
        <v>0</v>
      </c>
      <c r="AQ511" s="22">
        <v>0</v>
      </c>
      <c r="AR511" s="22">
        <v>0</v>
      </c>
      <c r="AS511" s="22">
        <v>5</v>
      </c>
      <c r="AT511" s="22">
        <v>0</v>
      </c>
      <c r="AU511" s="22">
        <v>0</v>
      </c>
      <c r="AV511" s="22">
        <v>3</v>
      </c>
      <c r="AW511" s="22">
        <v>120</v>
      </c>
      <c r="AX511" s="20">
        <v>165.8</v>
      </c>
      <c r="AY511" s="20">
        <v>120.2</v>
      </c>
      <c r="AZ511" s="20">
        <v>159</v>
      </c>
      <c r="BA511" s="20">
        <v>44.1</v>
      </c>
      <c r="BB511" s="22">
        <v>6</v>
      </c>
      <c r="BC511" s="20">
        <v>1.61</v>
      </c>
      <c r="BD511" s="20">
        <v>1.2</v>
      </c>
      <c r="BE511" s="20">
        <v>2.8</v>
      </c>
      <c r="BF511" s="20">
        <v>5.87</v>
      </c>
      <c r="BG511" s="22">
        <v>40</v>
      </c>
      <c r="BH511" s="22">
        <v>16</v>
      </c>
      <c r="BI511" s="22">
        <v>46</v>
      </c>
      <c r="BJ511" s="22">
        <v>32</v>
      </c>
      <c r="BK511" s="22">
        <v>32</v>
      </c>
      <c r="BL511" s="22">
        <v>20</v>
      </c>
      <c r="BM511" s="22">
        <v>30</v>
      </c>
      <c r="BN511" s="22">
        <v>21</v>
      </c>
      <c r="BO511" s="22">
        <v>2</v>
      </c>
      <c r="BP511" s="20"/>
      <c r="BQ511" s="20"/>
      <c r="BR511" s="20"/>
      <c r="BS511" s="20"/>
      <c r="BT511" s="20"/>
      <c r="BU511" s="22">
        <v>0.27</v>
      </c>
      <c r="BV511" s="22">
        <v>0</v>
      </c>
      <c r="BW511" s="22">
        <v>0.2</v>
      </c>
      <c r="BX511" s="22">
        <v>0.47</v>
      </c>
      <c r="BY511" s="22">
        <v>0.98</v>
      </c>
      <c r="BZ511" s="22">
        <v>0.83</v>
      </c>
      <c r="CA511" s="22">
        <v>91</v>
      </c>
      <c r="CB511" s="22">
        <v>55</v>
      </c>
      <c r="CC511" s="22">
        <v>17</v>
      </c>
      <c r="CD511" s="22">
        <v>8</v>
      </c>
      <c r="CE511" s="22">
        <v>25</v>
      </c>
      <c r="CF511" s="22">
        <v>14</v>
      </c>
      <c r="CG511" s="22">
        <v>53</v>
      </c>
      <c r="CH511" s="22">
        <v>17</v>
      </c>
      <c r="CI511" s="22">
        <v>1</v>
      </c>
      <c r="CJ511" s="22">
        <v>0.67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27.75" thickBot="1">
      <c r="A512" s="22">
        <v>0</v>
      </c>
      <c r="B512" s="22">
        <v>0</v>
      </c>
      <c r="C512" s="22">
        <v>153127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3</v>
      </c>
      <c r="J512" s="20">
        <v>0</v>
      </c>
      <c r="K512" s="20">
        <v>0</v>
      </c>
      <c r="L512" s="22">
        <v>0</v>
      </c>
      <c r="M512" s="20" t="s">
        <v>1282</v>
      </c>
      <c r="N512" s="20">
        <v>0</v>
      </c>
      <c r="O512" s="22">
        <v>413</v>
      </c>
      <c r="P512" s="23" t="b">
        <v>0</v>
      </c>
      <c r="Q512" s="20" t="s">
        <v>3253</v>
      </c>
      <c r="R512" s="20" t="s">
        <v>3254</v>
      </c>
      <c r="S512" s="22">
        <v>44</v>
      </c>
      <c r="T512" s="20" t="s">
        <v>2220</v>
      </c>
      <c r="U512" s="20">
        <v>0</v>
      </c>
      <c r="V512" s="20" t="s">
        <v>2221</v>
      </c>
      <c r="W512" s="20">
        <v>0</v>
      </c>
      <c r="X512" s="23" t="b">
        <v>0</v>
      </c>
      <c r="Y512" s="20"/>
      <c r="Z512" s="20" t="s">
        <v>872</v>
      </c>
      <c r="AA512" s="22">
        <v>15</v>
      </c>
      <c r="AB512" s="22">
        <v>4</v>
      </c>
      <c r="AC512" s="22">
        <v>0</v>
      </c>
      <c r="AD512" s="22">
        <v>851</v>
      </c>
      <c r="AE512" s="22">
        <v>0</v>
      </c>
      <c r="AF512" s="22">
        <v>3800</v>
      </c>
      <c r="AG512" s="22">
        <v>78</v>
      </c>
      <c r="AH512" s="20">
        <v>0</v>
      </c>
      <c r="AI512" s="20">
        <v>0</v>
      </c>
      <c r="AJ512" s="20" t="s">
        <v>2221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542</v>
      </c>
      <c r="BH512" s="22">
        <v>205</v>
      </c>
      <c r="BI512" s="22">
        <v>530</v>
      </c>
      <c r="BJ512" s="22">
        <v>204</v>
      </c>
      <c r="BK512" s="22">
        <v>509</v>
      </c>
      <c r="BL512" s="22">
        <v>197</v>
      </c>
      <c r="BM512" s="22">
        <v>546</v>
      </c>
      <c r="BN512" s="22">
        <v>208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501</v>
      </c>
      <c r="CB512" s="22">
        <v>272</v>
      </c>
      <c r="CC512" s="22">
        <v>509</v>
      </c>
      <c r="CD512" s="22">
        <v>188</v>
      </c>
      <c r="CE512" s="22">
        <v>548</v>
      </c>
      <c r="CF512" s="22">
        <v>209</v>
      </c>
      <c r="CG512" s="22">
        <v>545</v>
      </c>
      <c r="CH512" s="22">
        <v>201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83314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0</v>
      </c>
      <c r="K513" s="20">
        <v>0</v>
      </c>
      <c r="L513" s="22">
        <v>0</v>
      </c>
      <c r="M513" s="20" t="s">
        <v>1512</v>
      </c>
      <c r="N513" s="20">
        <v>0</v>
      </c>
      <c r="O513" s="22">
        <v>414</v>
      </c>
      <c r="P513" s="23" t="b">
        <v>0</v>
      </c>
      <c r="Q513" s="20" t="s">
        <v>3100</v>
      </c>
      <c r="R513" s="20" t="s">
        <v>3101</v>
      </c>
      <c r="S513" s="22">
        <v>44</v>
      </c>
      <c r="T513" s="20" t="s">
        <v>1513</v>
      </c>
      <c r="U513" s="20">
        <v>0</v>
      </c>
      <c r="V513" s="20" t="s">
        <v>744</v>
      </c>
      <c r="W513" s="20">
        <v>0</v>
      </c>
      <c r="X513" s="23" t="b">
        <v>0</v>
      </c>
      <c r="Y513" s="20"/>
      <c r="Z513" s="20" t="s">
        <v>872</v>
      </c>
      <c r="AA513" s="22">
        <v>15</v>
      </c>
      <c r="AB513" s="22">
        <v>4</v>
      </c>
      <c r="AC513" s="22">
        <v>0</v>
      </c>
      <c r="AD513" s="22">
        <v>716</v>
      </c>
      <c r="AE513" s="22">
        <v>0</v>
      </c>
      <c r="AF513" s="22">
        <v>4132</v>
      </c>
      <c r="AG513" s="22">
        <v>52</v>
      </c>
      <c r="AH513" s="20">
        <v>0</v>
      </c>
      <c r="AI513" s="20">
        <v>0</v>
      </c>
      <c r="AJ513" s="20" t="s">
        <v>744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536</v>
      </c>
      <c r="BH513" s="22">
        <v>201</v>
      </c>
      <c r="BI513" s="22">
        <v>523</v>
      </c>
      <c r="BJ513" s="22">
        <v>200</v>
      </c>
      <c r="BK513" s="22">
        <v>500</v>
      </c>
      <c r="BL513" s="22">
        <v>193</v>
      </c>
      <c r="BM513" s="22">
        <v>540</v>
      </c>
      <c r="BN513" s="22">
        <v>204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487</v>
      </c>
      <c r="CB513" s="22">
        <v>268</v>
      </c>
      <c r="CC513" s="22">
        <v>502</v>
      </c>
      <c r="CD513" s="22">
        <v>184</v>
      </c>
      <c r="CE513" s="22">
        <v>542</v>
      </c>
      <c r="CF513" s="22">
        <v>205</v>
      </c>
      <c r="CG513" s="22">
        <v>547</v>
      </c>
      <c r="CH513" s="22">
        <v>202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75</v>
      </c>
      <c r="C514" s="22">
        <v>219168</v>
      </c>
      <c r="D514" s="22">
        <v>-1</v>
      </c>
      <c r="E514" s="22">
        <v>1</v>
      </c>
      <c r="F514" s="22">
        <v>0</v>
      </c>
      <c r="G514" s="22">
        <v>0</v>
      </c>
      <c r="H514" s="22">
        <v>1</v>
      </c>
      <c r="I514" s="22">
        <v>4</v>
      </c>
      <c r="J514" s="20">
        <v>3.7</v>
      </c>
      <c r="K514" s="20">
        <v>3.2</v>
      </c>
      <c r="L514" s="22">
        <v>6</v>
      </c>
      <c r="M514" s="20" t="s">
        <v>1520</v>
      </c>
      <c r="N514" s="20">
        <v>3.2</v>
      </c>
      <c r="O514" s="22">
        <v>415</v>
      </c>
      <c r="P514" s="23" t="b">
        <v>0</v>
      </c>
      <c r="Q514" s="20"/>
      <c r="R514" s="20" t="s">
        <v>3481</v>
      </c>
      <c r="S514" s="22">
        <v>75</v>
      </c>
      <c r="T514" s="20" t="s">
        <v>1521</v>
      </c>
      <c r="U514" s="20">
        <v>5</v>
      </c>
      <c r="V514" s="20" t="s">
        <v>1522</v>
      </c>
      <c r="W514" s="20">
        <v>20.3</v>
      </c>
      <c r="X514" s="23" t="b">
        <v>0</v>
      </c>
      <c r="Y514" s="20"/>
      <c r="Z514" s="20" t="s">
        <v>858</v>
      </c>
      <c r="AA514" s="22">
        <v>15</v>
      </c>
      <c r="AB514" s="22">
        <v>4</v>
      </c>
      <c r="AC514" s="22">
        <v>30</v>
      </c>
      <c r="AD514" s="22">
        <v>1451620</v>
      </c>
      <c r="AE514" s="22">
        <v>32968</v>
      </c>
      <c r="AF514" s="22">
        <v>1539285</v>
      </c>
      <c r="AG514" s="22">
        <v>50597</v>
      </c>
      <c r="AH514" s="20">
        <v>0.4</v>
      </c>
      <c r="AI514" s="20">
        <v>4</v>
      </c>
      <c r="AJ514" s="20" t="s">
        <v>1522</v>
      </c>
      <c r="AK514" s="22">
        <v>386</v>
      </c>
      <c r="AL514" s="22">
        <v>4</v>
      </c>
      <c r="AM514" s="22">
        <v>0</v>
      </c>
      <c r="AN514" s="22">
        <v>2</v>
      </c>
      <c r="AO514" s="22">
        <v>5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3</v>
      </c>
      <c r="AW514" s="22">
        <v>119</v>
      </c>
      <c r="AX514" s="20">
        <v>153.6</v>
      </c>
      <c r="AY514" s="20">
        <v>42.6</v>
      </c>
      <c r="AZ514" s="20">
        <v>200</v>
      </c>
      <c r="BA514" s="20">
        <v>39.6</v>
      </c>
      <c r="BB514" s="22">
        <v>5</v>
      </c>
      <c r="BC514" s="20">
        <v>3.84</v>
      </c>
      <c r="BD514" s="20">
        <v>0.14000000000000001</v>
      </c>
      <c r="BE514" s="20">
        <v>3.98</v>
      </c>
      <c r="BF514" s="20">
        <v>4.8899999999999997</v>
      </c>
      <c r="BG514" s="22">
        <v>53</v>
      </c>
      <c r="BH514" s="22">
        <v>7</v>
      </c>
      <c r="BI514" s="22">
        <v>175</v>
      </c>
      <c r="BJ514" s="22">
        <v>27</v>
      </c>
      <c r="BK514" s="22">
        <v>20</v>
      </c>
      <c r="BL514" s="22">
        <v>8</v>
      </c>
      <c r="BM514" s="22">
        <v>38</v>
      </c>
      <c r="BN514" s="22">
        <v>8</v>
      </c>
      <c r="BO514" s="20"/>
      <c r="BP514" s="20"/>
      <c r="BQ514" s="20"/>
      <c r="BR514" s="20"/>
      <c r="BS514" s="22">
        <v>2</v>
      </c>
      <c r="BT514" s="20"/>
      <c r="BU514" s="22">
        <v>0.9</v>
      </c>
      <c r="BV514" s="22">
        <v>0</v>
      </c>
      <c r="BW514" s="22">
        <v>0.03</v>
      </c>
      <c r="BX514" s="22">
        <v>0.93</v>
      </c>
      <c r="BY514" s="22">
        <v>1.1399999999999999</v>
      </c>
      <c r="BZ514" s="22">
        <v>1.17</v>
      </c>
      <c r="CA514" s="22">
        <v>20</v>
      </c>
      <c r="CB514" s="22">
        <v>7</v>
      </c>
      <c r="CC514" s="22">
        <v>82</v>
      </c>
      <c r="CD514" s="22">
        <v>17</v>
      </c>
      <c r="CE514" s="22">
        <v>32</v>
      </c>
      <c r="CF514" s="22">
        <v>6</v>
      </c>
      <c r="CG514" s="22">
        <v>19</v>
      </c>
      <c r="CH514" s="22">
        <v>4</v>
      </c>
      <c r="CI514" s="22">
        <v>1.17</v>
      </c>
      <c r="CJ514" s="22">
        <v>0.47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50</v>
      </c>
      <c r="B515" s="22">
        <v>100</v>
      </c>
      <c r="C515" s="22">
        <v>180974</v>
      </c>
      <c r="D515" s="22">
        <v>0</v>
      </c>
      <c r="E515" s="22">
        <v>0</v>
      </c>
      <c r="F515" s="22">
        <v>-2</v>
      </c>
      <c r="G515" s="22">
        <v>2</v>
      </c>
      <c r="H515" s="22">
        <v>0</v>
      </c>
      <c r="I515" s="22">
        <v>3</v>
      </c>
      <c r="J515" s="20">
        <v>0.5</v>
      </c>
      <c r="K515" s="20">
        <v>1.5</v>
      </c>
      <c r="L515" s="22">
        <v>1</v>
      </c>
      <c r="M515" s="20" t="s">
        <v>1505</v>
      </c>
      <c r="N515" s="20">
        <v>0.5</v>
      </c>
      <c r="O515" s="22">
        <v>416</v>
      </c>
      <c r="P515" s="23" t="b">
        <v>0</v>
      </c>
      <c r="Q515" s="20" t="s">
        <v>3231</v>
      </c>
      <c r="R515" s="20" t="s">
        <v>3482</v>
      </c>
      <c r="S515" s="22">
        <v>58</v>
      </c>
      <c r="T515" s="20" t="s">
        <v>1506</v>
      </c>
      <c r="U515" s="20">
        <v>1.2</v>
      </c>
      <c r="V515" s="20" t="s">
        <v>1507</v>
      </c>
      <c r="W515" s="20">
        <v>0.5</v>
      </c>
      <c r="X515" s="23" t="b">
        <v>0</v>
      </c>
      <c r="Y515" s="20"/>
      <c r="Z515" s="20" t="s">
        <v>937</v>
      </c>
      <c r="AA515" s="22">
        <v>15</v>
      </c>
      <c r="AB515" s="22">
        <v>4</v>
      </c>
      <c r="AC515" s="22">
        <v>6</v>
      </c>
      <c r="AD515" s="22">
        <v>16289</v>
      </c>
      <c r="AE515" s="22">
        <v>593</v>
      </c>
      <c r="AF515" s="22">
        <v>84426</v>
      </c>
      <c r="AG515" s="22">
        <v>1144</v>
      </c>
      <c r="AH515" s="20">
        <v>0.1</v>
      </c>
      <c r="AI515" s="20">
        <v>1</v>
      </c>
      <c r="AJ515" s="20" t="s">
        <v>217</v>
      </c>
      <c r="AK515" s="22">
        <v>288</v>
      </c>
      <c r="AL515" s="22">
        <v>0</v>
      </c>
      <c r="AM515" s="22">
        <v>0</v>
      </c>
      <c r="AN515" s="22">
        <v>0</v>
      </c>
      <c r="AO515" s="22">
        <v>4</v>
      </c>
      <c r="AP515" s="22">
        <v>0</v>
      </c>
      <c r="AQ515" s="22">
        <v>0</v>
      </c>
      <c r="AR515" s="22">
        <v>0</v>
      </c>
      <c r="AS515" s="22">
        <v>1</v>
      </c>
      <c r="AT515" s="22">
        <v>0</v>
      </c>
      <c r="AU515" s="22">
        <v>0</v>
      </c>
      <c r="AV515" s="22">
        <v>0</v>
      </c>
      <c r="AW515" s="22">
        <v>40</v>
      </c>
      <c r="AX515" s="20">
        <v>36.799999999999997</v>
      </c>
      <c r="AY515" s="20">
        <v>67.5</v>
      </c>
      <c r="AZ515" s="20">
        <v>46</v>
      </c>
      <c r="BA515" s="20">
        <v>15</v>
      </c>
      <c r="BB515" s="22">
        <v>4</v>
      </c>
      <c r="BC515" s="20">
        <v>0.34</v>
      </c>
      <c r="BD515" s="20">
        <v>0.25</v>
      </c>
      <c r="BE515" s="20">
        <v>0.59</v>
      </c>
      <c r="BF515" s="20">
        <v>4.13</v>
      </c>
      <c r="BG515" s="22">
        <v>266</v>
      </c>
      <c r="BH515" s="22">
        <v>108</v>
      </c>
      <c r="BI515" s="22">
        <v>116</v>
      </c>
      <c r="BJ515" s="22">
        <v>79</v>
      </c>
      <c r="BK515" s="22">
        <v>143</v>
      </c>
      <c r="BL515" s="22">
        <v>85</v>
      </c>
      <c r="BM515" s="22">
        <v>194</v>
      </c>
      <c r="BN515" s="22">
        <v>93</v>
      </c>
      <c r="BO515" s="20"/>
      <c r="BP515" s="20"/>
      <c r="BQ515" s="20"/>
      <c r="BR515" s="20"/>
      <c r="BS515" s="22">
        <v>3</v>
      </c>
      <c r="BT515" s="20"/>
      <c r="BU515" s="22">
        <v>0.11</v>
      </c>
      <c r="BV515" s="22">
        <v>0</v>
      </c>
      <c r="BW515" s="22">
        <v>0.08</v>
      </c>
      <c r="BX515" s="22">
        <v>0.19</v>
      </c>
      <c r="BY515" s="22">
        <v>1.29</v>
      </c>
      <c r="BZ515" s="22">
        <v>1.25</v>
      </c>
      <c r="CA515" s="22">
        <v>78</v>
      </c>
      <c r="CB515" s="22">
        <v>47</v>
      </c>
      <c r="CC515" s="22">
        <v>329</v>
      </c>
      <c r="CD515" s="22">
        <v>156</v>
      </c>
      <c r="CE515" s="22">
        <v>315</v>
      </c>
      <c r="CF515" s="22">
        <v>146</v>
      </c>
      <c r="CG515" s="22">
        <v>236</v>
      </c>
      <c r="CH515" s="22">
        <v>72</v>
      </c>
      <c r="CI515" s="22">
        <v>1.25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27.75" thickBot="1">
      <c r="A516" s="22">
        <v>0</v>
      </c>
      <c r="B516" s="22">
        <v>0</v>
      </c>
      <c r="C516" s="22">
        <v>111773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2</v>
      </c>
      <c r="J516" s="20">
        <v>0</v>
      </c>
      <c r="K516" s="20">
        <v>0</v>
      </c>
      <c r="L516" s="22">
        <v>0</v>
      </c>
      <c r="M516" s="20" t="s">
        <v>1492</v>
      </c>
      <c r="N516" s="20">
        <v>0</v>
      </c>
      <c r="O516" s="22">
        <v>417</v>
      </c>
      <c r="P516" s="23" t="b">
        <v>0</v>
      </c>
      <c r="Q516" s="20" t="s">
        <v>3483</v>
      </c>
      <c r="R516" s="20" t="s">
        <v>2455</v>
      </c>
      <c r="S516" s="22">
        <v>44</v>
      </c>
      <c r="T516" s="20" t="s">
        <v>1493</v>
      </c>
      <c r="U516" s="20">
        <v>0</v>
      </c>
      <c r="V516" s="20" t="s">
        <v>740</v>
      </c>
      <c r="W516" s="20">
        <v>0</v>
      </c>
      <c r="X516" s="23" t="b">
        <v>0</v>
      </c>
      <c r="Y516" s="20"/>
      <c r="Z516" s="20" t="s">
        <v>899</v>
      </c>
      <c r="AA516" s="22">
        <v>15</v>
      </c>
      <c r="AB516" s="22">
        <v>4</v>
      </c>
      <c r="AC516" s="22">
        <v>0</v>
      </c>
      <c r="AD516" s="22">
        <v>221</v>
      </c>
      <c r="AE516" s="22">
        <v>9</v>
      </c>
      <c r="AF516" s="22">
        <v>1043</v>
      </c>
      <c r="AG516" s="22">
        <v>14</v>
      </c>
      <c r="AH516" s="20">
        <v>0</v>
      </c>
      <c r="AI516" s="20">
        <v>0</v>
      </c>
      <c r="AJ516" s="20" t="s">
        <v>740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538</v>
      </c>
      <c r="BH516" s="22">
        <v>208</v>
      </c>
      <c r="BI516" s="22">
        <v>525</v>
      </c>
      <c r="BJ516" s="22">
        <v>205</v>
      </c>
      <c r="BK516" s="22">
        <v>503</v>
      </c>
      <c r="BL516" s="22">
        <v>196</v>
      </c>
      <c r="BM516" s="22">
        <v>542</v>
      </c>
      <c r="BN516" s="22">
        <v>207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495</v>
      </c>
      <c r="CB516" s="22">
        <v>112</v>
      </c>
      <c r="CC516" s="22">
        <v>505</v>
      </c>
      <c r="CD516" s="22">
        <v>194</v>
      </c>
      <c r="CE516" s="22">
        <v>544</v>
      </c>
      <c r="CF516" s="22">
        <v>206</v>
      </c>
      <c r="CG516" s="22">
        <v>665</v>
      </c>
      <c r="CH516" s="22">
        <v>223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564510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1526</v>
      </c>
      <c r="N517" s="20">
        <v>0</v>
      </c>
      <c r="O517" s="22">
        <v>418</v>
      </c>
      <c r="P517" s="23" t="b">
        <v>0</v>
      </c>
      <c r="Q517" s="20" t="s">
        <v>2591</v>
      </c>
      <c r="R517" s="20" t="s">
        <v>2592</v>
      </c>
      <c r="S517" s="22">
        <v>45</v>
      </c>
      <c r="T517" s="20" t="s">
        <v>1527</v>
      </c>
      <c r="U517" s="20">
        <v>0</v>
      </c>
      <c r="V517" s="20" t="s">
        <v>1528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0</v>
      </c>
      <c r="AE517" s="22">
        <v>0</v>
      </c>
      <c r="AF517" s="22">
        <v>578</v>
      </c>
      <c r="AG517" s="22">
        <v>3</v>
      </c>
      <c r="AH517" s="20">
        <v>0</v>
      </c>
      <c r="AI517" s="20">
        <v>0</v>
      </c>
      <c r="AJ517" s="20" t="s">
        <v>1528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648</v>
      </c>
      <c r="BH517" s="22">
        <v>262</v>
      </c>
      <c r="BI517" s="22">
        <v>645</v>
      </c>
      <c r="BJ517" s="22">
        <v>263</v>
      </c>
      <c r="BK517" s="22">
        <v>637</v>
      </c>
      <c r="BL517" s="22">
        <v>260</v>
      </c>
      <c r="BM517" s="22">
        <v>653</v>
      </c>
      <c r="BN517" s="22">
        <v>265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470</v>
      </c>
      <c r="CB517" s="22">
        <v>264</v>
      </c>
      <c r="CC517" s="22">
        <v>630</v>
      </c>
      <c r="CD517" s="22">
        <v>251</v>
      </c>
      <c r="CE517" s="22">
        <v>652</v>
      </c>
      <c r="CF517" s="22">
        <v>265</v>
      </c>
      <c r="CG517" s="22">
        <v>700</v>
      </c>
      <c r="CH517" s="22">
        <v>295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101148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2</v>
      </c>
      <c r="J518" s="20">
        <v>2.2999999999999998</v>
      </c>
      <c r="K518" s="20">
        <v>2.8</v>
      </c>
      <c r="L518" s="22">
        <v>6</v>
      </c>
      <c r="M518" s="20" t="s">
        <v>1485</v>
      </c>
      <c r="N518" s="20">
        <v>1.8</v>
      </c>
      <c r="O518" s="22">
        <v>419</v>
      </c>
      <c r="P518" s="23" t="b">
        <v>0</v>
      </c>
      <c r="Q518" s="20"/>
      <c r="R518" s="20"/>
      <c r="S518" s="22">
        <v>39</v>
      </c>
      <c r="T518" s="20" t="s">
        <v>1486</v>
      </c>
      <c r="U518" s="20">
        <v>3.5</v>
      </c>
      <c r="V518" s="20" t="s">
        <v>739</v>
      </c>
      <c r="W518" s="20">
        <v>0.6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7</v>
      </c>
      <c r="AD518" s="22">
        <v>37851</v>
      </c>
      <c r="AE518" s="22">
        <v>23507</v>
      </c>
      <c r="AF518" s="22">
        <v>22176</v>
      </c>
      <c r="AG518" s="22">
        <v>3209</v>
      </c>
      <c r="AH518" s="20">
        <v>0.5</v>
      </c>
      <c r="AI518" s="20">
        <v>1.8</v>
      </c>
      <c r="AJ518" s="20" t="s">
        <v>739</v>
      </c>
      <c r="AK518" s="22">
        <v>106</v>
      </c>
      <c r="AL518" s="22">
        <v>0</v>
      </c>
      <c r="AM518" s="22">
        <v>0</v>
      </c>
      <c r="AN518" s="22">
        <v>1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26</v>
      </c>
      <c r="AX518" s="20">
        <v>9.1999999999999993</v>
      </c>
      <c r="AY518" s="20">
        <v>11.6</v>
      </c>
      <c r="AZ518" s="20">
        <v>11</v>
      </c>
      <c r="BA518" s="20">
        <v>3.2</v>
      </c>
      <c r="BB518" s="22">
        <v>1</v>
      </c>
      <c r="BC518" s="20">
        <v>0.08</v>
      </c>
      <c r="BD518" s="20">
        <v>0.02</v>
      </c>
      <c r="BE518" s="20">
        <v>0.1</v>
      </c>
      <c r="BF518" s="20">
        <v>0.75</v>
      </c>
      <c r="BG518" s="22">
        <v>363</v>
      </c>
      <c r="BH518" s="22">
        <v>135</v>
      </c>
      <c r="BI518" s="22">
        <v>306</v>
      </c>
      <c r="BJ518" s="22">
        <v>104</v>
      </c>
      <c r="BK518" s="22">
        <v>272</v>
      </c>
      <c r="BL518" s="22">
        <v>85</v>
      </c>
      <c r="BM518" s="22">
        <v>344</v>
      </c>
      <c r="BN518" s="22">
        <v>121</v>
      </c>
      <c r="BO518" s="20"/>
      <c r="BP518" s="20"/>
      <c r="BQ518" s="20"/>
      <c r="BR518" s="20"/>
      <c r="BS518" s="20"/>
      <c r="BT518" s="20"/>
      <c r="BU518" s="22">
        <v>7.0000000000000007E-2</v>
      </c>
      <c r="BV518" s="22">
        <v>0</v>
      </c>
      <c r="BW518" s="22">
        <v>0.02</v>
      </c>
      <c r="BX518" s="22">
        <v>0.09</v>
      </c>
      <c r="BY518" s="22">
        <v>0.64</v>
      </c>
      <c r="BZ518" s="22">
        <v>0</v>
      </c>
      <c r="CA518" s="22">
        <v>702</v>
      </c>
      <c r="CB518" s="22">
        <v>219</v>
      </c>
      <c r="CC518" s="22">
        <v>167</v>
      </c>
      <c r="CD518" s="22">
        <v>56</v>
      </c>
      <c r="CE518" s="22">
        <v>93</v>
      </c>
      <c r="CF518" s="22">
        <v>28</v>
      </c>
      <c r="CG518" s="22">
        <v>198</v>
      </c>
      <c r="CH518" s="22">
        <v>77</v>
      </c>
      <c r="CI518" s="22">
        <v>0.85</v>
      </c>
      <c r="CJ518" s="22">
        <v>0.85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194799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2</v>
      </c>
      <c r="J519" s="20">
        <v>0</v>
      </c>
      <c r="K519" s="20">
        <v>0</v>
      </c>
      <c r="L519" s="22">
        <v>0</v>
      </c>
      <c r="M519" s="20" t="s">
        <v>987</v>
      </c>
      <c r="N519" s="20">
        <v>0</v>
      </c>
      <c r="O519" s="22">
        <v>420</v>
      </c>
      <c r="P519" s="23" t="b">
        <v>0</v>
      </c>
      <c r="Q519" s="20" t="s">
        <v>2222</v>
      </c>
      <c r="R519" s="20" t="s">
        <v>2223</v>
      </c>
      <c r="S519" s="22">
        <v>40</v>
      </c>
      <c r="T519" s="20" t="s">
        <v>1508</v>
      </c>
      <c r="U519" s="20">
        <v>0</v>
      </c>
      <c r="V519" s="20" t="s">
        <v>505</v>
      </c>
      <c r="W519" s="20">
        <v>0</v>
      </c>
      <c r="X519" s="23" t="b">
        <v>0</v>
      </c>
      <c r="Y519" s="20"/>
      <c r="Z519" s="20" t="s">
        <v>872</v>
      </c>
      <c r="AA519" s="22">
        <v>15</v>
      </c>
      <c r="AB519" s="22">
        <v>4</v>
      </c>
      <c r="AC519" s="22">
        <v>0</v>
      </c>
      <c r="AD519" s="22">
        <v>0</v>
      </c>
      <c r="AE519" s="22">
        <v>0</v>
      </c>
      <c r="AF519" s="22">
        <v>729</v>
      </c>
      <c r="AG519" s="22">
        <v>10</v>
      </c>
      <c r="AH519" s="20">
        <v>0</v>
      </c>
      <c r="AI519" s="20">
        <v>0</v>
      </c>
      <c r="AJ519" s="20" t="s">
        <v>2224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468</v>
      </c>
      <c r="BH519" s="22">
        <v>168</v>
      </c>
      <c r="BI519" s="22">
        <v>452</v>
      </c>
      <c r="BJ519" s="22">
        <v>165</v>
      </c>
      <c r="BK519" s="22">
        <v>420</v>
      </c>
      <c r="BL519" s="22">
        <v>147</v>
      </c>
      <c r="BM519" s="22">
        <v>473</v>
      </c>
      <c r="BN519" s="22">
        <v>168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629</v>
      </c>
      <c r="CB519" s="22">
        <v>173</v>
      </c>
      <c r="CC519" s="22">
        <v>427</v>
      </c>
      <c r="CD519" s="22">
        <v>147</v>
      </c>
      <c r="CE519" s="22">
        <v>473</v>
      </c>
      <c r="CF519" s="22">
        <v>165</v>
      </c>
      <c r="CG519" s="22">
        <v>671</v>
      </c>
      <c r="CH519" s="22">
        <v>226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180135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3</v>
      </c>
      <c r="J520" s="20">
        <v>5.7</v>
      </c>
      <c r="K520" s="20">
        <v>6.2</v>
      </c>
      <c r="L520" s="22">
        <v>3</v>
      </c>
      <c r="M520" s="20" t="s">
        <v>1502</v>
      </c>
      <c r="N520" s="20">
        <v>5.2</v>
      </c>
      <c r="O520" s="22">
        <v>421</v>
      </c>
      <c r="P520" s="23" t="b">
        <v>0</v>
      </c>
      <c r="Q520" s="20"/>
      <c r="R520" s="20"/>
      <c r="S520" s="22">
        <v>49</v>
      </c>
      <c r="T520" s="20" t="s">
        <v>1503</v>
      </c>
      <c r="U520" s="20">
        <v>3.4</v>
      </c>
      <c r="V520" s="20" t="s">
        <v>1504</v>
      </c>
      <c r="W520" s="20">
        <v>0.5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24</v>
      </c>
      <c r="AD520" s="22">
        <v>36500</v>
      </c>
      <c r="AE520" s="22">
        <v>8322</v>
      </c>
      <c r="AF520" s="22">
        <v>14807</v>
      </c>
      <c r="AG520" s="22">
        <v>1758</v>
      </c>
      <c r="AH520" s="20">
        <v>1.1000000000000001</v>
      </c>
      <c r="AI520" s="20">
        <v>4.9000000000000004</v>
      </c>
      <c r="AJ520" s="20" t="s">
        <v>1504</v>
      </c>
      <c r="AK520" s="22">
        <v>358</v>
      </c>
      <c r="AL520" s="22">
        <v>1</v>
      </c>
      <c r="AM520" s="22">
        <v>2</v>
      </c>
      <c r="AN520" s="22">
        <v>3</v>
      </c>
      <c r="AO520" s="22">
        <v>4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99</v>
      </c>
      <c r="AX520" s="20">
        <v>118.4</v>
      </c>
      <c r="AY520" s="20">
        <v>75.3</v>
      </c>
      <c r="AZ520" s="20">
        <v>62</v>
      </c>
      <c r="BA520" s="20">
        <v>25.7</v>
      </c>
      <c r="BB520" s="22">
        <v>3</v>
      </c>
      <c r="BC520" s="20">
        <v>0.62</v>
      </c>
      <c r="BD520" s="20">
        <v>0.61</v>
      </c>
      <c r="BE520" s="20">
        <v>1.23</v>
      </c>
      <c r="BF520" s="20">
        <v>3.75</v>
      </c>
      <c r="BG520" s="22">
        <v>97</v>
      </c>
      <c r="BH520" s="22">
        <v>34</v>
      </c>
      <c r="BI520" s="22">
        <v>102</v>
      </c>
      <c r="BJ520" s="22">
        <v>73</v>
      </c>
      <c r="BK520" s="22">
        <v>114</v>
      </c>
      <c r="BL520" s="22">
        <v>64</v>
      </c>
      <c r="BM520" s="22">
        <v>91</v>
      </c>
      <c r="BN520" s="22">
        <v>54</v>
      </c>
      <c r="BO520" s="20"/>
      <c r="BP520" s="20"/>
      <c r="BQ520" s="20"/>
      <c r="BR520" s="20"/>
      <c r="BS520" s="20"/>
      <c r="BT520" s="20"/>
      <c r="BU520" s="22">
        <v>0.16</v>
      </c>
      <c r="BV520" s="22">
        <v>0</v>
      </c>
      <c r="BW520" s="22">
        <v>0.15</v>
      </c>
      <c r="BX520" s="22">
        <v>0.31</v>
      </c>
      <c r="BY520" s="22">
        <v>0.94</v>
      </c>
      <c r="BZ520" s="22">
        <v>1.01</v>
      </c>
      <c r="CA520" s="22">
        <v>245</v>
      </c>
      <c r="CB520" s="22">
        <v>163</v>
      </c>
      <c r="CC520" s="22">
        <v>21</v>
      </c>
      <c r="CD520" s="22">
        <v>11</v>
      </c>
      <c r="CE520" s="22">
        <v>101</v>
      </c>
      <c r="CF520" s="22">
        <v>43</v>
      </c>
      <c r="CG520" s="22">
        <v>238</v>
      </c>
      <c r="CH520" s="22">
        <v>74</v>
      </c>
      <c r="CI520" s="22">
        <v>0.75</v>
      </c>
      <c r="CJ520" s="22">
        <v>0.75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109528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2</v>
      </c>
      <c r="J521" s="20">
        <v>0.5</v>
      </c>
      <c r="K521" s="20">
        <v>1</v>
      </c>
      <c r="L521" s="22">
        <v>0</v>
      </c>
      <c r="M521" s="20" t="s">
        <v>1489</v>
      </c>
      <c r="N521" s="20">
        <v>0</v>
      </c>
      <c r="O521" s="22">
        <v>422</v>
      </c>
      <c r="P521" s="23" t="b">
        <v>0</v>
      </c>
      <c r="Q521" s="20"/>
      <c r="R521" s="20" t="s">
        <v>2456</v>
      </c>
      <c r="S521" s="22">
        <v>40</v>
      </c>
      <c r="T521" s="20" t="s">
        <v>1490</v>
      </c>
      <c r="U521" s="20">
        <v>0</v>
      </c>
      <c r="V521" s="20" t="s">
        <v>1491</v>
      </c>
      <c r="W521" s="20">
        <v>0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0</v>
      </c>
      <c r="AD521" s="22">
        <v>1557</v>
      </c>
      <c r="AE521" s="22">
        <v>151</v>
      </c>
      <c r="AF521" s="22">
        <v>3182</v>
      </c>
      <c r="AG521" s="22">
        <v>100</v>
      </c>
      <c r="AH521" s="20">
        <v>0</v>
      </c>
      <c r="AI521" s="20">
        <v>0</v>
      </c>
      <c r="AJ521" s="20" t="s">
        <v>742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454</v>
      </c>
      <c r="BH521" s="22">
        <v>162</v>
      </c>
      <c r="BI521" s="22">
        <v>437</v>
      </c>
      <c r="BJ521" s="22">
        <v>159</v>
      </c>
      <c r="BK521" s="22">
        <v>405</v>
      </c>
      <c r="BL521" s="22">
        <v>141</v>
      </c>
      <c r="BM521" s="22">
        <v>459</v>
      </c>
      <c r="BN521" s="22">
        <v>162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612</v>
      </c>
      <c r="CB521" s="22">
        <v>165</v>
      </c>
      <c r="CC521" s="22">
        <v>412</v>
      </c>
      <c r="CD521" s="22">
        <v>141</v>
      </c>
      <c r="CE521" s="22">
        <v>459</v>
      </c>
      <c r="CF521" s="22">
        <v>159</v>
      </c>
      <c r="CG521" s="22">
        <v>509</v>
      </c>
      <c r="CH521" s="22">
        <v>192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114243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0.7</v>
      </c>
      <c r="K522" s="20">
        <v>1.2</v>
      </c>
      <c r="L522" s="22">
        <v>1</v>
      </c>
      <c r="M522" s="20" t="s">
        <v>957</v>
      </c>
      <c r="N522" s="20">
        <v>0.2</v>
      </c>
      <c r="O522" s="22">
        <v>423</v>
      </c>
      <c r="P522" s="23" t="b">
        <v>0</v>
      </c>
      <c r="Q522" s="20"/>
      <c r="R522" s="20"/>
      <c r="S522" s="22">
        <v>48</v>
      </c>
      <c r="T522" s="20" t="s">
        <v>1494</v>
      </c>
      <c r="U522" s="20">
        <v>2.5</v>
      </c>
      <c r="V522" s="20" t="s">
        <v>511</v>
      </c>
      <c r="W522" s="20">
        <v>0.1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5</v>
      </c>
      <c r="AD522" s="22">
        <v>5979</v>
      </c>
      <c r="AE522" s="22">
        <v>219</v>
      </c>
      <c r="AF522" s="22">
        <v>16327</v>
      </c>
      <c r="AG522" s="22">
        <v>305</v>
      </c>
      <c r="AH522" s="20">
        <v>0</v>
      </c>
      <c r="AI522" s="20">
        <v>1</v>
      </c>
      <c r="AJ522" s="20" t="s">
        <v>2593</v>
      </c>
      <c r="AK522" s="22">
        <v>5</v>
      </c>
      <c r="AL522" s="22">
        <v>0</v>
      </c>
      <c r="AM522" s="22">
        <v>1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22</v>
      </c>
      <c r="AX522" s="20">
        <v>21.6</v>
      </c>
      <c r="AY522" s="20">
        <v>26.3</v>
      </c>
      <c r="AZ522" s="20">
        <v>2</v>
      </c>
      <c r="BA522" s="20">
        <v>5</v>
      </c>
      <c r="BB522" s="22">
        <v>0</v>
      </c>
      <c r="BC522" s="20">
        <v>0</v>
      </c>
      <c r="BD522" s="20">
        <v>0.28999999999999998</v>
      </c>
      <c r="BE522" s="20">
        <v>0.28999999999999998</v>
      </c>
      <c r="BF522" s="20">
        <v>0.32</v>
      </c>
      <c r="BG522" s="22">
        <v>306</v>
      </c>
      <c r="BH522" s="22">
        <v>131</v>
      </c>
      <c r="BI522" s="22">
        <v>231</v>
      </c>
      <c r="BJ522" s="22">
        <v>126</v>
      </c>
      <c r="BK522" s="22">
        <v>366</v>
      </c>
      <c r="BL522" s="22">
        <v>186</v>
      </c>
      <c r="BM522" s="22">
        <v>316</v>
      </c>
      <c r="BN522" s="22">
        <v>143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5.22</v>
      </c>
      <c r="BX522" s="22">
        <v>5.22</v>
      </c>
      <c r="BY522" s="22">
        <v>5.76</v>
      </c>
      <c r="BZ522" s="22">
        <v>0</v>
      </c>
      <c r="CA522" s="22">
        <v>297</v>
      </c>
      <c r="CB522" s="22">
        <v>196</v>
      </c>
      <c r="CC522" s="22">
        <v>360</v>
      </c>
      <c r="CD522" s="22">
        <v>165</v>
      </c>
      <c r="CE522" s="22">
        <v>166</v>
      </c>
      <c r="CF522" s="22">
        <v>68</v>
      </c>
      <c r="CG522" s="22">
        <v>368</v>
      </c>
      <c r="CH522" s="22">
        <v>116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98747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1</v>
      </c>
      <c r="J523" s="20">
        <v>5.5</v>
      </c>
      <c r="K523" s="20">
        <v>6</v>
      </c>
      <c r="L523" s="22">
        <v>6</v>
      </c>
      <c r="M523" s="20" t="s">
        <v>1514</v>
      </c>
      <c r="N523" s="20">
        <v>5</v>
      </c>
      <c r="O523" s="22">
        <v>424</v>
      </c>
      <c r="P523" s="23" t="b">
        <v>0</v>
      </c>
      <c r="Q523" s="20"/>
      <c r="R523" s="20"/>
      <c r="S523" s="22">
        <v>55</v>
      </c>
      <c r="T523" s="20" t="s">
        <v>1515</v>
      </c>
      <c r="U523" s="20">
        <v>3.9</v>
      </c>
      <c r="V523" s="20" t="s">
        <v>396</v>
      </c>
      <c r="W523" s="20">
        <v>11.6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27</v>
      </c>
      <c r="AD523" s="22">
        <v>294036</v>
      </c>
      <c r="AE523" s="22">
        <v>15434</v>
      </c>
      <c r="AF523" s="22">
        <v>287259</v>
      </c>
      <c r="AG523" s="22">
        <v>8728</v>
      </c>
      <c r="AH523" s="20">
        <v>0.9</v>
      </c>
      <c r="AI523" s="20">
        <v>4.9000000000000004</v>
      </c>
      <c r="AJ523" s="20" t="s">
        <v>396</v>
      </c>
      <c r="AK523" s="22">
        <v>630</v>
      </c>
      <c r="AL523" s="22">
        <v>0</v>
      </c>
      <c r="AM523" s="22">
        <v>0</v>
      </c>
      <c r="AN523" s="22">
        <v>3</v>
      </c>
      <c r="AO523" s="22">
        <v>7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19</v>
      </c>
      <c r="AV523" s="22">
        <v>0</v>
      </c>
      <c r="AW523" s="22">
        <v>132</v>
      </c>
      <c r="AX523" s="20">
        <v>143.6</v>
      </c>
      <c r="AY523" s="20">
        <v>0</v>
      </c>
      <c r="AZ523" s="20">
        <v>4</v>
      </c>
      <c r="BA523" s="20">
        <v>14.8</v>
      </c>
      <c r="BB523" s="22">
        <v>7</v>
      </c>
      <c r="BC523" s="20">
        <v>0.02</v>
      </c>
      <c r="BD523" s="20">
        <v>0</v>
      </c>
      <c r="BE523" s="20">
        <v>0.02</v>
      </c>
      <c r="BF523" s="20">
        <v>7.49</v>
      </c>
      <c r="BG523" s="22">
        <v>64</v>
      </c>
      <c r="BH523" s="22">
        <v>14</v>
      </c>
      <c r="BI523" s="22">
        <v>705</v>
      </c>
      <c r="BJ523" s="22">
        <v>85</v>
      </c>
      <c r="BK523" s="22">
        <v>341</v>
      </c>
      <c r="BL523" s="22">
        <v>1</v>
      </c>
      <c r="BM523" s="22">
        <v>195</v>
      </c>
      <c r="BN523" s="22">
        <v>14</v>
      </c>
      <c r="BO523" s="20"/>
      <c r="BP523" s="20"/>
      <c r="BQ523" s="20"/>
      <c r="BR523" s="20"/>
      <c r="BS523" s="20"/>
      <c r="BT523" s="20"/>
      <c r="BU523" s="22">
        <v>0</v>
      </c>
      <c r="BV523" s="22">
        <v>2.71</v>
      </c>
      <c r="BW523" s="22">
        <v>0</v>
      </c>
      <c r="BX523" s="22">
        <v>0</v>
      </c>
      <c r="BY523" s="22">
        <v>1.07</v>
      </c>
      <c r="BZ523" s="22">
        <v>1</v>
      </c>
      <c r="CA523" s="22">
        <v>95</v>
      </c>
      <c r="CB523" s="22">
        <v>2</v>
      </c>
      <c r="CC523" s="22">
        <v>27</v>
      </c>
      <c r="CD523" s="22">
        <v>1</v>
      </c>
      <c r="CE523" s="22">
        <v>73</v>
      </c>
      <c r="CF523" s="22">
        <v>8</v>
      </c>
      <c r="CG523" s="22">
        <v>35</v>
      </c>
      <c r="CH523" s="22">
        <v>7</v>
      </c>
      <c r="CI523" s="22">
        <v>1</v>
      </c>
      <c r="CJ523" s="22">
        <v>0.43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56983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3</v>
      </c>
      <c r="J524" s="20">
        <v>0.5</v>
      </c>
      <c r="K524" s="20">
        <v>1</v>
      </c>
      <c r="L524" s="22">
        <v>0</v>
      </c>
      <c r="M524" s="20" t="s">
        <v>900</v>
      </c>
      <c r="N524" s="20">
        <v>0</v>
      </c>
      <c r="O524" s="22">
        <v>425</v>
      </c>
      <c r="P524" s="23" t="b">
        <v>0</v>
      </c>
      <c r="Q524" s="20"/>
      <c r="R524" s="20"/>
      <c r="S524" s="22">
        <v>44</v>
      </c>
      <c r="T524" s="20" t="s">
        <v>1477</v>
      </c>
      <c r="U524" s="20">
        <v>0</v>
      </c>
      <c r="V524" s="20" t="s">
        <v>741</v>
      </c>
      <c r="W524" s="20">
        <v>0.2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0</v>
      </c>
      <c r="AD524" s="22">
        <v>8030</v>
      </c>
      <c r="AE524" s="22">
        <v>330</v>
      </c>
      <c r="AF524" s="22">
        <v>11863</v>
      </c>
      <c r="AG524" s="22">
        <v>352</v>
      </c>
      <c r="AH524" s="20">
        <v>0</v>
      </c>
      <c r="AI524" s="20">
        <v>0</v>
      </c>
      <c r="AJ524" s="20" t="s">
        <v>741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531</v>
      </c>
      <c r="BH524" s="22">
        <v>200</v>
      </c>
      <c r="BI524" s="22">
        <v>518</v>
      </c>
      <c r="BJ524" s="22">
        <v>199</v>
      </c>
      <c r="BK524" s="22">
        <v>495</v>
      </c>
      <c r="BL524" s="22">
        <v>192</v>
      </c>
      <c r="BM524" s="22">
        <v>535</v>
      </c>
      <c r="BN524" s="22">
        <v>203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482</v>
      </c>
      <c r="CB524" s="22">
        <v>267</v>
      </c>
      <c r="CC524" s="22">
        <v>497</v>
      </c>
      <c r="CD524" s="22">
        <v>183</v>
      </c>
      <c r="CE524" s="22">
        <v>537</v>
      </c>
      <c r="CF524" s="22">
        <v>204</v>
      </c>
      <c r="CG524" s="22">
        <v>344</v>
      </c>
      <c r="CH524" s="22">
        <v>108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0</v>
      </c>
      <c r="B525" s="22">
        <v>0</v>
      </c>
      <c r="C525" s="22">
        <v>170137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0</v>
      </c>
      <c r="K525" s="20">
        <v>0</v>
      </c>
      <c r="L525" s="22">
        <v>0</v>
      </c>
      <c r="M525" s="20" t="s">
        <v>365</v>
      </c>
      <c r="N525" s="20">
        <v>0</v>
      </c>
      <c r="O525" s="22">
        <v>426</v>
      </c>
      <c r="P525" s="23" t="b">
        <v>0</v>
      </c>
      <c r="Q525" s="20" t="s">
        <v>2457</v>
      </c>
      <c r="R525" s="20" t="s">
        <v>2458</v>
      </c>
      <c r="S525" s="22">
        <v>60</v>
      </c>
      <c r="T525" s="20" t="s">
        <v>1498</v>
      </c>
      <c r="U525" s="20">
        <v>0</v>
      </c>
      <c r="V525" s="20" t="s">
        <v>422</v>
      </c>
      <c r="W525" s="20">
        <v>0</v>
      </c>
      <c r="X525" s="23" t="b">
        <v>0</v>
      </c>
      <c r="Y525" s="20"/>
      <c r="Z525" s="20" t="s">
        <v>872</v>
      </c>
      <c r="AA525" s="22">
        <v>15</v>
      </c>
      <c r="AB525" s="22">
        <v>4</v>
      </c>
      <c r="AC525" s="22">
        <v>0</v>
      </c>
      <c r="AD525" s="22">
        <v>0</v>
      </c>
      <c r="AE525" s="22">
        <v>0</v>
      </c>
      <c r="AF525" s="22">
        <v>5105</v>
      </c>
      <c r="AG525" s="22">
        <v>20</v>
      </c>
      <c r="AH525" s="20">
        <v>0</v>
      </c>
      <c r="AI525" s="20">
        <v>0</v>
      </c>
      <c r="AJ525" s="20" t="s">
        <v>422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714</v>
      </c>
      <c r="BH525" s="22">
        <v>309</v>
      </c>
      <c r="BI525" s="22">
        <v>714</v>
      </c>
      <c r="BJ525" s="22">
        <v>309</v>
      </c>
      <c r="BK525" s="22">
        <v>714</v>
      </c>
      <c r="BL525" s="22">
        <v>309</v>
      </c>
      <c r="BM525" s="22">
        <v>714</v>
      </c>
      <c r="BN525" s="22">
        <v>309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63</v>
      </c>
      <c r="CB525" s="22">
        <v>40</v>
      </c>
      <c r="CC525" s="22">
        <v>708</v>
      </c>
      <c r="CD525" s="22">
        <v>307</v>
      </c>
      <c r="CE525" s="22">
        <v>714</v>
      </c>
      <c r="CF525" s="22">
        <v>309</v>
      </c>
      <c r="CG525" s="22">
        <v>552</v>
      </c>
      <c r="CH525" s="22">
        <v>205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119471</v>
      </c>
      <c r="D526" s="22">
        <v>0</v>
      </c>
      <c r="E526" s="22">
        <v>0</v>
      </c>
      <c r="F526" s="22">
        <v>1</v>
      </c>
      <c r="G526" s="22">
        <v>-1</v>
      </c>
      <c r="H526" s="22">
        <v>0</v>
      </c>
      <c r="I526" s="22">
        <v>2</v>
      </c>
      <c r="J526" s="20">
        <v>5.5</v>
      </c>
      <c r="K526" s="20">
        <v>6</v>
      </c>
      <c r="L526" s="22">
        <v>7</v>
      </c>
      <c r="M526" s="20" t="s">
        <v>1495</v>
      </c>
      <c r="N526" s="20">
        <v>5</v>
      </c>
      <c r="O526" s="22">
        <v>427</v>
      </c>
      <c r="P526" s="23" t="b">
        <v>0</v>
      </c>
      <c r="Q526" s="20"/>
      <c r="R526" s="20" t="s">
        <v>2459</v>
      </c>
      <c r="S526" s="22">
        <v>51</v>
      </c>
      <c r="T526" s="20" t="s">
        <v>1496</v>
      </c>
      <c r="U526" s="20">
        <v>3.6</v>
      </c>
      <c r="V526" s="20" t="s">
        <v>397</v>
      </c>
      <c r="W526" s="20">
        <v>5.2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25</v>
      </c>
      <c r="AD526" s="22">
        <v>417908</v>
      </c>
      <c r="AE526" s="22">
        <v>30023</v>
      </c>
      <c r="AF526" s="22">
        <v>150829</v>
      </c>
      <c r="AG526" s="22">
        <v>15026</v>
      </c>
      <c r="AH526" s="20">
        <v>1</v>
      </c>
      <c r="AI526" s="20">
        <v>4.9000000000000004</v>
      </c>
      <c r="AJ526" s="20" t="s">
        <v>397</v>
      </c>
      <c r="AK526" s="22">
        <v>630</v>
      </c>
      <c r="AL526" s="22">
        <v>0</v>
      </c>
      <c r="AM526" s="22">
        <v>0</v>
      </c>
      <c r="AN526" s="22">
        <v>3</v>
      </c>
      <c r="AO526" s="22">
        <v>7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2</v>
      </c>
      <c r="AW526" s="22">
        <v>126</v>
      </c>
      <c r="AX526" s="20">
        <v>121</v>
      </c>
      <c r="AY526" s="20">
        <v>12.6</v>
      </c>
      <c r="AZ526" s="20">
        <v>49</v>
      </c>
      <c r="BA526" s="20">
        <v>18.399999999999999</v>
      </c>
      <c r="BB526" s="22">
        <v>7</v>
      </c>
      <c r="BC526" s="20">
        <v>0.49</v>
      </c>
      <c r="BD526" s="20">
        <v>0.08</v>
      </c>
      <c r="BE526" s="20">
        <v>0.56999999999999995</v>
      </c>
      <c r="BF526" s="20">
        <v>7.49</v>
      </c>
      <c r="BG526" s="22">
        <v>95</v>
      </c>
      <c r="BH526" s="22">
        <v>33</v>
      </c>
      <c r="BI526" s="22">
        <v>296</v>
      </c>
      <c r="BJ526" s="22">
        <v>97</v>
      </c>
      <c r="BK526" s="22">
        <v>140</v>
      </c>
      <c r="BL526" s="22">
        <v>26</v>
      </c>
      <c r="BM526" s="22">
        <v>154</v>
      </c>
      <c r="BN526" s="22">
        <v>43</v>
      </c>
      <c r="BO526" s="20"/>
      <c r="BP526" s="20"/>
      <c r="BQ526" s="22">
        <v>2</v>
      </c>
      <c r="BR526" s="20"/>
      <c r="BS526" s="20"/>
      <c r="BT526" s="20"/>
      <c r="BU526" s="22">
        <v>7.0000000000000007E-2</v>
      </c>
      <c r="BV526" s="22">
        <v>0</v>
      </c>
      <c r="BW526" s="22">
        <v>0.01</v>
      </c>
      <c r="BX526" s="22">
        <v>0.08</v>
      </c>
      <c r="BY526" s="22">
        <v>1.07</v>
      </c>
      <c r="BZ526" s="22">
        <v>1</v>
      </c>
      <c r="CA526" s="22">
        <v>161</v>
      </c>
      <c r="CB526" s="22">
        <v>15</v>
      </c>
      <c r="CC526" s="22">
        <v>26</v>
      </c>
      <c r="CD526" s="22">
        <v>8</v>
      </c>
      <c r="CE526" s="22">
        <v>88</v>
      </c>
      <c r="CF526" s="22">
        <v>26</v>
      </c>
      <c r="CG526" s="22">
        <v>76</v>
      </c>
      <c r="CH526" s="22">
        <v>29</v>
      </c>
      <c r="CI526" s="22">
        <v>1</v>
      </c>
      <c r="CJ526" s="22">
        <v>0.43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169359</v>
      </c>
      <c r="D527" s="22">
        <v>0</v>
      </c>
      <c r="E527" s="22">
        <v>0</v>
      </c>
      <c r="F527" s="22">
        <v>-1</v>
      </c>
      <c r="G527" s="22">
        <v>1</v>
      </c>
      <c r="H527" s="22">
        <v>0</v>
      </c>
      <c r="I527" s="22">
        <v>2</v>
      </c>
      <c r="J527" s="20">
        <v>0.5</v>
      </c>
      <c r="K527" s="20">
        <v>1</v>
      </c>
      <c r="L527" s="22">
        <v>0</v>
      </c>
      <c r="M527" s="20" t="s">
        <v>900</v>
      </c>
      <c r="N527" s="20">
        <v>0</v>
      </c>
      <c r="O527" s="22">
        <v>428</v>
      </c>
      <c r="P527" s="23" t="b">
        <v>0</v>
      </c>
      <c r="Q527" s="20"/>
      <c r="R527" s="20"/>
      <c r="S527" s="22">
        <v>44</v>
      </c>
      <c r="T527" s="20" t="s">
        <v>1497</v>
      </c>
      <c r="U527" s="20">
        <v>0.5</v>
      </c>
      <c r="V527" s="20" t="s">
        <v>460</v>
      </c>
      <c r="W527" s="20">
        <v>0.1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1</v>
      </c>
      <c r="AD527" s="22">
        <v>3744</v>
      </c>
      <c r="AE527" s="22">
        <v>132</v>
      </c>
      <c r="AF527" s="22">
        <v>10051</v>
      </c>
      <c r="AG527" s="22">
        <v>295</v>
      </c>
      <c r="AH527" s="20">
        <v>0</v>
      </c>
      <c r="AI527" s="20">
        <v>0.2</v>
      </c>
      <c r="AJ527" s="20" t="s">
        <v>460</v>
      </c>
      <c r="AK527" s="22">
        <v>76</v>
      </c>
      <c r="AL527" s="22">
        <v>0</v>
      </c>
      <c r="AM527" s="22">
        <v>0</v>
      </c>
      <c r="AN527" s="22">
        <v>0</v>
      </c>
      <c r="AO527" s="22">
        <v>4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0</v>
      </c>
      <c r="AW527" s="22">
        <v>12</v>
      </c>
      <c r="AX527" s="20">
        <v>9.1999999999999993</v>
      </c>
      <c r="AY527" s="20">
        <v>11.9</v>
      </c>
      <c r="AZ527" s="20">
        <v>0</v>
      </c>
      <c r="BA527" s="20">
        <v>2.2000000000000002</v>
      </c>
      <c r="BB527" s="22">
        <v>1</v>
      </c>
      <c r="BC527" s="20">
        <v>0</v>
      </c>
      <c r="BD527" s="20">
        <v>0.01</v>
      </c>
      <c r="BE527" s="20">
        <v>0.01</v>
      </c>
      <c r="BF527" s="20">
        <v>1.77</v>
      </c>
      <c r="BG527" s="22">
        <v>365</v>
      </c>
      <c r="BH527" s="22">
        <v>137</v>
      </c>
      <c r="BI527" s="22">
        <v>302</v>
      </c>
      <c r="BJ527" s="22">
        <v>102</v>
      </c>
      <c r="BK527" s="22">
        <v>515</v>
      </c>
      <c r="BL527" s="22">
        <v>201</v>
      </c>
      <c r="BM527" s="22">
        <v>378</v>
      </c>
      <c r="BN527" s="22">
        <v>134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0.01</v>
      </c>
      <c r="BX527" s="22">
        <v>0.01</v>
      </c>
      <c r="BY527" s="22">
        <v>2.1</v>
      </c>
      <c r="BZ527" s="22">
        <v>4.74</v>
      </c>
      <c r="CA527" s="22">
        <v>509</v>
      </c>
      <c r="CB527" s="22">
        <v>119</v>
      </c>
      <c r="CC527" s="22">
        <v>516</v>
      </c>
      <c r="CD527" s="22">
        <v>198</v>
      </c>
      <c r="CE527" s="22">
        <v>419</v>
      </c>
      <c r="CF527" s="22">
        <v>142</v>
      </c>
      <c r="CG527" s="22">
        <v>366</v>
      </c>
      <c r="CH527" s="22">
        <v>139</v>
      </c>
      <c r="CI527" s="22">
        <v>1.18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432422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3</v>
      </c>
      <c r="J528" s="20">
        <v>1.3</v>
      </c>
      <c r="K528" s="20">
        <v>1.8</v>
      </c>
      <c r="L528" s="22">
        <v>1</v>
      </c>
      <c r="M528" s="20" t="s">
        <v>2225</v>
      </c>
      <c r="N528" s="20">
        <v>0.8</v>
      </c>
      <c r="O528" s="22">
        <v>429</v>
      </c>
      <c r="P528" s="23" t="b">
        <v>0</v>
      </c>
      <c r="Q528" s="20"/>
      <c r="R528" s="20" t="s">
        <v>3255</v>
      </c>
      <c r="S528" s="22">
        <v>55</v>
      </c>
      <c r="T528" s="20" t="s">
        <v>2226</v>
      </c>
      <c r="U528" s="20">
        <v>2.2000000000000002</v>
      </c>
      <c r="V528" s="20" t="s">
        <v>2227</v>
      </c>
      <c r="W528" s="20">
        <v>2.2999999999999998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13</v>
      </c>
      <c r="AD528" s="22">
        <v>184370</v>
      </c>
      <c r="AE528" s="22">
        <v>2370</v>
      </c>
      <c r="AF528" s="22">
        <v>219165</v>
      </c>
      <c r="AG528" s="22">
        <v>7275</v>
      </c>
      <c r="AH528" s="20">
        <v>0.1</v>
      </c>
      <c r="AI528" s="20">
        <v>2.4</v>
      </c>
      <c r="AJ528" s="20" t="s">
        <v>2227</v>
      </c>
      <c r="AK528" s="22">
        <v>326</v>
      </c>
      <c r="AL528" s="22">
        <v>1</v>
      </c>
      <c r="AM528" s="22">
        <v>0</v>
      </c>
      <c r="AN528" s="22">
        <v>1</v>
      </c>
      <c r="AO528" s="22">
        <v>3</v>
      </c>
      <c r="AP528" s="22">
        <v>0</v>
      </c>
      <c r="AQ528" s="22">
        <v>0</v>
      </c>
      <c r="AR528" s="22">
        <v>0</v>
      </c>
      <c r="AS528" s="22">
        <v>2</v>
      </c>
      <c r="AT528" s="22">
        <v>0</v>
      </c>
      <c r="AU528" s="22">
        <v>0</v>
      </c>
      <c r="AV528" s="22">
        <v>0</v>
      </c>
      <c r="AW528" s="22">
        <v>69</v>
      </c>
      <c r="AX528" s="20">
        <v>74.599999999999994</v>
      </c>
      <c r="AY528" s="20">
        <v>89</v>
      </c>
      <c r="AZ528" s="20">
        <v>50</v>
      </c>
      <c r="BA528" s="20">
        <v>21.5</v>
      </c>
      <c r="BB528" s="22">
        <v>4</v>
      </c>
      <c r="BC528" s="20">
        <v>0.62</v>
      </c>
      <c r="BD528" s="20">
        <v>0.44</v>
      </c>
      <c r="BE528" s="20">
        <v>1.06</v>
      </c>
      <c r="BF528" s="20">
        <v>4.62</v>
      </c>
      <c r="BG528" s="22">
        <v>177</v>
      </c>
      <c r="BH528" s="22">
        <v>67</v>
      </c>
      <c r="BI528" s="22">
        <v>74</v>
      </c>
      <c r="BJ528" s="22">
        <v>53</v>
      </c>
      <c r="BK528" s="22">
        <v>137</v>
      </c>
      <c r="BL528" s="22">
        <v>82</v>
      </c>
      <c r="BM528" s="22">
        <v>124</v>
      </c>
      <c r="BN528" s="22">
        <v>65</v>
      </c>
      <c r="BO528" s="22">
        <v>3</v>
      </c>
      <c r="BP528" s="20"/>
      <c r="BQ528" s="20"/>
      <c r="BR528" s="20"/>
      <c r="BS528" s="20"/>
      <c r="BT528" s="20"/>
      <c r="BU528" s="22">
        <v>0.17</v>
      </c>
      <c r="BV528" s="22">
        <v>0</v>
      </c>
      <c r="BW528" s="22">
        <v>0.12</v>
      </c>
      <c r="BX528" s="22">
        <v>0.28999999999999998</v>
      </c>
      <c r="BY528" s="22">
        <v>1.28</v>
      </c>
      <c r="BZ528" s="22">
        <v>0.83</v>
      </c>
      <c r="CA528" s="22">
        <v>113</v>
      </c>
      <c r="CB528" s="22">
        <v>70</v>
      </c>
      <c r="CC528" s="22">
        <v>288</v>
      </c>
      <c r="CD528" s="22">
        <v>132</v>
      </c>
      <c r="CE528" s="22">
        <v>200</v>
      </c>
      <c r="CF528" s="22">
        <v>87</v>
      </c>
      <c r="CG528" s="22">
        <v>110</v>
      </c>
      <c r="CH528" s="22">
        <v>32</v>
      </c>
      <c r="CI528" s="22">
        <v>1.1000000000000001</v>
      </c>
      <c r="CJ528" s="22">
        <v>0.28000000000000003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77794</v>
      </c>
      <c r="D529" s="22">
        <v>0</v>
      </c>
      <c r="E529" s="22">
        <v>0</v>
      </c>
      <c r="F529" s="22">
        <v>2</v>
      </c>
      <c r="G529" s="22">
        <v>-2</v>
      </c>
      <c r="H529" s="22">
        <v>2</v>
      </c>
      <c r="I529" s="22">
        <v>2</v>
      </c>
      <c r="J529" s="20">
        <v>10.3</v>
      </c>
      <c r="K529" s="20">
        <v>10.8</v>
      </c>
      <c r="L529" s="22">
        <v>12</v>
      </c>
      <c r="M529" s="20" t="s">
        <v>868</v>
      </c>
      <c r="N529" s="20">
        <v>9.8000000000000007</v>
      </c>
      <c r="O529" s="22">
        <v>430</v>
      </c>
      <c r="P529" s="23" t="b">
        <v>1</v>
      </c>
      <c r="Q529" s="20"/>
      <c r="R529" s="20"/>
      <c r="S529" s="22">
        <v>67</v>
      </c>
      <c r="T529" s="20" t="s">
        <v>1481</v>
      </c>
      <c r="U529" s="20">
        <v>6.1</v>
      </c>
      <c r="V529" s="20" t="s">
        <v>386</v>
      </c>
      <c r="W529" s="20">
        <v>42.2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43</v>
      </c>
      <c r="AD529" s="22">
        <v>1726792</v>
      </c>
      <c r="AE529" s="22">
        <v>164914</v>
      </c>
      <c r="AF529" s="22">
        <v>821228</v>
      </c>
      <c r="AG529" s="22">
        <v>17134</v>
      </c>
      <c r="AH529" s="20">
        <v>1.5</v>
      </c>
      <c r="AI529" s="20">
        <v>6.4</v>
      </c>
      <c r="AJ529" s="20" t="s">
        <v>386</v>
      </c>
      <c r="AK529" s="22">
        <v>609</v>
      </c>
      <c r="AL529" s="22">
        <v>0</v>
      </c>
      <c r="AM529" s="22">
        <v>4</v>
      </c>
      <c r="AN529" s="22">
        <v>3</v>
      </c>
      <c r="AO529" s="22">
        <v>7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0</v>
      </c>
      <c r="AV529" s="22">
        <v>8</v>
      </c>
      <c r="AW529" s="22">
        <v>208</v>
      </c>
      <c r="AX529" s="20">
        <v>220.4</v>
      </c>
      <c r="AY529" s="20">
        <v>322.5</v>
      </c>
      <c r="AZ529" s="20">
        <v>21</v>
      </c>
      <c r="BA529" s="20">
        <v>56.4</v>
      </c>
      <c r="BB529" s="22">
        <v>7</v>
      </c>
      <c r="BC529" s="20">
        <v>0.05</v>
      </c>
      <c r="BD529" s="20">
        <v>2.0499999999999998</v>
      </c>
      <c r="BE529" s="20">
        <v>2.1</v>
      </c>
      <c r="BF529" s="20">
        <v>7.28</v>
      </c>
      <c r="BG529" s="22">
        <v>14</v>
      </c>
      <c r="BH529" s="22">
        <v>2</v>
      </c>
      <c r="BI529" s="22">
        <v>1</v>
      </c>
      <c r="BJ529" s="22">
        <v>1</v>
      </c>
      <c r="BK529" s="22">
        <v>222</v>
      </c>
      <c r="BL529" s="22">
        <v>61</v>
      </c>
      <c r="BM529" s="22">
        <v>16</v>
      </c>
      <c r="BN529" s="22">
        <v>1</v>
      </c>
      <c r="BO529" s="22">
        <v>1</v>
      </c>
      <c r="BP529" s="20"/>
      <c r="BQ529" s="22">
        <v>1</v>
      </c>
      <c r="BR529" s="20"/>
      <c r="BS529" s="20"/>
      <c r="BT529" s="20"/>
      <c r="BU529" s="22">
        <v>0.01</v>
      </c>
      <c r="BV529" s="22">
        <v>0</v>
      </c>
      <c r="BW529" s="22">
        <v>0.3</v>
      </c>
      <c r="BX529" s="22">
        <v>0.31</v>
      </c>
      <c r="BY529" s="22">
        <v>1.08</v>
      </c>
      <c r="BZ529" s="22">
        <v>1.03</v>
      </c>
      <c r="CA529" s="22">
        <v>40</v>
      </c>
      <c r="CB529" s="22">
        <v>2</v>
      </c>
      <c r="CC529" s="22">
        <v>2</v>
      </c>
      <c r="CD529" s="22">
        <v>1</v>
      </c>
      <c r="CE529" s="22">
        <v>10</v>
      </c>
      <c r="CF529" s="22">
        <v>2</v>
      </c>
      <c r="CG529" s="22">
        <v>5</v>
      </c>
      <c r="CH529" s="22">
        <v>2</v>
      </c>
      <c r="CI529" s="22">
        <v>1.03</v>
      </c>
      <c r="CJ529" s="22">
        <v>0.44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232977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2</v>
      </c>
      <c r="J530" s="20">
        <v>0</v>
      </c>
      <c r="K530" s="20">
        <v>0</v>
      </c>
      <c r="L530" s="22">
        <v>0</v>
      </c>
      <c r="M530" s="20" t="s">
        <v>2228</v>
      </c>
      <c r="N530" s="20">
        <v>0</v>
      </c>
      <c r="O530" s="22">
        <v>431</v>
      </c>
      <c r="P530" s="23" t="b">
        <v>0</v>
      </c>
      <c r="Q530" s="20" t="s">
        <v>2229</v>
      </c>
      <c r="R530" s="20" t="s">
        <v>2230</v>
      </c>
      <c r="S530" s="22">
        <v>40</v>
      </c>
      <c r="T530" s="20" t="s">
        <v>2231</v>
      </c>
      <c r="U530" s="20">
        <v>0</v>
      </c>
      <c r="V530" s="20" t="s">
        <v>2232</v>
      </c>
      <c r="W530" s="20">
        <v>0.1</v>
      </c>
      <c r="X530" s="23" t="b">
        <v>0</v>
      </c>
      <c r="Y530" s="20"/>
      <c r="Z530" s="20" t="s">
        <v>872</v>
      </c>
      <c r="AA530" s="22">
        <v>15</v>
      </c>
      <c r="AB530" s="22">
        <v>4</v>
      </c>
      <c r="AC530" s="22">
        <v>0</v>
      </c>
      <c r="AD530" s="22">
        <v>0</v>
      </c>
      <c r="AE530" s="22">
        <v>0</v>
      </c>
      <c r="AF530" s="22">
        <v>6217</v>
      </c>
      <c r="AG530" s="22">
        <v>114</v>
      </c>
      <c r="AH530" s="20">
        <v>0</v>
      </c>
      <c r="AI530" s="20">
        <v>0</v>
      </c>
      <c r="AJ530" s="20" t="s">
        <v>2232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485</v>
      </c>
      <c r="BH530" s="22">
        <v>179</v>
      </c>
      <c r="BI530" s="22">
        <v>470</v>
      </c>
      <c r="BJ530" s="22">
        <v>176</v>
      </c>
      <c r="BK530" s="22">
        <v>439</v>
      </c>
      <c r="BL530" s="22">
        <v>159</v>
      </c>
      <c r="BM530" s="22">
        <v>490</v>
      </c>
      <c r="BN530" s="22">
        <v>179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649</v>
      </c>
      <c r="CB530" s="22">
        <v>186</v>
      </c>
      <c r="CC530" s="22">
        <v>444</v>
      </c>
      <c r="CD530" s="22">
        <v>158</v>
      </c>
      <c r="CE530" s="22">
        <v>490</v>
      </c>
      <c r="CF530" s="22">
        <v>176</v>
      </c>
      <c r="CG530" s="22">
        <v>451</v>
      </c>
      <c r="CH530" s="22">
        <v>172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0</v>
      </c>
      <c r="B531" s="22">
        <v>0</v>
      </c>
      <c r="C531" s="22">
        <v>200089</v>
      </c>
      <c r="D531" s="22">
        <v>0</v>
      </c>
      <c r="E531" s="22">
        <v>0</v>
      </c>
      <c r="F531" s="22">
        <v>-2</v>
      </c>
      <c r="G531" s="22">
        <v>2</v>
      </c>
      <c r="H531" s="22">
        <v>0</v>
      </c>
      <c r="I531" s="22">
        <v>3</v>
      </c>
      <c r="J531" s="20">
        <v>0</v>
      </c>
      <c r="K531" s="20">
        <v>0</v>
      </c>
      <c r="L531" s="22">
        <v>0</v>
      </c>
      <c r="M531" s="20" t="s">
        <v>1016</v>
      </c>
      <c r="N531" s="20">
        <v>0</v>
      </c>
      <c r="O531" s="22">
        <v>432</v>
      </c>
      <c r="P531" s="23" t="b">
        <v>0</v>
      </c>
      <c r="Q531" s="20" t="s">
        <v>3256</v>
      </c>
      <c r="R531" s="20" t="s">
        <v>2460</v>
      </c>
      <c r="S531" s="22">
        <v>53</v>
      </c>
      <c r="T531" s="20" t="s">
        <v>1509</v>
      </c>
      <c r="U531" s="20">
        <v>0</v>
      </c>
      <c r="V531" s="20" t="s">
        <v>467</v>
      </c>
      <c r="W531" s="20">
        <v>0.1</v>
      </c>
      <c r="X531" s="23" t="b">
        <v>0</v>
      </c>
      <c r="Y531" s="20"/>
      <c r="Z531" s="20" t="s">
        <v>899</v>
      </c>
      <c r="AA531" s="22">
        <v>15</v>
      </c>
      <c r="AB531" s="22">
        <v>4</v>
      </c>
      <c r="AC531" s="22">
        <v>0</v>
      </c>
      <c r="AD531" s="22">
        <v>300</v>
      </c>
      <c r="AE531" s="22">
        <v>14</v>
      </c>
      <c r="AF531" s="22">
        <v>16430</v>
      </c>
      <c r="AG531" s="22">
        <v>102</v>
      </c>
      <c r="AH531" s="20">
        <v>0</v>
      </c>
      <c r="AI531" s="20">
        <v>0</v>
      </c>
      <c r="AJ531" s="20" t="s">
        <v>467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700</v>
      </c>
      <c r="BH531" s="22">
        <v>300</v>
      </c>
      <c r="BI531" s="22">
        <v>700</v>
      </c>
      <c r="BJ531" s="22">
        <v>300</v>
      </c>
      <c r="BK531" s="22">
        <v>696</v>
      </c>
      <c r="BL531" s="22">
        <v>298</v>
      </c>
      <c r="BM531" s="22">
        <v>700</v>
      </c>
      <c r="BN531" s="22">
        <v>300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148</v>
      </c>
      <c r="CB531" s="22">
        <v>95</v>
      </c>
      <c r="CC531" s="22">
        <v>691</v>
      </c>
      <c r="CD531" s="22">
        <v>296</v>
      </c>
      <c r="CE531" s="22">
        <v>700</v>
      </c>
      <c r="CF531" s="22">
        <v>300</v>
      </c>
      <c r="CG531" s="22">
        <v>438</v>
      </c>
      <c r="CH531" s="22">
        <v>142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50</v>
      </c>
      <c r="B532" s="22">
        <v>75</v>
      </c>
      <c r="C532" s="22">
        <v>75115</v>
      </c>
      <c r="D532" s="22">
        <v>0</v>
      </c>
      <c r="E532" s="22">
        <v>0</v>
      </c>
      <c r="F532" s="22">
        <v>-2</v>
      </c>
      <c r="G532" s="22">
        <v>2</v>
      </c>
      <c r="H532" s="22">
        <v>0</v>
      </c>
      <c r="I532" s="22">
        <v>4</v>
      </c>
      <c r="J532" s="20">
        <v>2.4</v>
      </c>
      <c r="K532" s="20">
        <v>3.9</v>
      </c>
      <c r="L532" s="22">
        <v>0</v>
      </c>
      <c r="M532" s="20" t="s">
        <v>1166</v>
      </c>
      <c r="N532" s="20">
        <v>4.2</v>
      </c>
      <c r="O532" s="22">
        <v>433</v>
      </c>
      <c r="P532" s="23" t="b">
        <v>0</v>
      </c>
      <c r="Q532" s="20" t="s">
        <v>3231</v>
      </c>
      <c r="R532" s="20" t="s">
        <v>3484</v>
      </c>
      <c r="S532" s="22">
        <v>78</v>
      </c>
      <c r="T532" s="20" t="s">
        <v>1480</v>
      </c>
      <c r="U532" s="20">
        <v>4</v>
      </c>
      <c r="V532" s="20" t="s">
        <v>482</v>
      </c>
      <c r="W532" s="20">
        <v>5.3</v>
      </c>
      <c r="X532" s="23" t="b">
        <v>0</v>
      </c>
      <c r="Y532" s="20"/>
      <c r="Z532" s="20" t="s">
        <v>937</v>
      </c>
      <c r="AA532" s="22">
        <v>15</v>
      </c>
      <c r="AB532" s="22">
        <v>4</v>
      </c>
      <c r="AC532" s="22">
        <v>24</v>
      </c>
      <c r="AD532" s="22">
        <v>235369</v>
      </c>
      <c r="AE532" s="22">
        <v>1146</v>
      </c>
      <c r="AF532" s="22">
        <v>577305</v>
      </c>
      <c r="AG532" s="22">
        <v>43796</v>
      </c>
      <c r="AH532" s="20">
        <v>0.5</v>
      </c>
      <c r="AI532" s="20">
        <v>3.1</v>
      </c>
      <c r="AJ532" s="20" t="s">
        <v>482</v>
      </c>
      <c r="AK532" s="22">
        <v>255</v>
      </c>
      <c r="AL532" s="22">
        <v>4</v>
      </c>
      <c r="AM532" s="22">
        <v>0</v>
      </c>
      <c r="AN532" s="22">
        <v>2</v>
      </c>
      <c r="AO532" s="22">
        <v>4</v>
      </c>
      <c r="AP532" s="22">
        <v>0</v>
      </c>
      <c r="AQ532" s="22">
        <v>0</v>
      </c>
      <c r="AR532" s="22">
        <v>0</v>
      </c>
      <c r="AS532" s="22">
        <v>1</v>
      </c>
      <c r="AT532" s="22">
        <v>0</v>
      </c>
      <c r="AU532" s="22">
        <v>0</v>
      </c>
      <c r="AV532" s="22">
        <v>1</v>
      </c>
      <c r="AW532" s="22">
        <v>94</v>
      </c>
      <c r="AX532" s="20">
        <v>154.4</v>
      </c>
      <c r="AY532" s="20">
        <v>19.8</v>
      </c>
      <c r="AZ532" s="20">
        <v>229</v>
      </c>
      <c r="BA532" s="20">
        <v>39.799999999999997</v>
      </c>
      <c r="BB532" s="22">
        <v>2</v>
      </c>
      <c r="BC532" s="20">
        <v>3.61</v>
      </c>
      <c r="BD532" s="20">
        <v>0.09</v>
      </c>
      <c r="BE532" s="20">
        <v>3.7</v>
      </c>
      <c r="BF532" s="20">
        <v>2.69</v>
      </c>
      <c r="BG532" s="22">
        <v>52</v>
      </c>
      <c r="BH532" s="22">
        <v>6</v>
      </c>
      <c r="BI532" s="22">
        <v>253</v>
      </c>
      <c r="BJ532" s="22">
        <v>37</v>
      </c>
      <c r="BK532" s="22">
        <v>16</v>
      </c>
      <c r="BL532" s="22">
        <v>6</v>
      </c>
      <c r="BM532" s="22">
        <v>37</v>
      </c>
      <c r="BN532" s="22">
        <v>7</v>
      </c>
      <c r="BO532" s="20"/>
      <c r="BP532" s="20"/>
      <c r="BQ532" s="20"/>
      <c r="BR532" s="20"/>
      <c r="BS532" s="22">
        <v>1</v>
      </c>
      <c r="BT532" s="20"/>
      <c r="BU532" s="22">
        <v>1.27</v>
      </c>
      <c r="BV532" s="22">
        <v>0</v>
      </c>
      <c r="BW532" s="22">
        <v>0.03</v>
      </c>
      <c r="BX532" s="22">
        <v>1.3</v>
      </c>
      <c r="BY532" s="22">
        <v>0.95</v>
      </c>
      <c r="BZ532" s="22">
        <v>1.41</v>
      </c>
      <c r="CA532" s="22">
        <v>15</v>
      </c>
      <c r="CB532" s="22">
        <v>6</v>
      </c>
      <c r="CC532" s="22">
        <v>44</v>
      </c>
      <c r="CD532" s="22">
        <v>9</v>
      </c>
      <c r="CE532" s="22">
        <v>71</v>
      </c>
      <c r="CF532" s="22">
        <v>16</v>
      </c>
      <c r="CG532" s="22">
        <v>73</v>
      </c>
      <c r="CH532" s="22">
        <v>15</v>
      </c>
      <c r="CI532" s="22">
        <v>0.71</v>
      </c>
      <c r="CJ532" s="22">
        <v>0.71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104542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0.5</v>
      </c>
      <c r="K533" s="20">
        <v>1</v>
      </c>
      <c r="L533" s="22">
        <v>0</v>
      </c>
      <c r="M533" s="20" t="s">
        <v>1523</v>
      </c>
      <c r="N533" s="20">
        <v>0</v>
      </c>
      <c r="O533" s="22">
        <v>580</v>
      </c>
      <c r="P533" s="23" t="b">
        <v>0</v>
      </c>
      <c r="Q533" s="20"/>
      <c r="R533" s="20"/>
      <c r="S533" s="22">
        <v>40</v>
      </c>
      <c r="T533" s="20" t="s">
        <v>1524</v>
      </c>
      <c r="U533" s="20">
        <v>0</v>
      </c>
      <c r="V533" s="20" t="s">
        <v>1525</v>
      </c>
      <c r="W533" s="20">
        <v>0.2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0</v>
      </c>
      <c r="AD533" s="22">
        <v>2404</v>
      </c>
      <c r="AE533" s="22">
        <v>84</v>
      </c>
      <c r="AF533" s="22">
        <v>6985</v>
      </c>
      <c r="AG533" s="22">
        <v>235</v>
      </c>
      <c r="AH533" s="20">
        <v>0</v>
      </c>
      <c r="AI533" s="20">
        <v>0</v>
      </c>
      <c r="AJ533" s="20" t="s">
        <v>1525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452</v>
      </c>
      <c r="BH533" s="22">
        <v>43</v>
      </c>
      <c r="BI533" s="22">
        <v>435</v>
      </c>
      <c r="BJ533" s="22">
        <v>26</v>
      </c>
      <c r="BK533" s="22">
        <v>403</v>
      </c>
      <c r="BL533" s="22">
        <v>21</v>
      </c>
      <c r="BM533" s="22">
        <v>457</v>
      </c>
      <c r="BN533" s="22">
        <v>43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610</v>
      </c>
      <c r="CB533" s="22">
        <v>43</v>
      </c>
      <c r="CC533" s="22">
        <v>410</v>
      </c>
      <c r="CD533" s="22">
        <v>42</v>
      </c>
      <c r="CE533" s="22">
        <v>457</v>
      </c>
      <c r="CF533" s="22">
        <v>43</v>
      </c>
      <c r="CG533" s="22">
        <v>307</v>
      </c>
      <c r="CH533" s="22">
        <v>45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106618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2</v>
      </c>
      <c r="J534" s="20">
        <v>0.5</v>
      </c>
      <c r="K534" s="20">
        <v>1</v>
      </c>
      <c r="L534" s="22">
        <v>0</v>
      </c>
      <c r="M534" s="20" t="s">
        <v>1487</v>
      </c>
      <c r="N534" s="20">
        <v>0</v>
      </c>
      <c r="O534" s="22">
        <v>581</v>
      </c>
      <c r="P534" s="23" t="b">
        <v>0</v>
      </c>
      <c r="Q534" s="20"/>
      <c r="R534" s="20"/>
      <c r="S534" s="22">
        <v>39</v>
      </c>
      <c r="T534" s="20" t="s">
        <v>1488</v>
      </c>
      <c r="U534" s="20">
        <v>0</v>
      </c>
      <c r="V534" s="20" t="s">
        <v>746</v>
      </c>
      <c r="W534" s="20">
        <v>0.3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0</v>
      </c>
      <c r="AD534" s="22">
        <v>16465</v>
      </c>
      <c r="AE534" s="22">
        <v>1455</v>
      </c>
      <c r="AF534" s="22">
        <v>10253</v>
      </c>
      <c r="AG534" s="22">
        <v>721</v>
      </c>
      <c r="AH534" s="20">
        <v>0</v>
      </c>
      <c r="AI534" s="20">
        <v>0</v>
      </c>
      <c r="AJ534" s="20" t="s">
        <v>746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430</v>
      </c>
      <c r="BH534" s="22">
        <v>154</v>
      </c>
      <c r="BI534" s="22">
        <v>412</v>
      </c>
      <c r="BJ534" s="22">
        <v>150</v>
      </c>
      <c r="BK534" s="22">
        <v>378</v>
      </c>
      <c r="BL534" s="22">
        <v>130</v>
      </c>
      <c r="BM534" s="22">
        <v>434</v>
      </c>
      <c r="BN534" s="22">
        <v>153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705</v>
      </c>
      <c r="CB534" s="22">
        <v>222</v>
      </c>
      <c r="CC534" s="22">
        <v>387</v>
      </c>
      <c r="CD534" s="22">
        <v>132</v>
      </c>
      <c r="CE534" s="22">
        <v>435</v>
      </c>
      <c r="CF534" s="22">
        <v>151</v>
      </c>
      <c r="CG534" s="22">
        <v>281</v>
      </c>
      <c r="CH534" s="22">
        <v>107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201666</v>
      </c>
      <c r="D535" s="22">
        <v>0</v>
      </c>
      <c r="E535" s="22">
        <v>0</v>
      </c>
      <c r="F535" s="22">
        <v>-2</v>
      </c>
      <c r="G535" s="22">
        <v>2</v>
      </c>
      <c r="H535" s="22">
        <v>1</v>
      </c>
      <c r="I535" s="22">
        <v>3</v>
      </c>
      <c r="J535" s="20">
        <v>0</v>
      </c>
      <c r="K535" s="20">
        <v>0</v>
      </c>
      <c r="L535" s="22">
        <v>0</v>
      </c>
      <c r="M535" s="20" t="s">
        <v>1181</v>
      </c>
      <c r="N535" s="20">
        <v>1.2</v>
      </c>
      <c r="O535" s="22">
        <v>603</v>
      </c>
      <c r="P535" s="23" t="b">
        <v>0</v>
      </c>
      <c r="Q535" s="20" t="s">
        <v>3485</v>
      </c>
      <c r="R535" s="20" t="s">
        <v>3360</v>
      </c>
      <c r="S535" s="22">
        <v>63</v>
      </c>
      <c r="T535" s="20" t="s">
        <v>1332</v>
      </c>
      <c r="U535" s="20">
        <v>2.8</v>
      </c>
      <c r="V535" s="20" t="s">
        <v>474</v>
      </c>
      <c r="W535" s="20">
        <v>1.6</v>
      </c>
      <c r="X535" s="23" t="b">
        <v>0</v>
      </c>
      <c r="Y535" s="20"/>
      <c r="Z535" s="20" t="s">
        <v>899</v>
      </c>
      <c r="AA535" s="22">
        <v>15</v>
      </c>
      <c r="AB535" s="22">
        <v>4</v>
      </c>
      <c r="AC535" s="22">
        <v>17</v>
      </c>
      <c r="AD535" s="22">
        <v>196732</v>
      </c>
      <c r="AE535" s="22">
        <v>41</v>
      </c>
      <c r="AF535" s="22">
        <v>385183</v>
      </c>
      <c r="AG535" s="22">
        <v>13250</v>
      </c>
      <c r="AH535" s="20">
        <v>0.2</v>
      </c>
      <c r="AI535" s="20">
        <v>2.7</v>
      </c>
      <c r="AJ535" s="20" t="s">
        <v>474</v>
      </c>
      <c r="AK535" s="22">
        <v>183</v>
      </c>
      <c r="AL535" s="22">
        <v>1</v>
      </c>
      <c r="AM535" s="22">
        <v>1</v>
      </c>
      <c r="AN535" s="22">
        <v>1</v>
      </c>
      <c r="AO535" s="22">
        <v>2</v>
      </c>
      <c r="AP535" s="22">
        <v>0</v>
      </c>
      <c r="AQ535" s="22">
        <v>0</v>
      </c>
      <c r="AR535" s="22">
        <v>0</v>
      </c>
      <c r="AS535" s="22">
        <v>1</v>
      </c>
      <c r="AT535" s="22">
        <v>0</v>
      </c>
      <c r="AU535" s="22">
        <v>0</v>
      </c>
      <c r="AV535" s="22">
        <v>2</v>
      </c>
      <c r="AW535" s="22">
        <v>48</v>
      </c>
      <c r="AX535" s="20">
        <v>57.6</v>
      </c>
      <c r="AY535" s="20">
        <v>29.9</v>
      </c>
      <c r="AZ535" s="20">
        <v>53</v>
      </c>
      <c r="BA535" s="20">
        <v>14</v>
      </c>
      <c r="BB535" s="22">
        <v>2</v>
      </c>
      <c r="BC535" s="20">
        <v>0.83</v>
      </c>
      <c r="BD535" s="20">
        <v>0.57999999999999996</v>
      </c>
      <c r="BE535" s="20">
        <v>1.41</v>
      </c>
      <c r="BF535" s="20">
        <v>2.0299999999999998</v>
      </c>
      <c r="BG535" s="22">
        <v>216</v>
      </c>
      <c r="BH535" s="22">
        <v>85</v>
      </c>
      <c r="BI535" s="22">
        <v>216</v>
      </c>
      <c r="BJ535" s="22">
        <v>118</v>
      </c>
      <c r="BK535" s="22">
        <v>133</v>
      </c>
      <c r="BL535" s="22">
        <v>79</v>
      </c>
      <c r="BM535" s="22">
        <v>210</v>
      </c>
      <c r="BN535" s="22">
        <v>98</v>
      </c>
      <c r="BO535" s="20"/>
      <c r="BP535" s="20"/>
      <c r="BQ535" s="20"/>
      <c r="BR535" s="20"/>
      <c r="BS535" s="20"/>
      <c r="BT535" s="20"/>
      <c r="BU535" s="22">
        <v>0.41</v>
      </c>
      <c r="BV535" s="22">
        <v>0</v>
      </c>
      <c r="BW535" s="22">
        <v>0.28999999999999998</v>
      </c>
      <c r="BX535" s="22">
        <v>0.7</v>
      </c>
      <c r="BY535" s="22">
        <v>1</v>
      </c>
      <c r="BZ535" s="22">
        <v>0.98</v>
      </c>
      <c r="CA535" s="22">
        <v>58</v>
      </c>
      <c r="CB535" s="22">
        <v>36</v>
      </c>
      <c r="CC535" s="22">
        <v>232</v>
      </c>
      <c r="CD535" s="22">
        <v>105</v>
      </c>
      <c r="CE535" s="22">
        <v>146</v>
      </c>
      <c r="CF535" s="22">
        <v>61</v>
      </c>
      <c r="CG535" s="22">
        <v>136</v>
      </c>
      <c r="CH535" s="22">
        <v>43</v>
      </c>
      <c r="CI535" s="22">
        <v>0.98</v>
      </c>
      <c r="CJ535" s="22">
        <v>0.49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441191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2</v>
      </c>
      <c r="J536" s="20">
        <v>1</v>
      </c>
      <c r="K536" s="20">
        <v>1.5</v>
      </c>
      <c r="L536" s="22">
        <v>1</v>
      </c>
      <c r="M536" s="20" t="s">
        <v>2594</v>
      </c>
      <c r="N536" s="20">
        <v>0.5</v>
      </c>
      <c r="O536" s="22">
        <v>633</v>
      </c>
      <c r="P536" s="23" t="b">
        <v>0</v>
      </c>
      <c r="Q536" s="20"/>
      <c r="R536" s="20"/>
      <c r="S536" s="22">
        <v>44</v>
      </c>
      <c r="T536" s="20" t="s">
        <v>2595</v>
      </c>
      <c r="U536" s="20">
        <v>1</v>
      </c>
      <c r="V536" s="20" t="s">
        <v>2596</v>
      </c>
      <c r="W536" s="20">
        <v>0.2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3</v>
      </c>
      <c r="AD536" s="22">
        <v>5664</v>
      </c>
      <c r="AE536" s="22">
        <v>324</v>
      </c>
      <c r="AF536" s="22">
        <v>13807</v>
      </c>
      <c r="AG536" s="22">
        <v>311</v>
      </c>
      <c r="AH536" s="20">
        <v>0.1</v>
      </c>
      <c r="AI536" s="20">
        <v>0.7</v>
      </c>
      <c r="AJ536" s="20" t="s">
        <v>2596</v>
      </c>
      <c r="AK536" s="22">
        <v>25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8</v>
      </c>
      <c r="AX536" s="20">
        <v>4.8</v>
      </c>
      <c r="AY536" s="20">
        <v>1</v>
      </c>
      <c r="AZ536" s="20">
        <v>4</v>
      </c>
      <c r="BA536" s="20">
        <v>1</v>
      </c>
      <c r="BB536" s="22">
        <v>0</v>
      </c>
      <c r="BC536" s="20">
        <v>0</v>
      </c>
      <c r="BD536" s="20">
        <v>0.01</v>
      </c>
      <c r="BE536" s="20">
        <v>0.01</v>
      </c>
      <c r="BF536" s="20">
        <v>0.49</v>
      </c>
      <c r="BG536" s="22">
        <v>392</v>
      </c>
      <c r="BH536" s="22">
        <v>142</v>
      </c>
      <c r="BI536" s="22">
        <v>376</v>
      </c>
      <c r="BJ536" s="22">
        <v>138</v>
      </c>
      <c r="BK536" s="22">
        <v>335</v>
      </c>
      <c r="BL536" s="22">
        <v>115</v>
      </c>
      <c r="BM536" s="22">
        <v>401</v>
      </c>
      <c r="BN536" s="22">
        <v>140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0.04</v>
      </c>
      <c r="BX536" s="22">
        <v>0.04</v>
      </c>
      <c r="BY536" s="22">
        <v>1.76</v>
      </c>
      <c r="BZ536" s="22">
        <v>0</v>
      </c>
      <c r="CA536" s="22">
        <v>556</v>
      </c>
      <c r="CB536" s="22">
        <v>142</v>
      </c>
      <c r="CC536" s="22">
        <v>306</v>
      </c>
      <c r="CD536" s="22">
        <v>102</v>
      </c>
      <c r="CE536" s="22">
        <v>340</v>
      </c>
      <c r="CF536" s="22">
        <v>124</v>
      </c>
      <c r="CG536" s="22">
        <v>332</v>
      </c>
      <c r="CH536" s="22">
        <v>125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75</v>
      </c>
      <c r="B537" s="22">
        <v>75</v>
      </c>
      <c r="C537" s="22">
        <v>545477</v>
      </c>
      <c r="D537" s="22">
        <v>-1</v>
      </c>
      <c r="E537" s="22">
        <v>1</v>
      </c>
      <c r="F537" s="22">
        <v>-1</v>
      </c>
      <c r="G537" s="22">
        <v>1</v>
      </c>
      <c r="H537" s="22">
        <v>0</v>
      </c>
      <c r="I537" s="22">
        <v>2</v>
      </c>
      <c r="J537" s="20">
        <v>0.4</v>
      </c>
      <c r="K537" s="20">
        <v>0.8</v>
      </c>
      <c r="L537" s="22">
        <v>0</v>
      </c>
      <c r="M537" s="20" t="s">
        <v>1256</v>
      </c>
      <c r="N537" s="20">
        <v>0</v>
      </c>
      <c r="O537" s="22">
        <v>634</v>
      </c>
      <c r="P537" s="23" t="b">
        <v>0</v>
      </c>
      <c r="Q537" s="20" t="s">
        <v>2388</v>
      </c>
      <c r="R537" s="20" t="s">
        <v>3257</v>
      </c>
      <c r="S537" s="22">
        <v>39</v>
      </c>
      <c r="T537" s="20" t="s">
        <v>2597</v>
      </c>
      <c r="U537" s="20">
        <v>0</v>
      </c>
      <c r="V537" s="20" t="s">
        <v>511</v>
      </c>
      <c r="W537" s="20">
        <v>0.3</v>
      </c>
      <c r="X537" s="23" t="b">
        <v>0</v>
      </c>
      <c r="Y537" s="20"/>
      <c r="Z537" s="20" t="s">
        <v>937</v>
      </c>
      <c r="AA537" s="22">
        <v>15</v>
      </c>
      <c r="AB537" s="22">
        <v>4</v>
      </c>
      <c r="AC537" s="22">
        <v>0</v>
      </c>
      <c r="AD537" s="22">
        <v>15354</v>
      </c>
      <c r="AE537" s="22">
        <v>259</v>
      </c>
      <c r="AF537" s="22">
        <v>22580</v>
      </c>
      <c r="AG537" s="22">
        <v>528</v>
      </c>
      <c r="AH537" s="20">
        <v>0</v>
      </c>
      <c r="AI537" s="20">
        <v>0</v>
      </c>
      <c r="AJ537" s="20" t="s">
        <v>2598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442</v>
      </c>
      <c r="BH537" s="22">
        <v>160</v>
      </c>
      <c r="BI537" s="22">
        <v>424</v>
      </c>
      <c r="BJ537" s="22">
        <v>156</v>
      </c>
      <c r="BK537" s="22">
        <v>392</v>
      </c>
      <c r="BL537" s="22">
        <v>138</v>
      </c>
      <c r="BM537" s="22">
        <v>446</v>
      </c>
      <c r="BN537" s="22">
        <v>159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721</v>
      </c>
      <c r="CB537" s="22">
        <v>232</v>
      </c>
      <c r="CC537" s="22">
        <v>399</v>
      </c>
      <c r="CD537" s="22">
        <v>138</v>
      </c>
      <c r="CE537" s="22">
        <v>447</v>
      </c>
      <c r="CF537" s="22">
        <v>157</v>
      </c>
      <c r="CG537" s="22">
        <v>277</v>
      </c>
      <c r="CH537" s="22">
        <v>105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547719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3</v>
      </c>
      <c r="J538" s="20">
        <v>0.5</v>
      </c>
      <c r="K538" s="20">
        <v>1</v>
      </c>
      <c r="L538" s="22">
        <v>0</v>
      </c>
      <c r="M538" s="20" t="s">
        <v>505</v>
      </c>
      <c r="N538" s="20">
        <v>0</v>
      </c>
      <c r="O538" s="22">
        <v>635</v>
      </c>
      <c r="P538" s="23" t="b">
        <v>0</v>
      </c>
      <c r="Q538" s="20"/>
      <c r="R538" s="20"/>
      <c r="S538" s="22">
        <v>45</v>
      </c>
      <c r="T538" s="20" t="s">
        <v>2599</v>
      </c>
      <c r="U538" s="20">
        <v>0</v>
      </c>
      <c r="V538" s="20" t="s">
        <v>2600</v>
      </c>
      <c r="W538" s="20">
        <v>0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0</v>
      </c>
      <c r="AD538" s="22">
        <v>1135</v>
      </c>
      <c r="AE538" s="22">
        <v>51</v>
      </c>
      <c r="AF538" s="22">
        <v>1597</v>
      </c>
      <c r="AG538" s="22">
        <v>68</v>
      </c>
      <c r="AH538" s="20">
        <v>0</v>
      </c>
      <c r="AI538" s="20">
        <v>0</v>
      </c>
      <c r="AJ538" s="20" t="s">
        <v>2600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646</v>
      </c>
      <c r="BH538" s="22">
        <v>260</v>
      </c>
      <c r="BI538" s="22">
        <v>643</v>
      </c>
      <c r="BJ538" s="22">
        <v>261</v>
      </c>
      <c r="BK538" s="22">
        <v>635</v>
      </c>
      <c r="BL538" s="22">
        <v>258</v>
      </c>
      <c r="BM538" s="22">
        <v>651</v>
      </c>
      <c r="BN538" s="22">
        <v>263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468</v>
      </c>
      <c r="CB538" s="22">
        <v>262</v>
      </c>
      <c r="CC538" s="22">
        <v>628</v>
      </c>
      <c r="CD538" s="22">
        <v>249</v>
      </c>
      <c r="CE538" s="22">
        <v>650</v>
      </c>
      <c r="CF538" s="22">
        <v>263</v>
      </c>
      <c r="CG538" s="22">
        <v>561</v>
      </c>
      <c r="CH538" s="22">
        <v>212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50</v>
      </c>
      <c r="B539" s="22">
        <v>50</v>
      </c>
      <c r="C539" s="22">
        <v>437626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887</v>
      </c>
      <c r="N539" s="20">
        <v>0</v>
      </c>
      <c r="O539" s="22">
        <v>23</v>
      </c>
      <c r="P539" s="23" t="b">
        <v>0</v>
      </c>
      <c r="Q539" s="20" t="s">
        <v>3486</v>
      </c>
      <c r="R539" s="20" t="s">
        <v>3361</v>
      </c>
      <c r="S539" s="22">
        <v>40</v>
      </c>
      <c r="T539" s="20" t="s">
        <v>888</v>
      </c>
      <c r="U539" s="20">
        <v>0</v>
      </c>
      <c r="V539" s="20" t="s">
        <v>889</v>
      </c>
      <c r="W539" s="20">
        <v>0.3</v>
      </c>
      <c r="X539" s="23" t="b">
        <v>0</v>
      </c>
      <c r="Y539" s="20"/>
      <c r="Z539" s="20" t="s">
        <v>937</v>
      </c>
      <c r="AA539" s="22">
        <v>16</v>
      </c>
      <c r="AB539" s="22">
        <v>17</v>
      </c>
      <c r="AC539" s="22">
        <v>0</v>
      </c>
      <c r="AD539" s="22">
        <v>19176</v>
      </c>
      <c r="AE539" s="22">
        <v>202</v>
      </c>
      <c r="AF539" s="22">
        <v>19208</v>
      </c>
      <c r="AG539" s="22">
        <v>707</v>
      </c>
      <c r="AH539" s="20">
        <v>0</v>
      </c>
      <c r="AI539" s="20">
        <v>0</v>
      </c>
      <c r="AJ539" s="20" t="s">
        <v>735</v>
      </c>
      <c r="AK539" s="22">
        <v>93</v>
      </c>
      <c r="AL539" s="22">
        <v>0</v>
      </c>
      <c r="AM539" s="22">
        <v>0</v>
      </c>
      <c r="AN539" s="22">
        <v>0</v>
      </c>
      <c r="AO539" s="22">
        <v>2</v>
      </c>
      <c r="AP539" s="22">
        <v>0</v>
      </c>
      <c r="AQ539" s="22">
        <v>0</v>
      </c>
      <c r="AR539" s="22">
        <v>0</v>
      </c>
      <c r="AS539" s="22">
        <v>2</v>
      </c>
      <c r="AT539" s="22">
        <v>0</v>
      </c>
      <c r="AU539" s="22">
        <v>0</v>
      </c>
      <c r="AV539" s="22">
        <v>0</v>
      </c>
      <c r="AW539" s="22">
        <v>8</v>
      </c>
      <c r="AX539" s="20">
        <v>9.1999999999999993</v>
      </c>
      <c r="AY539" s="20">
        <v>7.2</v>
      </c>
      <c r="AZ539" s="20">
        <v>2</v>
      </c>
      <c r="BA539" s="20">
        <v>1.8</v>
      </c>
      <c r="BB539" s="22">
        <v>1</v>
      </c>
      <c r="BC539" s="20">
        <v>0</v>
      </c>
      <c r="BD539" s="20">
        <v>0.03</v>
      </c>
      <c r="BE539" s="20">
        <v>0.03</v>
      </c>
      <c r="BF539" s="20">
        <v>1.68</v>
      </c>
      <c r="BG539" s="22">
        <v>364</v>
      </c>
      <c r="BH539" s="22">
        <v>136</v>
      </c>
      <c r="BI539" s="22">
        <v>333</v>
      </c>
      <c r="BJ539" s="22">
        <v>117</v>
      </c>
      <c r="BK539" s="22">
        <v>350</v>
      </c>
      <c r="BL539" s="22">
        <v>121</v>
      </c>
      <c r="BM539" s="22">
        <v>389</v>
      </c>
      <c r="BN539" s="22">
        <v>136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0.03</v>
      </c>
      <c r="BX539" s="22">
        <v>0.03</v>
      </c>
      <c r="BY539" s="22">
        <v>1.63</v>
      </c>
      <c r="BZ539" s="22">
        <v>1.94</v>
      </c>
      <c r="CA539" s="22">
        <v>659</v>
      </c>
      <c r="CB539" s="22">
        <v>192</v>
      </c>
      <c r="CC539" s="22">
        <v>452</v>
      </c>
      <c r="CD539" s="22">
        <v>162</v>
      </c>
      <c r="CE539" s="22">
        <v>497</v>
      </c>
      <c r="CF539" s="22">
        <v>179</v>
      </c>
      <c r="CG539" s="22">
        <v>260</v>
      </c>
      <c r="CH539" s="22">
        <v>100</v>
      </c>
      <c r="CI539" s="22">
        <v>0.97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224068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1</v>
      </c>
      <c r="J540" s="20">
        <v>2.8</v>
      </c>
      <c r="K540" s="20">
        <v>2.8</v>
      </c>
      <c r="L540" s="22">
        <v>3</v>
      </c>
      <c r="M540" s="20" t="s">
        <v>900</v>
      </c>
      <c r="N540" s="20">
        <v>2.8</v>
      </c>
      <c r="O540" s="22">
        <v>28</v>
      </c>
      <c r="P540" s="23" t="b">
        <v>0</v>
      </c>
      <c r="Q540" s="20"/>
      <c r="R540" s="20"/>
      <c r="S540" s="22">
        <v>40</v>
      </c>
      <c r="T540" s="20" t="s">
        <v>901</v>
      </c>
      <c r="U540" s="20">
        <v>2.6</v>
      </c>
      <c r="V540" s="20" t="s">
        <v>734</v>
      </c>
      <c r="W540" s="20">
        <v>14.5</v>
      </c>
      <c r="X540" s="23" t="b">
        <v>0</v>
      </c>
      <c r="Y540" s="20"/>
      <c r="Z540" s="20" t="s">
        <v>858</v>
      </c>
      <c r="AA540" s="22">
        <v>16</v>
      </c>
      <c r="AB540" s="22">
        <v>17</v>
      </c>
      <c r="AC540" s="22">
        <v>18</v>
      </c>
      <c r="AD540" s="22">
        <v>463922</v>
      </c>
      <c r="AE540" s="22">
        <v>31926</v>
      </c>
      <c r="AF540" s="22">
        <v>343061</v>
      </c>
      <c r="AG540" s="22">
        <v>15787</v>
      </c>
      <c r="AH540" s="20">
        <v>0.7</v>
      </c>
      <c r="AI540" s="20">
        <v>4.5</v>
      </c>
      <c r="AJ540" s="20" t="s">
        <v>734</v>
      </c>
      <c r="AK540" s="22">
        <v>630</v>
      </c>
      <c r="AL540" s="22">
        <v>0</v>
      </c>
      <c r="AM540" s="22">
        <v>0</v>
      </c>
      <c r="AN540" s="22">
        <v>1</v>
      </c>
      <c r="AO540" s="22">
        <v>10</v>
      </c>
      <c r="AP540" s="22">
        <v>0</v>
      </c>
      <c r="AQ540" s="22">
        <v>0</v>
      </c>
      <c r="AR540" s="22">
        <v>0</v>
      </c>
      <c r="AS540" s="22">
        <v>1</v>
      </c>
      <c r="AT540" s="22">
        <v>0</v>
      </c>
      <c r="AU540" s="22">
        <v>23</v>
      </c>
      <c r="AV540" s="22">
        <v>0</v>
      </c>
      <c r="AW540" s="22">
        <v>118</v>
      </c>
      <c r="AX540" s="20">
        <v>138.4</v>
      </c>
      <c r="AY540" s="20">
        <v>0</v>
      </c>
      <c r="AZ540" s="20">
        <v>0</v>
      </c>
      <c r="BA540" s="20">
        <v>13.8</v>
      </c>
      <c r="BB540" s="22">
        <v>7</v>
      </c>
      <c r="BC540" s="20">
        <v>0</v>
      </c>
      <c r="BD540" s="20">
        <v>0</v>
      </c>
      <c r="BE540" s="20">
        <v>0</v>
      </c>
      <c r="BF540" s="20">
        <v>9.9700000000000006</v>
      </c>
      <c r="BG540" s="22">
        <v>76</v>
      </c>
      <c r="BH540" s="22">
        <v>15</v>
      </c>
      <c r="BI540" s="22">
        <v>465</v>
      </c>
      <c r="BJ540" s="22">
        <v>41</v>
      </c>
      <c r="BK540" s="22">
        <v>434</v>
      </c>
      <c r="BL540" s="22">
        <v>36</v>
      </c>
      <c r="BM540" s="22">
        <v>213</v>
      </c>
      <c r="BN540" s="22">
        <v>16</v>
      </c>
      <c r="BO540" s="20"/>
      <c r="BP540" s="20"/>
      <c r="BQ540" s="20"/>
      <c r="BR540" s="20"/>
      <c r="BS540" s="20"/>
      <c r="BT540" s="20"/>
      <c r="BU540" s="22">
        <v>0</v>
      </c>
      <c r="BV540" s="22">
        <v>3.29</v>
      </c>
      <c r="BW540" s="22">
        <v>0</v>
      </c>
      <c r="BX540" s="22">
        <v>0</v>
      </c>
      <c r="BY540" s="22">
        <v>1.42</v>
      </c>
      <c r="BZ540" s="22">
        <v>1.43</v>
      </c>
      <c r="CA540" s="22">
        <v>644</v>
      </c>
      <c r="CB540" s="22">
        <v>58</v>
      </c>
      <c r="CC540" s="22">
        <v>99</v>
      </c>
      <c r="CD540" s="22">
        <v>11</v>
      </c>
      <c r="CE540" s="22">
        <v>157</v>
      </c>
      <c r="CF540" s="22">
        <v>16</v>
      </c>
      <c r="CG540" s="22">
        <v>27</v>
      </c>
      <c r="CH540" s="22">
        <v>5</v>
      </c>
      <c r="CI540" s="22">
        <v>1</v>
      </c>
      <c r="CJ540" s="22">
        <v>0.14000000000000001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532605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3</v>
      </c>
      <c r="J541" s="20">
        <v>0</v>
      </c>
      <c r="K541" s="20">
        <v>0</v>
      </c>
      <c r="L541" s="22">
        <v>0</v>
      </c>
      <c r="M541" s="20" t="s">
        <v>1199</v>
      </c>
      <c r="N541" s="20">
        <v>0</v>
      </c>
      <c r="O541" s="22">
        <v>186</v>
      </c>
      <c r="P541" s="23" t="b">
        <v>0</v>
      </c>
      <c r="Q541" s="20"/>
      <c r="R541" s="20" t="s">
        <v>2944</v>
      </c>
      <c r="S541" s="22">
        <v>44</v>
      </c>
      <c r="T541" s="20" t="s">
        <v>1200</v>
      </c>
      <c r="U541" s="20">
        <v>0</v>
      </c>
      <c r="V541" s="20" t="s">
        <v>1201</v>
      </c>
      <c r="W541" s="20">
        <v>0.1</v>
      </c>
      <c r="X541" s="23" t="b">
        <v>0</v>
      </c>
      <c r="Y541" s="20"/>
      <c r="Z541" s="20" t="s">
        <v>858</v>
      </c>
      <c r="AA541" s="22">
        <v>16</v>
      </c>
      <c r="AB541" s="22">
        <v>17</v>
      </c>
      <c r="AC541" s="22">
        <v>0</v>
      </c>
      <c r="AD541" s="22">
        <v>4386</v>
      </c>
      <c r="AE541" s="22">
        <v>107</v>
      </c>
      <c r="AF541" s="22">
        <v>10032</v>
      </c>
      <c r="AG541" s="22">
        <v>155</v>
      </c>
      <c r="AH541" s="20">
        <v>0</v>
      </c>
      <c r="AI541" s="20">
        <v>0</v>
      </c>
      <c r="AJ541" s="20" t="s">
        <v>1199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582</v>
      </c>
      <c r="BH541" s="22">
        <v>227</v>
      </c>
      <c r="BI541" s="22">
        <v>574</v>
      </c>
      <c r="BJ541" s="22">
        <v>228</v>
      </c>
      <c r="BK541" s="22">
        <v>560</v>
      </c>
      <c r="BL541" s="22">
        <v>223</v>
      </c>
      <c r="BM541" s="22">
        <v>586</v>
      </c>
      <c r="BN541" s="22">
        <v>230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577</v>
      </c>
      <c r="CB541" s="22">
        <v>308</v>
      </c>
      <c r="CC541" s="22">
        <v>558</v>
      </c>
      <c r="CD541" s="22">
        <v>213</v>
      </c>
      <c r="CE541" s="22">
        <v>588</v>
      </c>
      <c r="CF541" s="22">
        <v>231</v>
      </c>
      <c r="CG541" s="22">
        <v>415</v>
      </c>
      <c r="CH541" s="22">
        <v>134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209046</v>
      </c>
      <c r="D542" s="22">
        <v>0</v>
      </c>
      <c r="E542" s="22">
        <v>0</v>
      </c>
      <c r="F542" s="22">
        <v>-1</v>
      </c>
      <c r="G542" s="22">
        <v>1</v>
      </c>
      <c r="H542" s="22">
        <v>1</v>
      </c>
      <c r="I542" s="22">
        <v>3</v>
      </c>
      <c r="J542" s="20">
        <v>3</v>
      </c>
      <c r="K542" s="20">
        <v>3</v>
      </c>
      <c r="L542" s="22">
        <v>1</v>
      </c>
      <c r="M542" s="20" t="s">
        <v>1166</v>
      </c>
      <c r="N542" s="20">
        <v>3</v>
      </c>
      <c r="O542" s="22">
        <v>205</v>
      </c>
      <c r="P542" s="23" t="b">
        <v>0</v>
      </c>
      <c r="Q542" s="20"/>
      <c r="R542" s="20"/>
      <c r="S542" s="22">
        <v>49</v>
      </c>
      <c r="T542" s="20" t="s">
        <v>1167</v>
      </c>
      <c r="U542" s="20">
        <v>4</v>
      </c>
      <c r="V542" s="20" t="s">
        <v>737</v>
      </c>
      <c r="W542" s="20">
        <v>0.2</v>
      </c>
      <c r="X542" s="23" t="b">
        <v>0</v>
      </c>
      <c r="Y542" s="20"/>
      <c r="Z542" s="20" t="s">
        <v>858</v>
      </c>
      <c r="AA542" s="22">
        <v>16</v>
      </c>
      <c r="AB542" s="22">
        <v>17</v>
      </c>
      <c r="AC542" s="22">
        <v>12</v>
      </c>
      <c r="AD542" s="22">
        <v>23565</v>
      </c>
      <c r="AE542" s="22">
        <v>2213</v>
      </c>
      <c r="AF542" s="22">
        <v>7778</v>
      </c>
      <c r="AG542" s="22">
        <v>917</v>
      </c>
      <c r="AH542" s="20">
        <v>0.6</v>
      </c>
      <c r="AI542" s="20">
        <v>2.4</v>
      </c>
      <c r="AJ542" s="20" t="s">
        <v>737</v>
      </c>
      <c r="AK542" s="22">
        <v>163</v>
      </c>
      <c r="AL542" s="22">
        <v>1</v>
      </c>
      <c r="AM542" s="22">
        <v>0</v>
      </c>
      <c r="AN542" s="22">
        <v>0</v>
      </c>
      <c r="AO542" s="22">
        <v>2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3</v>
      </c>
      <c r="AW542" s="22">
        <v>37</v>
      </c>
      <c r="AX542" s="20">
        <v>51.2</v>
      </c>
      <c r="AY542" s="20">
        <v>56.2</v>
      </c>
      <c r="AZ542" s="20">
        <v>33</v>
      </c>
      <c r="BA542" s="20">
        <v>14.1</v>
      </c>
      <c r="BB542" s="22">
        <v>2</v>
      </c>
      <c r="BC542" s="20">
        <v>0.13</v>
      </c>
      <c r="BD542" s="20">
        <v>0.34</v>
      </c>
      <c r="BE542" s="20">
        <v>0.47</v>
      </c>
      <c r="BF542" s="20">
        <v>1.56</v>
      </c>
      <c r="BG542" s="22">
        <v>227</v>
      </c>
      <c r="BH542" s="22">
        <v>89</v>
      </c>
      <c r="BI542" s="22">
        <v>144</v>
      </c>
      <c r="BJ542" s="22">
        <v>95</v>
      </c>
      <c r="BK542" s="22">
        <v>176</v>
      </c>
      <c r="BL542" s="22">
        <v>97</v>
      </c>
      <c r="BM542" s="22">
        <v>208</v>
      </c>
      <c r="BN542" s="22">
        <v>97</v>
      </c>
      <c r="BO542" s="20"/>
      <c r="BP542" s="20"/>
      <c r="BQ542" s="20"/>
      <c r="BR542" s="20"/>
      <c r="BS542" s="20"/>
      <c r="BT542" s="20"/>
      <c r="BU542" s="22">
        <v>7.0000000000000007E-2</v>
      </c>
      <c r="BV542" s="22">
        <v>0</v>
      </c>
      <c r="BW542" s="22">
        <v>0.19</v>
      </c>
      <c r="BX542" s="22">
        <v>0.26</v>
      </c>
      <c r="BY542" s="22">
        <v>0.86</v>
      </c>
      <c r="BZ542" s="22">
        <v>1.1000000000000001</v>
      </c>
      <c r="CA542" s="22">
        <v>257</v>
      </c>
      <c r="CB542" s="22">
        <v>170</v>
      </c>
      <c r="CC542" s="22">
        <v>91</v>
      </c>
      <c r="CD542" s="22">
        <v>38</v>
      </c>
      <c r="CE542" s="22">
        <v>63</v>
      </c>
      <c r="CF542" s="22">
        <v>26</v>
      </c>
      <c r="CG542" s="22">
        <v>309</v>
      </c>
      <c r="CH542" s="22">
        <v>96</v>
      </c>
      <c r="CI542" s="22">
        <v>1.1000000000000001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449434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3</v>
      </c>
      <c r="J543" s="20">
        <v>3</v>
      </c>
      <c r="K543" s="20">
        <v>3</v>
      </c>
      <c r="L543" s="22">
        <v>2</v>
      </c>
      <c r="M543" s="20" t="s">
        <v>444</v>
      </c>
      <c r="N543" s="20">
        <v>3</v>
      </c>
      <c r="O543" s="22">
        <v>378</v>
      </c>
      <c r="P543" s="23" t="b">
        <v>0</v>
      </c>
      <c r="Q543" s="20"/>
      <c r="R543" s="20" t="s">
        <v>3258</v>
      </c>
      <c r="S543" s="22">
        <v>50</v>
      </c>
      <c r="T543" s="20" t="s">
        <v>1448</v>
      </c>
      <c r="U543" s="20">
        <v>2.6</v>
      </c>
      <c r="V543" s="20" t="s">
        <v>582</v>
      </c>
      <c r="W543" s="20">
        <v>0.8</v>
      </c>
      <c r="X543" s="23" t="b">
        <v>0</v>
      </c>
      <c r="Y543" s="20"/>
      <c r="Z543" s="20" t="s">
        <v>858</v>
      </c>
      <c r="AA543" s="22">
        <v>16</v>
      </c>
      <c r="AB543" s="22">
        <v>17</v>
      </c>
      <c r="AC543" s="22">
        <v>18</v>
      </c>
      <c r="AD543" s="22">
        <v>79467</v>
      </c>
      <c r="AE543" s="22">
        <v>3164</v>
      </c>
      <c r="AF543" s="22">
        <v>73231</v>
      </c>
      <c r="AG543" s="22">
        <v>2183</v>
      </c>
      <c r="AH543" s="20">
        <v>0.6</v>
      </c>
      <c r="AI543" s="20">
        <v>3.6</v>
      </c>
      <c r="AJ543" s="20" t="s">
        <v>582</v>
      </c>
      <c r="AK543" s="22">
        <v>269</v>
      </c>
      <c r="AL543" s="22">
        <v>1</v>
      </c>
      <c r="AM543" s="22">
        <v>1</v>
      </c>
      <c r="AN543" s="22">
        <v>0</v>
      </c>
      <c r="AO543" s="22">
        <v>2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1</v>
      </c>
      <c r="AW543" s="22">
        <v>63</v>
      </c>
      <c r="AX543" s="20">
        <v>89.8</v>
      </c>
      <c r="AY543" s="20">
        <v>56</v>
      </c>
      <c r="AZ543" s="20">
        <v>116</v>
      </c>
      <c r="BA543" s="20">
        <v>26.3</v>
      </c>
      <c r="BB543" s="22">
        <v>2</v>
      </c>
      <c r="BC543" s="20">
        <v>0.63</v>
      </c>
      <c r="BD543" s="20">
        <v>0.93</v>
      </c>
      <c r="BE543" s="20">
        <v>1.56</v>
      </c>
      <c r="BF543" s="20">
        <v>4.05</v>
      </c>
      <c r="BG543" s="22">
        <v>143</v>
      </c>
      <c r="BH543" s="22">
        <v>51</v>
      </c>
      <c r="BI543" s="22">
        <v>145</v>
      </c>
      <c r="BJ543" s="22">
        <v>96</v>
      </c>
      <c r="BK543" s="22">
        <v>49</v>
      </c>
      <c r="BL543" s="22">
        <v>29</v>
      </c>
      <c r="BM543" s="22">
        <v>86</v>
      </c>
      <c r="BN543" s="22">
        <v>51</v>
      </c>
      <c r="BO543" s="20"/>
      <c r="BP543" s="20"/>
      <c r="BQ543" s="20"/>
      <c r="BR543" s="20"/>
      <c r="BS543" s="20"/>
      <c r="BT543" s="20"/>
      <c r="BU543" s="22">
        <v>0.21</v>
      </c>
      <c r="BV543" s="22">
        <v>0</v>
      </c>
      <c r="BW543" s="22">
        <v>0.31</v>
      </c>
      <c r="BX543" s="22">
        <v>0.52</v>
      </c>
      <c r="BY543" s="22">
        <v>1.36</v>
      </c>
      <c r="BZ543" s="22">
        <v>0.67</v>
      </c>
      <c r="CA543" s="22">
        <v>206</v>
      </c>
      <c r="CB543" s="22">
        <v>132</v>
      </c>
      <c r="CC543" s="22">
        <v>95</v>
      </c>
      <c r="CD543" s="22">
        <v>41</v>
      </c>
      <c r="CE543" s="22">
        <v>160</v>
      </c>
      <c r="CF543" s="22">
        <v>66</v>
      </c>
      <c r="CG543" s="22">
        <v>185</v>
      </c>
      <c r="CH543" s="22">
        <v>57</v>
      </c>
      <c r="CI543" s="22">
        <v>0.67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461682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1446</v>
      </c>
      <c r="N544" s="20">
        <v>0</v>
      </c>
      <c r="O544" s="22">
        <v>434</v>
      </c>
      <c r="P544" s="23" t="b">
        <v>0</v>
      </c>
      <c r="Q544" s="20" t="s">
        <v>2601</v>
      </c>
      <c r="R544" s="20" t="s">
        <v>2602</v>
      </c>
      <c r="S544" s="22">
        <v>45</v>
      </c>
      <c r="T544" s="20" t="s">
        <v>2233</v>
      </c>
      <c r="U544" s="20">
        <v>0</v>
      </c>
      <c r="V544" s="20" t="s">
        <v>2234</v>
      </c>
      <c r="W544" s="20">
        <v>0</v>
      </c>
      <c r="X544" s="23" t="b">
        <v>0</v>
      </c>
      <c r="Y544" s="20"/>
      <c r="Z544" s="20" t="s">
        <v>872</v>
      </c>
      <c r="AA544" s="22">
        <v>16</v>
      </c>
      <c r="AB544" s="22">
        <v>17</v>
      </c>
      <c r="AC544" s="22">
        <v>0</v>
      </c>
      <c r="AD544" s="22">
        <v>0</v>
      </c>
      <c r="AE544" s="22">
        <v>0</v>
      </c>
      <c r="AF544" s="22">
        <v>981</v>
      </c>
      <c r="AG544" s="22">
        <v>7</v>
      </c>
      <c r="AH544" s="20">
        <v>0</v>
      </c>
      <c r="AI544" s="20">
        <v>0</v>
      </c>
      <c r="AJ544" s="20" t="s">
        <v>2235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619</v>
      </c>
      <c r="BH544" s="22">
        <v>243</v>
      </c>
      <c r="BI544" s="22">
        <v>617</v>
      </c>
      <c r="BJ544" s="22">
        <v>244</v>
      </c>
      <c r="BK544" s="22">
        <v>607</v>
      </c>
      <c r="BL544" s="22">
        <v>240</v>
      </c>
      <c r="BM544" s="22">
        <v>624</v>
      </c>
      <c r="BN544" s="22">
        <v>246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429</v>
      </c>
      <c r="CB544" s="22">
        <v>239</v>
      </c>
      <c r="CC544" s="22">
        <v>597</v>
      </c>
      <c r="CD544" s="22">
        <v>230</v>
      </c>
      <c r="CE544" s="22">
        <v>624</v>
      </c>
      <c r="CF544" s="22">
        <v>246</v>
      </c>
      <c r="CG544" s="22">
        <v>686</v>
      </c>
      <c r="CH544" s="22">
        <v>283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0"/>
      <c r="B545" s="20"/>
      <c r="C545" s="22">
        <v>48615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1299</v>
      </c>
      <c r="N545" s="20">
        <v>0</v>
      </c>
      <c r="O545" s="22">
        <v>435</v>
      </c>
      <c r="P545" s="23" t="b">
        <v>0</v>
      </c>
      <c r="Q545" s="20"/>
      <c r="R545" s="20"/>
      <c r="S545" s="22">
        <v>44</v>
      </c>
      <c r="T545" s="20" t="s">
        <v>1532</v>
      </c>
      <c r="U545" s="20">
        <v>0</v>
      </c>
      <c r="V545" s="20" t="s">
        <v>717</v>
      </c>
      <c r="W545" s="20">
        <v>0.1</v>
      </c>
      <c r="X545" s="23" t="b">
        <v>0</v>
      </c>
      <c r="Y545" s="20"/>
      <c r="Z545" s="20" t="s">
        <v>858</v>
      </c>
      <c r="AA545" s="22">
        <v>16</v>
      </c>
      <c r="AB545" s="22">
        <v>17</v>
      </c>
      <c r="AC545" s="22">
        <v>0</v>
      </c>
      <c r="AD545" s="22">
        <v>2198</v>
      </c>
      <c r="AE545" s="22">
        <v>82</v>
      </c>
      <c r="AF545" s="22">
        <v>4679</v>
      </c>
      <c r="AG545" s="22">
        <v>117</v>
      </c>
      <c r="AH545" s="20">
        <v>0</v>
      </c>
      <c r="AI545" s="20">
        <v>0</v>
      </c>
      <c r="AJ545" s="20" t="s">
        <v>717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530</v>
      </c>
      <c r="BH545" s="22">
        <v>199</v>
      </c>
      <c r="BI545" s="22">
        <v>516</v>
      </c>
      <c r="BJ545" s="22">
        <v>198</v>
      </c>
      <c r="BK545" s="22">
        <v>491</v>
      </c>
      <c r="BL545" s="22">
        <v>191</v>
      </c>
      <c r="BM545" s="22">
        <v>534</v>
      </c>
      <c r="BN545" s="22">
        <v>202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478</v>
      </c>
      <c r="CB545" s="22">
        <v>266</v>
      </c>
      <c r="CC545" s="22">
        <v>495</v>
      </c>
      <c r="CD545" s="22">
        <v>182</v>
      </c>
      <c r="CE545" s="22">
        <v>536</v>
      </c>
      <c r="CF545" s="22">
        <v>203</v>
      </c>
      <c r="CG545" s="22">
        <v>469</v>
      </c>
      <c r="CH545" s="22">
        <v>159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100</v>
      </c>
      <c r="C546" s="22">
        <v>80226</v>
      </c>
      <c r="D546" s="22">
        <v>0</v>
      </c>
      <c r="E546" s="22">
        <v>0</v>
      </c>
      <c r="F546" s="22">
        <v>0</v>
      </c>
      <c r="G546" s="22">
        <v>0</v>
      </c>
      <c r="H546" s="22">
        <v>1</v>
      </c>
      <c r="I546" s="22">
        <v>2</v>
      </c>
      <c r="J546" s="20">
        <v>2</v>
      </c>
      <c r="K546" s="20">
        <v>2</v>
      </c>
      <c r="L546" s="22">
        <v>2</v>
      </c>
      <c r="M546" s="20" t="s">
        <v>1579</v>
      </c>
      <c r="N546" s="20">
        <v>2</v>
      </c>
      <c r="O546" s="22">
        <v>436</v>
      </c>
      <c r="P546" s="23" t="b">
        <v>0</v>
      </c>
      <c r="Q546" s="20"/>
      <c r="R546" s="20" t="s">
        <v>3259</v>
      </c>
      <c r="S546" s="22">
        <v>45</v>
      </c>
      <c r="T546" s="20" t="s">
        <v>1580</v>
      </c>
      <c r="U546" s="20">
        <v>3.2</v>
      </c>
      <c r="V546" s="20" t="s">
        <v>1581</v>
      </c>
      <c r="W546" s="20">
        <v>1.7</v>
      </c>
      <c r="X546" s="23" t="b">
        <v>0</v>
      </c>
      <c r="Y546" s="20"/>
      <c r="Z546" s="20" t="s">
        <v>858</v>
      </c>
      <c r="AA546" s="22">
        <v>16</v>
      </c>
      <c r="AB546" s="22">
        <v>17</v>
      </c>
      <c r="AC546" s="22">
        <v>19</v>
      </c>
      <c r="AD546" s="22">
        <v>226559</v>
      </c>
      <c r="AE546" s="22">
        <v>2882</v>
      </c>
      <c r="AF546" s="22">
        <v>133280</v>
      </c>
      <c r="AG546" s="22">
        <v>2906</v>
      </c>
      <c r="AH546" s="20">
        <v>0.4</v>
      </c>
      <c r="AI546" s="20">
        <v>4.2</v>
      </c>
      <c r="AJ546" s="20" t="s">
        <v>1581</v>
      </c>
      <c r="AK546" s="22">
        <v>486</v>
      </c>
      <c r="AL546" s="22">
        <v>0</v>
      </c>
      <c r="AM546" s="22">
        <v>2</v>
      </c>
      <c r="AN546" s="22">
        <v>1</v>
      </c>
      <c r="AO546" s="22">
        <v>9</v>
      </c>
      <c r="AP546" s="22">
        <v>0</v>
      </c>
      <c r="AQ546" s="22">
        <v>0</v>
      </c>
      <c r="AR546" s="22">
        <v>0</v>
      </c>
      <c r="AS546" s="22">
        <v>2</v>
      </c>
      <c r="AT546" s="22">
        <v>0</v>
      </c>
      <c r="AU546" s="22">
        <v>0</v>
      </c>
      <c r="AV546" s="22">
        <v>3</v>
      </c>
      <c r="AW546" s="22">
        <v>85</v>
      </c>
      <c r="AX546" s="20">
        <v>101</v>
      </c>
      <c r="AY546" s="20">
        <v>57.2</v>
      </c>
      <c r="AZ546" s="20">
        <v>20</v>
      </c>
      <c r="BA546" s="20">
        <v>17.8</v>
      </c>
      <c r="BB546" s="22">
        <v>6</v>
      </c>
      <c r="BC546" s="20">
        <v>0.01</v>
      </c>
      <c r="BD546" s="20">
        <v>0.28999999999999998</v>
      </c>
      <c r="BE546" s="20">
        <v>0.3</v>
      </c>
      <c r="BF546" s="20">
        <v>8.27</v>
      </c>
      <c r="BG546" s="22">
        <v>121</v>
      </c>
      <c r="BH546" s="22">
        <v>46</v>
      </c>
      <c r="BI546" s="22">
        <v>139</v>
      </c>
      <c r="BJ546" s="22">
        <v>32</v>
      </c>
      <c r="BK546" s="22">
        <v>224</v>
      </c>
      <c r="BL546" s="22">
        <v>62</v>
      </c>
      <c r="BM546" s="22">
        <v>160</v>
      </c>
      <c r="BN546" s="22">
        <v>47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0.05</v>
      </c>
      <c r="BX546" s="22">
        <v>0.05</v>
      </c>
      <c r="BY546" s="22">
        <v>1.53</v>
      </c>
      <c r="BZ546" s="22">
        <v>1.67</v>
      </c>
      <c r="CA546" s="22">
        <v>347</v>
      </c>
      <c r="CB546" s="22">
        <v>47</v>
      </c>
      <c r="CC546" s="22">
        <v>147</v>
      </c>
      <c r="CD546" s="22">
        <v>49</v>
      </c>
      <c r="CE546" s="22">
        <v>113</v>
      </c>
      <c r="CF546" s="22">
        <v>35</v>
      </c>
      <c r="CG546" s="22">
        <v>129</v>
      </c>
      <c r="CH546" s="22">
        <v>52</v>
      </c>
      <c r="CI546" s="22">
        <v>1.1100000000000001</v>
      </c>
      <c r="CJ546" s="22">
        <v>0.19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210156</v>
      </c>
      <c r="D547" s="22">
        <v>0</v>
      </c>
      <c r="E547" s="22">
        <v>0</v>
      </c>
      <c r="F547" s="22">
        <v>1</v>
      </c>
      <c r="G547" s="22">
        <v>-1</v>
      </c>
      <c r="H547" s="22">
        <v>0</v>
      </c>
      <c r="I547" s="22">
        <v>4</v>
      </c>
      <c r="J547" s="20">
        <v>3.2</v>
      </c>
      <c r="K547" s="20">
        <v>3.2</v>
      </c>
      <c r="L547" s="22">
        <v>2</v>
      </c>
      <c r="M547" s="20" t="s">
        <v>1553</v>
      </c>
      <c r="N547" s="20">
        <v>3.2</v>
      </c>
      <c r="O547" s="22">
        <v>437</v>
      </c>
      <c r="P547" s="23" t="b">
        <v>0</v>
      </c>
      <c r="Q547" s="20"/>
      <c r="R547" s="20" t="s">
        <v>2461</v>
      </c>
      <c r="S547" s="22">
        <v>66</v>
      </c>
      <c r="T547" s="20" t="s">
        <v>1554</v>
      </c>
      <c r="U547" s="20">
        <v>4.7</v>
      </c>
      <c r="V547" s="20" t="s">
        <v>427</v>
      </c>
      <c r="W547" s="20">
        <v>6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33</v>
      </c>
      <c r="AD547" s="22">
        <v>761582</v>
      </c>
      <c r="AE547" s="22">
        <v>14854</v>
      </c>
      <c r="AF547" s="22">
        <v>308441</v>
      </c>
      <c r="AG547" s="22">
        <v>27716</v>
      </c>
      <c r="AH547" s="20">
        <v>0.5</v>
      </c>
      <c r="AI547" s="20">
        <v>5</v>
      </c>
      <c r="AJ547" s="20" t="s">
        <v>427</v>
      </c>
      <c r="AK547" s="22">
        <v>487</v>
      </c>
      <c r="AL547" s="22">
        <v>3</v>
      </c>
      <c r="AM547" s="22">
        <v>2</v>
      </c>
      <c r="AN547" s="22">
        <v>1</v>
      </c>
      <c r="AO547" s="22">
        <v>8</v>
      </c>
      <c r="AP547" s="22">
        <v>0</v>
      </c>
      <c r="AQ547" s="22">
        <v>0</v>
      </c>
      <c r="AR547" s="22">
        <v>0</v>
      </c>
      <c r="AS547" s="22">
        <v>1</v>
      </c>
      <c r="AT547" s="22">
        <v>0</v>
      </c>
      <c r="AU547" s="22">
        <v>0</v>
      </c>
      <c r="AV547" s="22">
        <v>3</v>
      </c>
      <c r="AW547" s="22">
        <v>122</v>
      </c>
      <c r="AX547" s="20">
        <v>152.19999999999999</v>
      </c>
      <c r="AY547" s="20">
        <v>102.5</v>
      </c>
      <c r="AZ547" s="20">
        <v>121</v>
      </c>
      <c r="BA547" s="20">
        <v>37.5</v>
      </c>
      <c r="BB547" s="22">
        <v>6</v>
      </c>
      <c r="BC547" s="20">
        <v>2.4</v>
      </c>
      <c r="BD547" s="20">
        <v>0.38</v>
      </c>
      <c r="BE547" s="20">
        <v>2.78</v>
      </c>
      <c r="BF547" s="20">
        <v>7.23</v>
      </c>
      <c r="BG547" s="22">
        <v>56</v>
      </c>
      <c r="BH547" s="22">
        <v>8</v>
      </c>
      <c r="BI547" s="22">
        <v>57</v>
      </c>
      <c r="BJ547" s="22">
        <v>4</v>
      </c>
      <c r="BK547" s="22">
        <v>47</v>
      </c>
      <c r="BL547" s="22">
        <v>18</v>
      </c>
      <c r="BM547" s="22">
        <v>44</v>
      </c>
      <c r="BN547" s="22">
        <v>12</v>
      </c>
      <c r="BO547" s="20"/>
      <c r="BP547" s="20"/>
      <c r="BQ547" s="20"/>
      <c r="BR547" s="20"/>
      <c r="BS547" s="20"/>
      <c r="BT547" s="20"/>
      <c r="BU547" s="22">
        <v>0.44</v>
      </c>
      <c r="BV547" s="22">
        <v>0</v>
      </c>
      <c r="BW547" s="22">
        <v>7.0000000000000007E-2</v>
      </c>
      <c r="BX547" s="22">
        <v>0.51</v>
      </c>
      <c r="BY547" s="22">
        <v>1.34</v>
      </c>
      <c r="BZ547" s="22">
        <v>1.48</v>
      </c>
      <c r="CA547" s="22">
        <v>45</v>
      </c>
      <c r="CB547" s="22">
        <v>16</v>
      </c>
      <c r="CC547" s="22">
        <v>80</v>
      </c>
      <c r="CD547" s="22">
        <v>16</v>
      </c>
      <c r="CE547" s="22">
        <v>35</v>
      </c>
      <c r="CF547" s="22">
        <v>7</v>
      </c>
      <c r="CG547" s="22">
        <v>66</v>
      </c>
      <c r="CH547" s="22">
        <v>12</v>
      </c>
      <c r="CI547" s="22">
        <v>1.1100000000000001</v>
      </c>
      <c r="CJ547" s="22">
        <v>0.18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437753</v>
      </c>
      <c r="D548" s="22">
        <v>0</v>
      </c>
      <c r="E548" s="22">
        <v>0</v>
      </c>
      <c r="F548" s="22">
        <v>-1</v>
      </c>
      <c r="G548" s="22">
        <v>1</v>
      </c>
      <c r="H548" s="22">
        <v>0</v>
      </c>
      <c r="I548" s="22">
        <v>2</v>
      </c>
      <c r="J548" s="20">
        <v>0</v>
      </c>
      <c r="K548" s="20">
        <v>0</v>
      </c>
      <c r="L548" s="22">
        <v>0</v>
      </c>
      <c r="M548" s="20" t="s">
        <v>1557</v>
      </c>
      <c r="N548" s="20">
        <v>0</v>
      </c>
      <c r="O548" s="22">
        <v>438</v>
      </c>
      <c r="P548" s="23" t="b">
        <v>0</v>
      </c>
      <c r="Q548" s="20" t="s">
        <v>3260</v>
      </c>
      <c r="R548" s="20" t="s">
        <v>3261</v>
      </c>
      <c r="S548" s="22">
        <v>39</v>
      </c>
      <c r="T548" s="20" t="s">
        <v>1558</v>
      </c>
      <c r="U548" s="20">
        <v>0</v>
      </c>
      <c r="V548" s="20" t="s">
        <v>713</v>
      </c>
      <c r="W548" s="20">
        <v>0.1</v>
      </c>
      <c r="X548" s="23" t="b">
        <v>0</v>
      </c>
      <c r="Y548" s="20"/>
      <c r="Z548" s="20" t="s">
        <v>872</v>
      </c>
      <c r="AA548" s="22">
        <v>16</v>
      </c>
      <c r="AB548" s="22">
        <v>17</v>
      </c>
      <c r="AC548" s="22">
        <v>0</v>
      </c>
      <c r="AD548" s="22">
        <v>1479</v>
      </c>
      <c r="AE548" s="22">
        <v>0</v>
      </c>
      <c r="AF548" s="22">
        <v>6403</v>
      </c>
      <c r="AG548" s="22">
        <v>190</v>
      </c>
      <c r="AH548" s="20">
        <v>0</v>
      </c>
      <c r="AI548" s="20">
        <v>0</v>
      </c>
      <c r="AJ548" s="20" t="s">
        <v>713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437</v>
      </c>
      <c r="BH548" s="22">
        <v>157</v>
      </c>
      <c r="BI548" s="22">
        <v>419</v>
      </c>
      <c r="BJ548" s="22">
        <v>153</v>
      </c>
      <c r="BK548" s="22">
        <v>387</v>
      </c>
      <c r="BL548" s="22">
        <v>135</v>
      </c>
      <c r="BM548" s="22">
        <v>441</v>
      </c>
      <c r="BN548" s="22">
        <v>156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716</v>
      </c>
      <c r="CB548" s="22">
        <v>229</v>
      </c>
      <c r="CC548" s="22">
        <v>394</v>
      </c>
      <c r="CD548" s="22">
        <v>135</v>
      </c>
      <c r="CE548" s="22">
        <v>442</v>
      </c>
      <c r="CF548" s="22">
        <v>154</v>
      </c>
      <c r="CG548" s="22">
        <v>422</v>
      </c>
      <c r="CH548" s="22">
        <v>162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90585</v>
      </c>
      <c r="D549" s="22">
        <v>0</v>
      </c>
      <c r="E549" s="22">
        <v>0</v>
      </c>
      <c r="F549" s="22">
        <v>0</v>
      </c>
      <c r="G549" s="22">
        <v>0</v>
      </c>
      <c r="H549" s="22">
        <v>1</v>
      </c>
      <c r="I549" s="22">
        <v>2</v>
      </c>
      <c r="J549" s="20">
        <v>3</v>
      </c>
      <c r="K549" s="20">
        <v>3</v>
      </c>
      <c r="L549" s="22">
        <v>2</v>
      </c>
      <c r="M549" s="20" t="s">
        <v>1559</v>
      </c>
      <c r="N549" s="20">
        <v>3</v>
      </c>
      <c r="O549" s="22">
        <v>439</v>
      </c>
      <c r="P549" s="23" t="b">
        <v>0</v>
      </c>
      <c r="Q549" s="20"/>
      <c r="R549" s="20" t="s">
        <v>3262</v>
      </c>
      <c r="S549" s="22">
        <v>45</v>
      </c>
      <c r="T549" s="20" t="s">
        <v>1560</v>
      </c>
      <c r="U549" s="20">
        <v>3.5</v>
      </c>
      <c r="V549" s="20" t="s">
        <v>636</v>
      </c>
      <c r="W549" s="20">
        <v>0.6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21</v>
      </c>
      <c r="AD549" s="22">
        <v>66308</v>
      </c>
      <c r="AE549" s="22">
        <v>915</v>
      </c>
      <c r="AF549" s="22">
        <v>36623</v>
      </c>
      <c r="AG549" s="22">
        <v>1048</v>
      </c>
      <c r="AH549" s="20">
        <v>0.7</v>
      </c>
      <c r="AI549" s="20">
        <v>4.7</v>
      </c>
      <c r="AJ549" s="20" t="s">
        <v>636</v>
      </c>
      <c r="AK549" s="22">
        <v>518</v>
      </c>
      <c r="AL549" s="22">
        <v>1</v>
      </c>
      <c r="AM549" s="22">
        <v>0</v>
      </c>
      <c r="AN549" s="22">
        <v>1</v>
      </c>
      <c r="AO549" s="22">
        <v>9</v>
      </c>
      <c r="AP549" s="22">
        <v>0</v>
      </c>
      <c r="AQ549" s="22">
        <v>0</v>
      </c>
      <c r="AR549" s="22">
        <v>0</v>
      </c>
      <c r="AS549" s="22">
        <v>1</v>
      </c>
      <c r="AT549" s="22">
        <v>0</v>
      </c>
      <c r="AU549" s="22">
        <v>0</v>
      </c>
      <c r="AV549" s="22">
        <v>3</v>
      </c>
      <c r="AW549" s="22">
        <v>97</v>
      </c>
      <c r="AX549" s="20">
        <v>200.6</v>
      </c>
      <c r="AY549" s="20">
        <v>25.9</v>
      </c>
      <c r="AZ549" s="20">
        <v>121</v>
      </c>
      <c r="BA549" s="20">
        <v>34.799999999999997</v>
      </c>
      <c r="BB549" s="22">
        <v>6</v>
      </c>
      <c r="BC549" s="20">
        <v>0.91</v>
      </c>
      <c r="BD549" s="20">
        <v>0.32</v>
      </c>
      <c r="BE549" s="20">
        <v>1.23</v>
      </c>
      <c r="BF549" s="20">
        <v>9.14</v>
      </c>
      <c r="BG549" s="22">
        <v>23</v>
      </c>
      <c r="BH549" s="22">
        <v>3</v>
      </c>
      <c r="BI549" s="22">
        <v>232</v>
      </c>
      <c r="BJ549" s="22">
        <v>72</v>
      </c>
      <c r="BK549" s="22">
        <v>46</v>
      </c>
      <c r="BL549" s="22">
        <v>2</v>
      </c>
      <c r="BM549" s="22">
        <v>55</v>
      </c>
      <c r="BN549" s="22">
        <v>7</v>
      </c>
      <c r="BO549" s="20"/>
      <c r="BP549" s="20"/>
      <c r="BQ549" s="20"/>
      <c r="BR549" s="20"/>
      <c r="BS549" s="20"/>
      <c r="BT549" s="20"/>
      <c r="BU549" s="22">
        <v>0.16</v>
      </c>
      <c r="BV549" s="22">
        <v>0</v>
      </c>
      <c r="BW549" s="22">
        <v>0.06</v>
      </c>
      <c r="BX549" s="22">
        <v>0.22</v>
      </c>
      <c r="BY549" s="22">
        <v>1.59</v>
      </c>
      <c r="BZ549" s="22">
        <v>1.56</v>
      </c>
      <c r="CA549" s="22">
        <v>351</v>
      </c>
      <c r="CB549" s="22">
        <v>50</v>
      </c>
      <c r="CC549" s="22">
        <v>87</v>
      </c>
      <c r="CD549" s="22">
        <v>25</v>
      </c>
      <c r="CE549" s="22">
        <v>94</v>
      </c>
      <c r="CF549" s="22">
        <v>29</v>
      </c>
      <c r="CG549" s="22">
        <v>217</v>
      </c>
      <c r="CH549" s="22">
        <v>83</v>
      </c>
      <c r="CI549" s="22">
        <v>1.04</v>
      </c>
      <c r="CJ549" s="22">
        <v>0.17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245830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1039</v>
      </c>
      <c r="N550" s="20">
        <v>0</v>
      </c>
      <c r="O550" s="22">
        <v>440</v>
      </c>
      <c r="P550" s="23" t="b">
        <v>0</v>
      </c>
      <c r="Q550" s="20" t="s">
        <v>2462</v>
      </c>
      <c r="R550" s="20" t="s">
        <v>2463</v>
      </c>
      <c r="S550" s="22">
        <v>45</v>
      </c>
      <c r="T550" s="20" t="s">
        <v>2236</v>
      </c>
      <c r="U550" s="20">
        <v>0</v>
      </c>
      <c r="V550" s="20" t="s">
        <v>2237</v>
      </c>
      <c r="W550" s="20">
        <v>0</v>
      </c>
      <c r="X550" s="23" t="b">
        <v>0</v>
      </c>
      <c r="Y550" s="20"/>
      <c r="Z550" s="20" t="s">
        <v>872</v>
      </c>
      <c r="AA550" s="22">
        <v>16</v>
      </c>
      <c r="AB550" s="22">
        <v>17</v>
      </c>
      <c r="AC550" s="22">
        <v>0</v>
      </c>
      <c r="AD550" s="22">
        <v>0</v>
      </c>
      <c r="AE550" s="22">
        <v>0</v>
      </c>
      <c r="AF550" s="22">
        <v>292</v>
      </c>
      <c r="AG550" s="22">
        <v>3</v>
      </c>
      <c r="AH550" s="20">
        <v>0</v>
      </c>
      <c r="AI550" s="20">
        <v>0</v>
      </c>
      <c r="AJ550" s="20" t="s">
        <v>2237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605</v>
      </c>
      <c r="BH550" s="22">
        <v>235</v>
      </c>
      <c r="BI550" s="22">
        <v>603</v>
      </c>
      <c r="BJ550" s="22">
        <v>236</v>
      </c>
      <c r="BK550" s="22">
        <v>592</v>
      </c>
      <c r="BL550" s="22">
        <v>232</v>
      </c>
      <c r="BM550" s="22">
        <v>610</v>
      </c>
      <c r="BN550" s="22">
        <v>238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407</v>
      </c>
      <c r="CB550" s="22">
        <v>229</v>
      </c>
      <c r="CC550" s="22">
        <v>582</v>
      </c>
      <c r="CD550" s="22">
        <v>221</v>
      </c>
      <c r="CE550" s="22">
        <v>612</v>
      </c>
      <c r="CF550" s="22">
        <v>239</v>
      </c>
      <c r="CG550" s="22">
        <v>708</v>
      </c>
      <c r="CH550" s="22">
        <v>301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56917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2</v>
      </c>
      <c r="J551" s="20">
        <v>0</v>
      </c>
      <c r="K551" s="20">
        <v>0</v>
      </c>
      <c r="L551" s="22">
        <v>0</v>
      </c>
      <c r="M551" s="20" t="s">
        <v>1533</v>
      </c>
      <c r="N551" s="20">
        <v>0</v>
      </c>
      <c r="O551" s="22">
        <v>441</v>
      </c>
      <c r="P551" s="23" t="b">
        <v>0</v>
      </c>
      <c r="Q551" s="20" t="s">
        <v>2603</v>
      </c>
      <c r="R551" s="20" t="s">
        <v>2604</v>
      </c>
      <c r="S551" s="22">
        <v>45</v>
      </c>
      <c r="T551" s="20" t="s">
        <v>1534</v>
      </c>
      <c r="U551" s="20">
        <v>0</v>
      </c>
      <c r="V551" s="20" t="s">
        <v>600</v>
      </c>
      <c r="W551" s="20">
        <v>0</v>
      </c>
      <c r="X551" s="23" t="b">
        <v>0</v>
      </c>
      <c r="Y551" s="20"/>
      <c r="Z551" s="20" t="s">
        <v>872</v>
      </c>
      <c r="AA551" s="22">
        <v>16</v>
      </c>
      <c r="AB551" s="22">
        <v>17</v>
      </c>
      <c r="AC551" s="22">
        <v>0</v>
      </c>
      <c r="AD551" s="22">
        <v>0</v>
      </c>
      <c r="AE551" s="22">
        <v>0</v>
      </c>
      <c r="AF551" s="22">
        <v>2111</v>
      </c>
      <c r="AG551" s="22">
        <v>9</v>
      </c>
      <c r="AH551" s="20">
        <v>0</v>
      </c>
      <c r="AI551" s="20">
        <v>0</v>
      </c>
      <c r="AJ551" s="20" t="s">
        <v>600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586</v>
      </c>
      <c r="BH551" s="22">
        <v>222</v>
      </c>
      <c r="BI551" s="22">
        <v>579</v>
      </c>
      <c r="BJ551" s="22">
        <v>221</v>
      </c>
      <c r="BK551" s="22">
        <v>565</v>
      </c>
      <c r="BL551" s="22">
        <v>218</v>
      </c>
      <c r="BM551" s="22">
        <v>590</v>
      </c>
      <c r="BN551" s="22">
        <v>221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343</v>
      </c>
      <c r="CB551" s="22">
        <v>44</v>
      </c>
      <c r="CC551" s="22">
        <v>563</v>
      </c>
      <c r="CD551" s="22">
        <v>214</v>
      </c>
      <c r="CE551" s="22">
        <v>592</v>
      </c>
      <c r="CF551" s="22">
        <v>220</v>
      </c>
      <c r="CG551" s="22">
        <v>640</v>
      </c>
      <c r="CH551" s="22">
        <v>219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513046</v>
      </c>
      <c r="D552" s="22">
        <v>0</v>
      </c>
      <c r="E552" s="22">
        <v>0</v>
      </c>
      <c r="F552" s="22">
        <v>-2</v>
      </c>
      <c r="G552" s="22">
        <v>2</v>
      </c>
      <c r="H552" s="22">
        <v>0</v>
      </c>
      <c r="I552" s="22">
        <v>3</v>
      </c>
      <c r="J552" s="20">
        <v>0</v>
      </c>
      <c r="K552" s="20">
        <v>0</v>
      </c>
      <c r="L552" s="22">
        <v>0</v>
      </c>
      <c r="M552" s="20" t="s">
        <v>157</v>
      </c>
      <c r="N552" s="20">
        <v>0.2</v>
      </c>
      <c r="O552" s="22">
        <v>442</v>
      </c>
      <c r="P552" s="23" t="b">
        <v>0</v>
      </c>
      <c r="Q552" s="20" t="s">
        <v>3362</v>
      </c>
      <c r="R552" s="20" t="s">
        <v>3102</v>
      </c>
      <c r="S552" s="22">
        <v>53</v>
      </c>
      <c r="T552" s="20" t="s">
        <v>1585</v>
      </c>
      <c r="U552" s="20">
        <v>1.8</v>
      </c>
      <c r="V552" s="20" t="s">
        <v>1586</v>
      </c>
      <c r="W552" s="20">
        <v>0.1</v>
      </c>
      <c r="X552" s="23" t="b">
        <v>0</v>
      </c>
      <c r="Y552" s="20"/>
      <c r="Z552" s="20" t="s">
        <v>899</v>
      </c>
      <c r="AA552" s="22">
        <v>16</v>
      </c>
      <c r="AB552" s="22">
        <v>17</v>
      </c>
      <c r="AC552" s="22">
        <v>7</v>
      </c>
      <c r="AD552" s="22">
        <v>1987</v>
      </c>
      <c r="AE552" s="22">
        <v>6</v>
      </c>
      <c r="AF552" s="22">
        <v>9794</v>
      </c>
      <c r="AG552" s="22">
        <v>117</v>
      </c>
      <c r="AH552" s="20">
        <v>0</v>
      </c>
      <c r="AI552" s="20">
        <v>1.3</v>
      </c>
      <c r="AJ552" s="20" t="s">
        <v>157</v>
      </c>
      <c r="AK552" s="22">
        <v>285</v>
      </c>
      <c r="AL552" s="22">
        <v>0</v>
      </c>
      <c r="AM552" s="22">
        <v>0</v>
      </c>
      <c r="AN552" s="22">
        <v>0</v>
      </c>
      <c r="AO552" s="22">
        <v>6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30</v>
      </c>
      <c r="AX552" s="20">
        <v>20</v>
      </c>
      <c r="AY552" s="20">
        <v>25.6</v>
      </c>
      <c r="AZ552" s="20">
        <v>12</v>
      </c>
      <c r="BA552" s="20">
        <v>5.9</v>
      </c>
      <c r="BB552" s="22">
        <v>4</v>
      </c>
      <c r="BC552" s="20">
        <v>0.12</v>
      </c>
      <c r="BD552" s="20">
        <v>0.08</v>
      </c>
      <c r="BE552" s="20">
        <v>0.2</v>
      </c>
      <c r="BF552" s="20">
        <v>4.4800000000000004</v>
      </c>
      <c r="BG552" s="22">
        <v>313</v>
      </c>
      <c r="BH552" s="22">
        <v>136</v>
      </c>
      <c r="BI552" s="22">
        <v>237</v>
      </c>
      <c r="BJ552" s="22">
        <v>128</v>
      </c>
      <c r="BK552" s="22">
        <v>268</v>
      </c>
      <c r="BL552" s="22">
        <v>139</v>
      </c>
      <c r="BM552" s="22">
        <v>305</v>
      </c>
      <c r="BN552" s="22">
        <v>136</v>
      </c>
      <c r="BO552" s="20"/>
      <c r="BP552" s="20"/>
      <c r="BQ552" s="20"/>
      <c r="BR552" s="20"/>
      <c r="BS552" s="20"/>
      <c r="BT552" s="20"/>
      <c r="BU552" s="22">
        <v>0.04</v>
      </c>
      <c r="BV552" s="22">
        <v>0</v>
      </c>
      <c r="BW552" s="22">
        <v>0.03</v>
      </c>
      <c r="BX552" s="22">
        <v>7.0000000000000007E-2</v>
      </c>
      <c r="BY552" s="22">
        <v>1.41</v>
      </c>
      <c r="BZ552" s="22">
        <v>1.89</v>
      </c>
      <c r="CA552" s="22">
        <v>156</v>
      </c>
      <c r="CB552" s="22">
        <v>100</v>
      </c>
      <c r="CC552" s="22">
        <v>376</v>
      </c>
      <c r="CD552" s="22">
        <v>177</v>
      </c>
      <c r="CE552" s="22">
        <v>244</v>
      </c>
      <c r="CF552" s="22">
        <v>113</v>
      </c>
      <c r="CG552" s="22">
        <v>466</v>
      </c>
      <c r="CH552" s="22">
        <v>156</v>
      </c>
      <c r="CI552" s="22">
        <v>1.26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230251</v>
      </c>
      <c r="D553" s="22">
        <v>0</v>
      </c>
      <c r="E553" s="22">
        <v>0</v>
      </c>
      <c r="F553" s="22">
        <v>-2</v>
      </c>
      <c r="G553" s="22">
        <v>2</v>
      </c>
      <c r="H553" s="22">
        <v>0</v>
      </c>
      <c r="I553" s="22">
        <v>4</v>
      </c>
      <c r="J553" s="20">
        <v>0</v>
      </c>
      <c r="K553" s="20">
        <v>0</v>
      </c>
      <c r="L553" s="22">
        <v>0</v>
      </c>
      <c r="M553" s="20" t="s">
        <v>1577</v>
      </c>
      <c r="N553" s="20">
        <v>0</v>
      </c>
      <c r="O553" s="22">
        <v>443</v>
      </c>
      <c r="P553" s="23" t="b">
        <v>0</v>
      </c>
      <c r="Q553" s="20" t="s">
        <v>3263</v>
      </c>
      <c r="R553" s="20" t="s">
        <v>3264</v>
      </c>
      <c r="S553" s="22">
        <v>48</v>
      </c>
      <c r="T553" s="20" t="s">
        <v>1578</v>
      </c>
      <c r="U553" s="20">
        <v>0</v>
      </c>
      <c r="V553" s="20" t="s">
        <v>587</v>
      </c>
      <c r="W553" s="20">
        <v>0.2</v>
      </c>
      <c r="X553" s="23" t="b">
        <v>0</v>
      </c>
      <c r="Y553" s="20"/>
      <c r="Z553" s="20" t="s">
        <v>872</v>
      </c>
      <c r="AA553" s="22">
        <v>16</v>
      </c>
      <c r="AB553" s="22">
        <v>17</v>
      </c>
      <c r="AC553" s="22">
        <v>0</v>
      </c>
      <c r="AD553" s="22">
        <v>6239</v>
      </c>
      <c r="AE553" s="22">
        <v>0</v>
      </c>
      <c r="AF553" s="22">
        <v>42727</v>
      </c>
      <c r="AG553" s="22">
        <v>731</v>
      </c>
      <c r="AH553" s="20">
        <v>0</v>
      </c>
      <c r="AI553" s="20">
        <v>0</v>
      </c>
      <c r="AJ553" s="20" t="s">
        <v>587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658</v>
      </c>
      <c r="BH553" s="22">
        <v>77</v>
      </c>
      <c r="BI553" s="22">
        <v>656</v>
      </c>
      <c r="BJ553" s="22">
        <v>80</v>
      </c>
      <c r="BK553" s="22">
        <v>649</v>
      </c>
      <c r="BL553" s="22">
        <v>79</v>
      </c>
      <c r="BM553" s="22">
        <v>661</v>
      </c>
      <c r="BN553" s="22">
        <v>79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317</v>
      </c>
      <c r="CB553" s="22">
        <v>62</v>
      </c>
      <c r="CC553" s="22">
        <v>644</v>
      </c>
      <c r="CD553" s="22">
        <v>78</v>
      </c>
      <c r="CE553" s="22">
        <v>660</v>
      </c>
      <c r="CF553" s="22">
        <v>79</v>
      </c>
      <c r="CG553" s="22">
        <v>308</v>
      </c>
      <c r="CH553" s="22">
        <v>52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173399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2</v>
      </c>
      <c r="J554" s="20">
        <v>0</v>
      </c>
      <c r="K554" s="20">
        <v>0</v>
      </c>
      <c r="L554" s="22">
        <v>0</v>
      </c>
      <c r="M554" s="20" t="s">
        <v>861</v>
      </c>
      <c r="N554" s="20">
        <v>0</v>
      </c>
      <c r="O554" s="22">
        <v>444</v>
      </c>
      <c r="P554" s="23" t="b">
        <v>0</v>
      </c>
      <c r="Q554" s="20" t="s">
        <v>2945</v>
      </c>
      <c r="R554" s="20" t="s">
        <v>2946</v>
      </c>
      <c r="S554" s="22">
        <v>40</v>
      </c>
      <c r="T554" s="20" t="s">
        <v>1537</v>
      </c>
      <c r="U554" s="20">
        <v>0</v>
      </c>
      <c r="V554" s="20" t="s">
        <v>715</v>
      </c>
      <c r="W554" s="20">
        <v>0.1</v>
      </c>
      <c r="X554" s="23" t="b">
        <v>0</v>
      </c>
      <c r="Y554" s="20"/>
      <c r="Z554" s="20" t="s">
        <v>872</v>
      </c>
      <c r="AA554" s="22">
        <v>16</v>
      </c>
      <c r="AB554" s="22">
        <v>17</v>
      </c>
      <c r="AC554" s="22">
        <v>0</v>
      </c>
      <c r="AD554" s="22">
        <v>796</v>
      </c>
      <c r="AE554" s="22">
        <v>0</v>
      </c>
      <c r="AF554" s="22">
        <v>8293</v>
      </c>
      <c r="AG554" s="22">
        <v>118</v>
      </c>
      <c r="AH554" s="20">
        <v>0</v>
      </c>
      <c r="AI554" s="20">
        <v>0</v>
      </c>
      <c r="AJ554" s="20" t="s">
        <v>715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465</v>
      </c>
      <c r="BH554" s="22">
        <v>166</v>
      </c>
      <c r="BI554" s="22">
        <v>449</v>
      </c>
      <c r="BJ554" s="22">
        <v>163</v>
      </c>
      <c r="BK554" s="22">
        <v>417</v>
      </c>
      <c r="BL554" s="22">
        <v>145</v>
      </c>
      <c r="BM554" s="22">
        <v>470</v>
      </c>
      <c r="BN554" s="22">
        <v>166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626</v>
      </c>
      <c r="CB554" s="22">
        <v>171</v>
      </c>
      <c r="CC554" s="22">
        <v>424</v>
      </c>
      <c r="CD554" s="22">
        <v>145</v>
      </c>
      <c r="CE554" s="22">
        <v>470</v>
      </c>
      <c r="CF554" s="22">
        <v>163</v>
      </c>
      <c r="CG554" s="22">
        <v>446</v>
      </c>
      <c r="CH554" s="22">
        <v>170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116404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2</v>
      </c>
      <c r="J555" s="20">
        <v>0</v>
      </c>
      <c r="K555" s="20">
        <v>0</v>
      </c>
      <c r="L555" s="22">
        <v>0</v>
      </c>
      <c r="M555" s="20" t="s">
        <v>1759</v>
      </c>
      <c r="N555" s="20">
        <v>0</v>
      </c>
      <c r="O555" s="22">
        <v>445</v>
      </c>
      <c r="P555" s="23" t="b">
        <v>0</v>
      </c>
      <c r="Q555" s="20"/>
      <c r="R555" s="20" t="s">
        <v>2464</v>
      </c>
      <c r="S555" s="22">
        <v>44</v>
      </c>
      <c r="T555" s="20" t="s">
        <v>1760</v>
      </c>
      <c r="U555" s="20">
        <v>0</v>
      </c>
      <c r="V555" s="20" t="s">
        <v>1761</v>
      </c>
      <c r="W555" s="20">
        <v>0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0</v>
      </c>
      <c r="AD555" s="22">
        <v>746</v>
      </c>
      <c r="AE555" s="22">
        <v>48</v>
      </c>
      <c r="AF555" s="22">
        <v>2158</v>
      </c>
      <c r="AG555" s="22">
        <v>46</v>
      </c>
      <c r="AH555" s="20">
        <v>0</v>
      </c>
      <c r="AI555" s="20">
        <v>0</v>
      </c>
      <c r="AJ555" s="20" t="s">
        <v>1762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539</v>
      </c>
      <c r="BH555" s="22">
        <v>209</v>
      </c>
      <c r="BI555" s="22">
        <v>527</v>
      </c>
      <c r="BJ555" s="22">
        <v>207</v>
      </c>
      <c r="BK555" s="22">
        <v>506</v>
      </c>
      <c r="BL555" s="22">
        <v>199</v>
      </c>
      <c r="BM555" s="22">
        <v>543</v>
      </c>
      <c r="BN555" s="22">
        <v>208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498</v>
      </c>
      <c r="CB555" s="22">
        <v>115</v>
      </c>
      <c r="CC555" s="22">
        <v>506</v>
      </c>
      <c r="CD555" s="22">
        <v>195</v>
      </c>
      <c r="CE555" s="22">
        <v>545</v>
      </c>
      <c r="CF555" s="22">
        <v>207</v>
      </c>
      <c r="CG555" s="22">
        <v>566</v>
      </c>
      <c r="CH555" s="22">
        <v>205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89076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3</v>
      </c>
      <c r="J556" s="20">
        <v>0</v>
      </c>
      <c r="K556" s="20">
        <v>0</v>
      </c>
      <c r="L556" s="22">
        <v>0</v>
      </c>
      <c r="M556" s="20" t="s">
        <v>1573</v>
      </c>
      <c r="N556" s="20">
        <v>0</v>
      </c>
      <c r="O556" s="22">
        <v>446</v>
      </c>
      <c r="P556" s="23" t="b">
        <v>0</v>
      </c>
      <c r="Q556" s="20" t="s">
        <v>3103</v>
      </c>
      <c r="R556" s="20" t="s">
        <v>3104</v>
      </c>
      <c r="S556" s="22">
        <v>49</v>
      </c>
      <c r="T556" s="20" t="s">
        <v>1574</v>
      </c>
      <c r="U556" s="20">
        <v>0</v>
      </c>
      <c r="V556" s="20" t="s">
        <v>603</v>
      </c>
      <c r="W556" s="20">
        <v>0</v>
      </c>
      <c r="X556" s="23" t="b">
        <v>0</v>
      </c>
      <c r="Y556" s="20"/>
      <c r="Z556" s="20" t="s">
        <v>872</v>
      </c>
      <c r="AA556" s="22">
        <v>16</v>
      </c>
      <c r="AB556" s="22">
        <v>17</v>
      </c>
      <c r="AC556" s="22">
        <v>0</v>
      </c>
      <c r="AD556" s="22">
        <v>105</v>
      </c>
      <c r="AE556" s="22">
        <v>0</v>
      </c>
      <c r="AF556" s="22">
        <v>1709</v>
      </c>
      <c r="AG556" s="22">
        <v>21</v>
      </c>
      <c r="AH556" s="20">
        <v>0</v>
      </c>
      <c r="AI556" s="20">
        <v>0</v>
      </c>
      <c r="AJ556" s="20" t="s">
        <v>603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662</v>
      </c>
      <c r="BH556" s="22">
        <v>272</v>
      </c>
      <c r="BI556" s="22">
        <v>660</v>
      </c>
      <c r="BJ556" s="22">
        <v>272</v>
      </c>
      <c r="BK556" s="22">
        <v>653</v>
      </c>
      <c r="BL556" s="22">
        <v>268</v>
      </c>
      <c r="BM556" s="22">
        <v>665</v>
      </c>
      <c r="BN556" s="22">
        <v>273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229</v>
      </c>
      <c r="CB556" s="22">
        <v>150</v>
      </c>
      <c r="CC556" s="22">
        <v>649</v>
      </c>
      <c r="CD556" s="22">
        <v>264</v>
      </c>
      <c r="CE556" s="22">
        <v>664</v>
      </c>
      <c r="CF556" s="22">
        <v>272</v>
      </c>
      <c r="CG556" s="22">
        <v>623</v>
      </c>
      <c r="CH556" s="22">
        <v>248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0"/>
      <c r="B557" s="20"/>
      <c r="C557" s="22">
        <v>222531</v>
      </c>
      <c r="D557" s="22">
        <v>-1</v>
      </c>
      <c r="E557" s="22">
        <v>1</v>
      </c>
      <c r="F557" s="22">
        <v>-2</v>
      </c>
      <c r="G557" s="22">
        <v>2</v>
      </c>
      <c r="H557" s="22">
        <v>0</v>
      </c>
      <c r="I557" s="22">
        <v>3</v>
      </c>
      <c r="J557" s="20">
        <v>1.8</v>
      </c>
      <c r="K557" s="20">
        <v>1.8</v>
      </c>
      <c r="L557" s="22">
        <v>1</v>
      </c>
      <c r="M557" s="20" t="s">
        <v>933</v>
      </c>
      <c r="N557" s="20">
        <v>1.8</v>
      </c>
      <c r="O557" s="22">
        <v>447</v>
      </c>
      <c r="P557" s="23" t="b">
        <v>0</v>
      </c>
      <c r="Q557" s="20"/>
      <c r="R557" s="20"/>
      <c r="S557" s="22">
        <v>58</v>
      </c>
      <c r="T557" s="20" t="s">
        <v>1561</v>
      </c>
      <c r="U557" s="20">
        <v>2.7</v>
      </c>
      <c r="V557" s="20" t="s">
        <v>436</v>
      </c>
      <c r="W557" s="20">
        <v>1.6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19</v>
      </c>
      <c r="AD557" s="22">
        <v>71790</v>
      </c>
      <c r="AE557" s="22">
        <v>2249</v>
      </c>
      <c r="AF557" s="22">
        <v>152874</v>
      </c>
      <c r="AG557" s="22">
        <v>4240</v>
      </c>
      <c r="AH557" s="20">
        <v>0.3</v>
      </c>
      <c r="AI557" s="20">
        <v>3.3</v>
      </c>
      <c r="AJ557" s="20" t="s">
        <v>436</v>
      </c>
      <c r="AK557" s="22">
        <v>569</v>
      </c>
      <c r="AL557" s="22">
        <v>0</v>
      </c>
      <c r="AM557" s="22">
        <v>2</v>
      </c>
      <c r="AN557" s="22">
        <v>1</v>
      </c>
      <c r="AO557" s="22">
        <v>9</v>
      </c>
      <c r="AP557" s="22">
        <v>0</v>
      </c>
      <c r="AQ557" s="22">
        <v>0</v>
      </c>
      <c r="AR557" s="22">
        <v>0</v>
      </c>
      <c r="AS557" s="22">
        <v>2</v>
      </c>
      <c r="AT557" s="22">
        <v>0</v>
      </c>
      <c r="AU557" s="22">
        <v>0</v>
      </c>
      <c r="AV557" s="22">
        <v>1</v>
      </c>
      <c r="AW557" s="22">
        <v>87</v>
      </c>
      <c r="AX557" s="20">
        <v>93.4</v>
      </c>
      <c r="AY557" s="20">
        <v>178.7</v>
      </c>
      <c r="AZ557" s="20">
        <v>81</v>
      </c>
      <c r="BA557" s="20">
        <v>35.299999999999997</v>
      </c>
      <c r="BB557" s="22">
        <v>6</v>
      </c>
      <c r="BC557" s="20">
        <v>0.93</v>
      </c>
      <c r="BD557" s="20">
        <v>1.03</v>
      </c>
      <c r="BE557" s="20">
        <v>1.96</v>
      </c>
      <c r="BF557" s="20">
        <v>9.15</v>
      </c>
      <c r="BG557" s="22">
        <v>132</v>
      </c>
      <c r="BH557" s="22">
        <v>45</v>
      </c>
      <c r="BI557" s="22">
        <v>21</v>
      </c>
      <c r="BJ557" s="22">
        <v>17</v>
      </c>
      <c r="BK557" s="22">
        <v>85</v>
      </c>
      <c r="BL557" s="22">
        <v>49</v>
      </c>
      <c r="BM557" s="22">
        <v>52</v>
      </c>
      <c r="BN557" s="22">
        <v>33</v>
      </c>
      <c r="BO557" s="22">
        <v>1</v>
      </c>
      <c r="BP557" s="20"/>
      <c r="BQ557" s="22">
        <v>1</v>
      </c>
      <c r="BR557" s="20"/>
      <c r="BS557" s="22">
        <v>1</v>
      </c>
      <c r="BT557" s="20"/>
      <c r="BU557" s="22">
        <v>0.15</v>
      </c>
      <c r="BV557" s="22">
        <v>0</v>
      </c>
      <c r="BW557" s="22">
        <v>0.16</v>
      </c>
      <c r="BX557" s="22">
        <v>0.31</v>
      </c>
      <c r="BY557" s="22">
        <v>1.45</v>
      </c>
      <c r="BZ557" s="22">
        <v>1.42</v>
      </c>
      <c r="CA557" s="22">
        <v>81</v>
      </c>
      <c r="CB557" s="22">
        <v>50</v>
      </c>
      <c r="CC557" s="22">
        <v>182</v>
      </c>
      <c r="CD557" s="22">
        <v>81</v>
      </c>
      <c r="CE557" s="22">
        <v>156</v>
      </c>
      <c r="CF557" s="22">
        <v>65</v>
      </c>
      <c r="CG557" s="22">
        <v>137</v>
      </c>
      <c r="CH557" s="22">
        <v>44</v>
      </c>
      <c r="CI557" s="22">
        <v>0.95</v>
      </c>
      <c r="CJ557" s="22">
        <v>0.16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20066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1</v>
      </c>
      <c r="J558" s="20">
        <v>0</v>
      </c>
      <c r="K558" s="20">
        <v>0</v>
      </c>
      <c r="L558" s="22">
        <v>0</v>
      </c>
      <c r="M558" s="20" t="s">
        <v>1566</v>
      </c>
      <c r="N558" s="20">
        <v>0</v>
      </c>
      <c r="O558" s="22">
        <v>448</v>
      </c>
      <c r="P558" s="23" t="b">
        <v>0</v>
      </c>
      <c r="Q558" s="20"/>
      <c r="R558" s="20" t="s">
        <v>2465</v>
      </c>
      <c r="S558" s="22">
        <v>40</v>
      </c>
      <c r="T558" s="20" t="s">
        <v>1567</v>
      </c>
      <c r="U558" s="20">
        <v>0</v>
      </c>
      <c r="V558" s="20" t="s">
        <v>591</v>
      </c>
      <c r="W558" s="20">
        <v>0.2</v>
      </c>
      <c r="X558" s="23" t="b">
        <v>0</v>
      </c>
      <c r="Y558" s="20"/>
      <c r="Z558" s="20" t="s">
        <v>858</v>
      </c>
      <c r="AA558" s="22">
        <v>16</v>
      </c>
      <c r="AB558" s="22">
        <v>17</v>
      </c>
      <c r="AC558" s="22">
        <v>0</v>
      </c>
      <c r="AD558" s="22">
        <v>1196</v>
      </c>
      <c r="AE558" s="22">
        <v>89</v>
      </c>
      <c r="AF558" s="22">
        <v>9323</v>
      </c>
      <c r="AG558" s="22">
        <v>155</v>
      </c>
      <c r="AH558" s="20">
        <v>0</v>
      </c>
      <c r="AI558" s="20">
        <v>0</v>
      </c>
      <c r="AJ558" s="20" t="s">
        <v>591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444</v>
      </c>
      <c r="BH558" s="22">
        <v>35</v>
      </c>
      <c r="BI558" s="22">
        <v>426</v>
      </c>
      <c r="BJ558" s="22">
        <v>18</v>
      </c>
      <c r="BK558" s="22">
        <v>394</v>
      </c>
      <c r="BL558" s="22">
        <v>13</v>
      </c>
      <c r="BM558" s="22">
        <v>448</v>
      </c>
      <c r="BN558" s="22">
        <v>35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599</v>
      </c>
      <c r="CB558" s="22">
        <v>35</v>
      </c>
      <c r="CC558" s="22">
        <v>401</v>
      </c>
      <c r="CD558" s="22">
        <v>34</v>
      </c>
      <c r="CE558" s="22">
        <v>449</v>
      </c>
      <c r="CF558" s="22">
        <v>35</v>
      </c>
      <c r="CG558" s="22">
        <v>311</v>
      </c>
      <c r="CH558" s="22">
        <v>46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168547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1</v>
      </c>
      <c r="J559" s="20">
        <v>0</v>
      </c>
      <c r="K559" s="20">
        <v>0</v>
      </c>
      <c r="L559" s="22">
        <v>0</v>
      </c>
      <c r="M559" s="20" t="s">
        <v>918</v>
      </c>
      <c r="N559" s="20">
        <v>0</v>
      </c>
      <c r="O559" s="22">
        <v>449</v>
      </c>
      <c r="P559" s="23" t="b">
        <v>0</v>
      </c>
      <c r="Q559" s="20"/>
      <c r="R559" s="20"/>
      <c r="S559" s="22">
        <v>44</v>
      </c>
      <c r="T559" s="20" t="s">
        <v>2238</v>
      </c>
      <c r="U559" s="20">
        <v>0</v>
      </c>
      <c r="V559" s="20" t="s">
        <v>2239</v>
      </c>
      <c r="W559" s="20">
        <v>0.1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0</v>
      </c>
      <c r="AD559" s="22">
        <v>1435</v>
      </c>
      <c r="AE559" s="22">
        <v>22</v>
      </c>
      <c r="AF559" s="22">
        <v>5819</v>
      </c>
      <c r="AG559" s="22">
        <v>94</v>
      </c>
      <c r="AH559" s="20">
        <v>0</v>
      </c>
      <c r="AI559" s="20">
        <v>0</v>
      </c>
      <c r="AJ559" s="20" t="s">
        <v>2239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547</v>
      </c>
      <c r="BH559" s="22">
        <v>77</v>
      </c>
      <c r="BI559" s="22">
        <v>535</v>
      </c>
      <c r="BJ559" s="22">
        <v>64</v>
      </c>
      <c r="BK559" s="22">
        <v>514</v>
      </c>
      <c r="BL559" s="22">
        <v>60</v>
      </c>
      <c r="BM559" s="22">
        <v>551</v>
      </c>
      <c r="BN559" s="22">
        <v>77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508</v>
      </c>
      <c r="CB559" s="22">
        <v>28</v>
      </c>
      <c r="CC559" s="22">
        <v>515</v>
      </c>
      <c r="CD559" s="22">
        <v>77</v>
      </c>
      <c r="CE559" s="22">
        <v>553</v>
      </c>
      <c r="CF559" s="22">
        <v>77</v>
      </c>
      <c r="CG559" s="22">
        <v>400</v>
      </c>
      <c r="CH559" s="22">
        <v>59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55037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3</v>
      </c>
      <c r="J560" s="20">
        <v>0.5</v>
      </c>
      <c r="K560" s="20">
        <v>0.5</v>
      </c>
      <c r="L560" s="22">
        <v>1</v>
      </c>
      <c r="M560" s="20" t="s">
        <v>1575</v>
      </c>
      <c r="N560" s="20">
        <v>0.5</v>
      </c>
      <c r="O560" s="22">
        <v>451</v>
      </c>
      <c r="P560" s="23" t="b">
        <v>0</v>
      </c>
      <c r="Q560" s="20"/>
      <c r="R560" s="20"/>
      <c r="S560" s="22">
        <v>49</v>
      </c>
      <c r="T560" s="20" t="s">
        <v>1576</v>
      </c>
      <c r="U560" s="20">
        <v>0.8</v>
      </c>
      <c r="V560" s="20" t="s">
        <v>618</v>
      </c>
      <c r="W560" s="20">
        <v>0</v>
      </c>
      <c r="X560" s="23" t="b">
        <v>0</v>
      </c>
      <c r="Y560" s="20"/>
      <c r="Z560" s="20" t="s">
        <v>858</v>
      </c>
      <c r="AA560" s="22">
        <v>16</v>
      </c>
      <c r="AB560" s="22">
        <v>17</v>
      </c>
      <c r="AC560" s="22">
        <v>4</v>
      </c>
      <c r="AD560" s="22">
        <v>387</v>
      </c>
      <c r="AE560" s="22">
        <v>19</v>
      </c>
      <c r="AF560" s="22">
        <v>1406</v>
      </c>
      <c r="AG560" s="22">
        <v>35</v>
      </c>
      <c r="AH560" s="20">
        <v>0.1</v>
      </c>
      <c r="AI560" s="20">
        <v>0.8</v>
      </c>
      <c r="AJ560" s="20" t="s">
        <v>618</v>
      </c>
      <c r="AK560" s="22">
        <v>52</v>
      </c>
      <c r="AL560" s="22">
        <v>0</v>
      </c>
      <c r="AM560" s="22">
        <v>0</v>
      </c>
      <c r="AN560" s="22">
        <v>0</v>
      </c>
      <c r="AO560" s="22">
        <v>1</v>
      </c>
      <c r="AP560" s="22">
        <v>0</v>
      </c>
      <c r="AQ560" s="22">
        <v>0</v>
      </c>
      <c r="AR560" s="22">
        <v>0</v>
      </c>
      <c r="AS560" s="22">
        <v>1</v>
      </c>
      <c r="AT560" s="22">
        <v>0</v>
      </c>
      <c r="AU560" s="22">
        <v>0</v>
      </c>
      <c r="AV560" s="22">
        <v>0</v>
      </c>
      <c r="AW560" s="22">
        <v>17</v>
      </c>
      <c r="AX560" s="20">
        <v>23.8</v>
      </c>
      <c r="AY560" s="20">
        <v>11</v>
      </c>
      <c r="AZ560" s="20">
        <v>3</v>
      </c>
      <c r="BA560" s="20">
        <v>3.8</v>
      </c>
      <c r="BB560" s="22">
        <v>0</v>
      </c>
      <c r="BC560" s="20">
        <v>0.02</v>
      </c>
      <c r="BD560" s="20">
        <v>0.02</v>
      </c>
      <c r="BE560" s="20">
        <v>0.04</v>
      </c>
      <c r="BF560" s="20">
        <v>2.41</v>
      </c>
      <c r="BG560" s="22">
        <v>301</v>
      </c>
      <c r="BH560" s="22">
        <v>126</v>
      </c>
      <c r="BI560" s="22">
        <v>314</v>
      </c>
      <c r="BJ560" s="22">
        <v>162</v>
      </c>
      <c r="BK560" s="22">
        <v>344</v>
      </c>
      <c r="BL560" s="22">
        <v>173</v>
      </c>
      <c r="BM560" s="22">
        <v>335</v>
      </c>
      <c r="BN560" s="22">
        <v>153</v>
      </c>
      <c r="BO560" s="20"/>
      <c r="BP560" s="20"/>
      <c r="BQ560" s="20"/>
      <c r="BR560" s="20"/>
      <c r="BS560" s="20"/>
      <c r="BT560" s="20"/>
      <c r="BU560" s="22">
        <v>0.03</v>
      </c>
      <c r="BV560" s="22">
        <v>0</v>
      </c>
      <c r="BW560" s="22">
        <v>0.03</v>
      </c>
      <c r="BX560" s="22">
        <v>0.06</v>
      </c>
      <c r="BY560" s="22">
        <v>4.17</v>
      </c>
      <c r="BZ560" s="22">
        <v>1.73</v>
      </c>
      <c r="CA560" s="22">
        <v>219</v>
      </c>
      <c r="CB560" s="22">
        <v>142</v>
      </c>
      <c r="CC560" s="22">
        <v>318</v>
      </c>
      <c r="CD560" s="22">
        <v>149</v>
      </c>
      <c r="CE560" s="22">
        <v>406</v>
      </c>
      <c r="CF560" s="22">
        <v>196</v>
      </c>
      <c r="CG560" s="22">
        <v>573</v>
      </c>
      <c r="CH560" s="22">
        <v>216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27.75" thickBot="1">
      <c r="A561" s="22">
        <v>0</v>
      </c>
      <c r="B561" s="22">
        <v>0</v>
      </c>
      <c r="C561" s="22">
        <v>221403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1543</v>
      </c>
      <c r="N561" s="20">
        <v>0</v>
      </c>
      <c r="O561" s="22">
        <v>452</v>
      </c>
      <c r="P561" s="23" t="b">
        <v>0</v>
      </c>
      <c r="Q561" s="20" t="s">
        <v>2466</v>
      </c>
      <c r="R561" s="20" t="s">
        <v>2467</v>
      </c>
      <c r="S561" s="22">
        <v>45</v>
      </c>
      <c r="T561" s="20" t="s">
        <v>1544</v>
      </c>
      <c r="U561" s="20">
        <v>0</v>
      </c>
      <c r="V561" s="20" t="s">
        <v>720</v>
      </c>
      <c r="W561" s="20">
        <v>0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0</v>
      </c>
      <c r="AE561" s="22">
        <v>0</v>
      </c>
      <c r="AF561" s="22">
        <v>451</v>
      </c>
      <c r="AG561" s="22">
        <v>6</v>
      </c>
      <c r="AH561" s="20">
        <v>0</v>
      </c>
      <c r="AI561" s="20">
        <v>0</v>
      </c>
      <c r="AJ561" s="20" t="s">
        <v>720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598</v>
      </c>
      <c r="BH561" s="22">
        <v>225</v>
      </c>
      <c r="BI561" s="22">
        <v>595</v>
      </c>
      <c r="BJ561" s="22">
        <v>224</v>
      </c>
      <c r="BK561" s="22">
        <v>583</v>
      </c>
      <c r="BL561" s="22">
        <v>222</v>
      </c>
      <c r="BM561" s="22">
        <v>602</v>
      </c>
      <c r="BN561" s="22">
        <v>224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388</v>
      </c>
      <c r="CB561" s="22">
        <v>75</v>
      </c>
      <c r="CC561" s="22">
        <v>575</v>
      </c>
      <c r="CD561" s="22">
        <v>217</v>
      </c>
      <c r="CE561" s="22">
        <v>604</v>
      </c>
      <c r="CF561" s="22">
        <v>223</v>
      </c>
      <c r="CG561" s="22">
        <v>697</v>
      </c>
      <c r="CH561" s="22">
        <v>230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179519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3</v>
      </c>
      <c r="J562" s="20">
        <v>1.8</v>
      </c>
      <c r="K562" s="20">
        <v>1.8</v>
      </c>
      <c r="L562" s="22">
        <v>2</v>
      </c>
      <c r="M562" s="20" t="s">
        <v>1570</v>
      </c>
      <c r="N562" s="20">
        <v>1.8</v>
      </c>
      <c r="O562" s="22">
        <v>453</v>
      </c>
      <c r="P562" s="23" t="b">
        <v>0</v>
      </c>
      <c r="Q562" s="20"/>
      <c r="R562" s="20" t="s">
        <v>2947</v>
      </c>
      <c r="S562" s="22">
        <v>50</v>
      </c>
      <c r="T562" s="20" t="s">
        <v>1571</v>
      </c>
      <c r="U562" s="20">
        <v>1.7</v>
      </c>
      <c r="V562" s="20" t="s">
        <v>611</v>
      </c>
      <c r="W562" s="20">
        <v>0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10</v>
      </c>
      <c r="AD562" s="22">
        <v>805</v>
      </c>
      <c r="AE562" s="22">
        <v>42</v>
      </c>
      <c r="AF562" s="22">
        <v>1658</v>
      </c>
      <c r="AG562" s="22">
        <v>25</v>
      </c>
      <c r="AH562" s="20">
        <v>0.4</v>
      </c>
      <c r="AI562" s="20">
        <v>2</v>
      </c>
      <c r="AJ562" s="20" t="s">
        <v>611</v>
      </c>
      <c r="AK562" s="22">
        <v>478</v>
      </c>
      <c r="AL562" s="22">
        <v>0</v>
      </c>
      <c r="AM562" s="22">
        <v>0</v>
      </c>
      <c r="AN562" s="22">
        <v>1</v>
      </c>
      <c r="AO562" s="22">
        <v>7</v>
      </c>
      <c r="AP562" s="22">
        <v>0</v>
      </c>
      <c r="AQ562" s="22">
        <v>0</v>
      </c>
      <c r="AR562" s="22">
        <v>0</v>
      </c>
      <c r="AS562" s="22">
        <v>3</v>
      </c>
      <c r="AT562" s="22">
        <v>0</v>
      </c>
      <c r="AU562" s="22">
        <v>0</v>
      </c>
      <c r="AV562" s="22">
        <v>0</v>
      </c>
      <c r="AW562" s="22">
        <v>33</v>
      </c>
      <c r="AX562" s="20">
        <v>37</v>
      </c>
      <c r="AY562" s="20">
        <v>31.1</v>
      </c>
      <c r="AZ562" s="20">
        <v>10</v>
      </c>
      <c r="BA562" s="20">
        <v>7.8</v>
      </c>
      <c r="BB562" s="22">
        <v>6</v>
      </c>
      <c r="BC562" s="20">
        <v>0.17</v>
      </c>
      <c r="BD562" s="20">
        <v>0.03</v>
      </c>
      <c r="BE562" s="20">
        <v>0.2</v>
      </c>
      <c r="BF562" s="20">
        <v>5.75</v>
      </c>
      <c r="BG562" s="22">
        <v>265</v>
      </c>
      <c r="BH562" s="22">
        <v>107</v>
      </c>
      <c r="BI562" s="22">
        <v>210</v>
      </c>
      <c r="BJ562" s="22">
        <v>112</v>
      </c>
      <c r="BK562" s="22">
        <v>286</v>
      </c>
      <c r="BL562" s="22">
        <v>150</v>
      </c>
      <c r="BM562" s="22">
        <v>286</v>
      </c>
      <c r="BN562" s="22">
        <v>126</v>
      </c>
      <c r="BO562" s="20"/>
      <c r="BP562" s="20"/>
      <c r="BQ562" s="20"/>
      <c r="BR562" s="20"/>
      <c r="BS562" s="20"/>
      <c r="BT562" s="20"/>
      <c r="BU562" s="22">
        <v>0.03</v>
      </c>
      <c r="BV562" s="22">
        <v>0</v>
      </c>
      <c r="BW562" s="22">
        <v>0.01</v>
      </c>
      <c r="BX562" s="22">
        <v>0.04</v>
      </c>
      <c r="BY562" s="22">
        <v>1.08</v>
      </c>
      <c r="BZ562" s="22">
        <v>1.32</v>
      </c>
      <c r="CA562" s="22">
        <v>187</v>
      </c>
      <c r="CB562" s="22">
        <v>117</v>
      </c>
      <c r="CC562" s="22">
        <v>177</v>
      </c>
      <c r="CD562" s="22">
        <v>77</v>
      </c>
      <c r="CE562" s="22">
        <v>255</v>
      </c>
      <c r="CF562" s="22">
        <v>119</v>
      </c>
      <c r="CG562" s="22">
        <v>584</v>
      </c>
      <c r="CH562" s="22">
        <v>224</v>
      </c>
      <c r="CI562" s="22">
        <v>1.1299999999999999</v>
      </c>
      <c r="CJ562" s="22">
        <v>0.19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242885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0</v>
      </c>
      <c r="K563" s="20">
        <v>0</v>
      </c>
      <c r="L563" s="22">
        <v>0</v>
      </c>
      <c r="M563" s="20" t="s">
        <v>1545</v>
      </c>
      <c r="N563" s="20">
        <v>0</v>
      </c>
      <c r="O563" s="22">
        <v>454</v>
      </c>
      <c r="P563" s="23" t="b">
        <v>0</v>
      </c>
      <c r="Q563" s="20" t="s">
        <v>3105</v>
      </c>
      <c r="R563" s="20" t="s">
        <v>3106</v>
      </c>
      <c r="S563" s="22">
        <v>40</v>
      </c>
      <c r="T563" s="20" t="s">
        <v>1546</v>
      </c>
      <c r="U563" s="20">
        <v>0</v>
      </c>
      <c r="V563" s="20" t="s">
        <v>719</v>
      </c>
      <c r="W563" s="20">
        <v>0.1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589</v>
      </c>
      <c r="AE563" s="22">
        <v>0</v>
      </c>
      <c r="AF563" s="22">
        <v>5852</v>
      </c>
      <c r="AG563" s="22">
        <v>92</v>
      </c>
      <c r="AH563" s="20">
        <v>0</v>
      </c>
      <c r="AI563" s="20">
        <v>0</v>
      </c>
      <c r="AJ563" s="20" t="s">
        <v>719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488</v>
      </c>
      <c r="BH563" s="22">
        <v>180</v>
      </c>
      <c r="BI563" s="22">
        <v>473</v>
      </c>
      <c r="BJ563" s="22">
        <v>177</v>
      </c>
      <c r="BK563" s="22">
        <v>443</v>
      </c>
      <c r="BL563" s="22">
        <v>161</v>
      </c>
      <c r="BM563" s="22">
        <v>493</v>
      </c>
      <c r="BN563" s="22">
        <v>180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653</v>
      </c>
      <c r="CB563" s="22">
        <v>188</v>
      </c>
      <c r="CC563" s="22">
        <v>447</v>
      </c>
      <c r="CD563" s="22">
        <v>159</v>
      </c>
      <c r="CE563" s="22">
        <v>493</v>
      </c>
      <c r="CF563" s="22">
        <v>177</v>
      </c>
      <c r="CG563" s="22">
        <v>460</v>
      </c>
      <c r="CH563" s="22">
        <v>175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168281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2</v>
      </c>
      <c r="J564" s="20">
        <v>2.2000000000000002</v>
      </c>
      <c r="K564" s="20">
        <v>2.2000000000000002</v>
      </c>
      <c r="L564" s="22">
        <v>0</v>
      </c>
      <c r="M564" s="20" t="s">
        <v>1414</v>
      </c>
      <c r="N564" s="20">
        <v>2.2000000000000002</v>
      </c>
      <c r="O564" s="22">
        <v>455</v>
      </c>
      <c r="P564" s="23" t="b">
        <v>0</v>
      </c>
      <c r="Q564" s="20"/>
      <c r="R564" s="20" t="s">
        <v>2948</v>
      </c>
      <c r="S564" s="22">
        <v>45</v>
      </c>
      <c r="T564" s="20" t="s">
        <v>1536</v>
      </c>
      <c r="U564" s="20">
        <v>2.4</v>
      </c>
      <c r="V564" s="20" t="s">
        <v>588</v>
      </c>
      <c r="W564" s="20">
        <v>0.1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12</v>
      </c>
      <c r="AD564" s="22">
        <v>4479</v>
      </c>
      <c r="AE564" s="22">
        <v>59</v>
      </c>
      <c r="AF564" s="22">
        <v>6531</v>
      </c>
      <c r="AG564" s="22">
        <v>133</v>
      </c>
      <c r="AH564" s="20">
        <v>0.5</v>
      </c>
      <c r="AI564" s="20">
        <v>2.7</v>
      </c>
      <c r="AJ564" s="20" t="s">
        <v>588</v>
      </c>
      <c r="AK564" s="22">
        <v>416</v>
      </c>
      <c r="AL564" s="22">
        <v>0</v>
      </c>
      <c r="AM564" s="22">
        <v>0</v>
      </c>
      <c r="AN564" s="22">
        <v>1</v>
      </c>
      <c r="AO564" s="22">
        <v>6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1</v>
      </c>
      <c r="AW564" s="22">
        <v>64</v>
      </c>
      <c r="AX564" s="20">
        <v>89</v>
      </c>
      <c r="AY564" s="20">
        <v>32.4</v>
      </c>
      <c r="AZ564" s="20">
        <v>17</v>
      </c>
      <c r="BA564" s="20">
        <v>13.8</v>
      </c>
      <c r="BB564" s="22">
        <v>5</v>
      </c>
      <c r="BC564" s="20">
        <v>0.21</v>
      </c>
      <c r="BD564" s="20">
        <v>0.17</v>
      </c>
      <c r="BE564" s="20">
        <v>0.38</v>
      </c>
      <c r="BF564" s="20">
        <v>5.64</v>
      </c>
      <c r="BG564" s="22">
        <v>146</v>
      </c>
      <c r="BH564" s="22">
        <v>58</v>
      </c>
      <c r="BI564" s="22">
        <v>205</v>
      </c>
      <c r="BJ564" s="22">
        <v>62</v>
      </c>
      <c r="BK564" s="22">
        <v>240</v>
      </c>
      <c r="BL564" s="22">
        <v>69</v>
      </c>
      <c r="BM564" s="22">
        <v>215</v>
      </c>
      <c r="BN564" s="22">
        <v>68</v>
      </c>
      <c r="BO564" s="20"/>
      <c r="BP564" s="20"/>
      <c r="BQ564" s="20"/>
      <c r="BR564" s="20"/>
      <c r="BS564" s="20"/>
      <c r="BT564" s="20"/>
      <c r="BU564" s="22">
        <v>0.05</v>
      </c>
      <c r="BV564" s="22">
        <v>0</v>
      </c>
      <c r="BW564" s="22">
        <v>0.04</v>
      </c>
      <c r="BX564" s="22">
        <v>0.09</v>
      </c>
      <c r="BY564" s="22">
        <v>1.22</v>
      </c>
      <c r="BZ564" s="22">
        <v>1.3</v>
      </c>
      <c r="CA564" s="22">
        <v>364</v>
      </c>
      <c r="CB564" s="22">
        <v>58</v>
      </c>
      <c r="CC564" s="22">
        <v>129</v>
      </c>
      <c r="CD564" s="22">
        <v>42</v>
      </c>
      <c r="CE564" s="22">
        <v>176</v>
      </c>
      <c r="CF564" s="22">
        <v>62</v>
      </c>
      <c r="CG564" s="22">
        <v>423</v>
      </c>
      <c r="CH564" s="22">
        <v>163</v>
      </c>
      <c r="CI564" s="22">
        <v>1.08</v>
      </c>
      <c r="CJ564" s="22">
        <v>0.22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244930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1256</v>
      </c>
      <c r="N565" s="20">
        <v>0</v>
      </c>
      <c r="O565" s="22">
        <v>456</v>
      </c>
      <c r="P565" s="23" t="b">
        <v>0</v>
      </c>
      <c r="Q565" s="20" t="s">
        <v>3265</v>
      </c>
      <c r="R565" s="20" t="s">
        <v>3266</v>
      </c>
      <c r="S565" s="22">
        <v>44</v>
      </c>
      <c r="T565" s="20" t="s">
        <v>1549</v>
      </c>
      <c r="U565" s="20">
        <v>0</v>
      </c>
      <c r="V565" s="20" t="s">
        <v>712</v>
      </c>
      <c r="W565" s="20">
        <v>0</v>
      </c>
      <c r="X565" s="23" t="b">
        <v>0</v>
      </c>
      <c r="Y565" s="20"/>
      <c r="Z565" s="20" t="s">
        <v>872</v>
      </c>
      <c r="AA565" s="22">
        <v>16</v>
      </c>
      <c r="AB565" s="22">
        <v>17</v>
      </c>
      <c r="AC565" s="22">
        <v>0</v>
      </c>
      <c r="AD565" s="22">
        <v>874</v>
      </c>
      <c r="AE565" s="22">
        <v>0</v>
      </c>
      <c r="AF565" s="22">
        <v>2654</v>
      </c>
      <c r="AG565" s="22">
        <v>57</v>
      </c>
      <c r="AH565" s="20">
        <v>0</v>
      </c>
      <c r="AI565" s="20">
        <v>0</v>
      </c>
      <c r="AJ565" s="20" t="s">
        <v>712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569</v>
      </c>
      <c r="BH565" s="22">
        <v>216</v>
      </c>
      <c r="BI565" s="22">
        <v>558</v>
      </c>
      <c r="BJ565" s="22">
        <v>216</v>
      </c>
      <c r="BK565" s="22">
        <v>541</v>
      </c>
      <c r="BL565" s="22">
        <v>209</v>
      </c>
      <c r="BM565" s="22">
        <v>573</v>
      </c>
      <c r="BN565" s="22">
        <v>219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548</v>
      </c>
      <c r="CB565" s="22">
        <v>288</v>
      </c>
      <c r="CC565" s="22">
        <v>542</v>
      </c>
      <c r="CD565" s="22">
        <v>200</v>
      </c>
      <c r="CE565" s="22">
        <v>575</v>
      </c>
      <c r="CF565" s="22">
        <v>220</v>
      </c>
      <c r="CG565" s="22">
        <v>572</v>
      </c>
      <c r="CH565" s="22">
        <v>215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100</v>
      </c>
      <c r="C566" s="22">
        <v>199170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2</v>
      </c>
      <c r="J566" s="20">
        <v>0</v>
      </c>
      <c r="K566" s="20">
        <v>-0.2</v>
      </c>
      <c r="L566" s="22">
        <v>-2</v>
      </c>
      <c r="M566" s="20" t="s">
        <v>1562</v>
      </c>
      <c r="N566" s="20">
        <v>-0.2</v>
      </c>
      <c r="O566" s="22">
        <v>457</v>
      </c>
      <c r="P566" s="23" t="b">
        <v>0</v>
      </c>
      <c r="Q566" s="20" t="s">
        <v>3342</v>
      </c>
      <c r="R566" s="20" t="s">
        <v>3487</v>
      </c>
      <c r="S566" s="22">
        <v>45</v>
      </c>
      <c r="T566" s="20" t="s">
        <v>1563</v>
      </c>
      <c r="U566" s="20">
        <v>0.2</v>
      </c>
      <c r="V566" s="20" t="s">
        <v>714</v>
      </c>
      <c r="W566" s="20">
        <v>0</v>
      </c>
      <c r="X566" s="23" t="b">
        <v>0</v>
      </c>
      <c r="Y566" s="20"/>
      <c r="Z566" s="20" t="s">
        <v>1806</v>
      </c>
      <c r="AA566" s="22">
        <v>16</v>
      </c>
      <c r="AB566" s="22">
        <v>17</v>
      </c>
      <c r="AC566" s="22">
        <v>1</v>
      </c>
      <c r="AD566" s="22">
        <v>1050</v>
      </c>
      <c r="AE566" s="22">
        <v>43</v>
      </c>
      <c r="AF566" s="22">
        <v>1753</v>
      </c>
      <c r="AG566" s="22">
        <v>93</v>
      </c>
      <c r="AH566" s="20">
        <v>0</v>
      </c>
      <c r="AI566" s="20">
        <v>0.2</v>
      </c>
      <c r="AJ566" s="20" t="s">
        <v>714</v>
      </c>
      <c r="AK566" s="22">
        <v>179</v>
      </c>
      <c r="AL566" s="22">
        <v>0</v>
      </c>
      <c r="AM566" s="22">
        <v>0</v>
      </c>
      <c r="AN566" s="22">
        <v>0</v>
      </c>
      <c r="AO566" s="22">
        <v>4</v>
      </c>
      <c r="AP566" s="22">
        <v>0</v>
      </c>
      <c r="AQ566" s="22">
        <v>0</v>
      </c>
      <c r="AR566" s="22">
        <v>0</v>
      </c>
      <c r="AS566" s="22">
        <v>0</v>
      </c>
      <c r="AT566" s="22">
        <v>1</v>
      </c>
      <c r="AU566" s="22">
        <v>0</v>
      </c>
      <c r="AV566" s="22">
        <v>0</v>
      </c>
      <c r="AW566" s="22">
        <v>18</v>
      </c>
      <c r="AX566" s="20">
        <v>24</v>
      </c>
      <c r="AY566" s="20">
        <v>5.4</v>
      </c>
      <c r="AZ566" s="20">
        <v>0</v>
      </c>
      <c r="BA566" s="20">
        <v>2.9</v>
      </c>
      <c r="BB566" s="22">
        <v>2</v>
      </c>
      <c r="BC566" s="20">
        <v>0</v>
      </c>
      <c r="BD566" s="20">
        <v>0.04</v>
      </c>
      <c r="BE566" s="20">
        <v>0.04</v>
      </c>
      <c r="BF566" s="20">
        <v>5.39</v>
      </c>
      <c r="BG566" s="22">
        <v>299</v>
      </c>
      <c r="BH566" s="22">
        <v>118</v>
      </c>
      <c r="BI566" s="22">
        <v>342</v>
      </c>
      <c r="BJ566" s="22">
        <v>121</v>
      </c>
      <c r="BK566" s="22">
        <v>579</v>
      </c>
      <c r="BL566" s="22">
        <v>221</v>
      </c>
      <c r="BM566" s="22">
        <v>359</v>
      </c>
      <c r="BN566" s="22">
        <v>127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0.02</v>
      </c>
      <c r="BX566" s="22">
        <v>0.02</v>
      </c>
      <c r="BY566" s="22">
        <v>2.71</v>
      </c>
      <c r="BZ566" s="22">
        <v>2.0099999999999998</v>
      </c>
      <c r="CA566" s="22">
        <v>375</v>
      </c>
      <c r="CB566" s="22">
        <v>65</v>
      </c>
      <c r="CC566" s="22">
        <v>720</v>
      </c>
      <c r="CD566" s="22">
        <v>231</v>
      </c>
      <c r="CE566" s="22">
        <v>428</v>
      </c>
      <c r="CF566" s="22">
        <v>148</v>
      </c>
      <c r="CG566" s="22">
        <v>514</v>
      </c>
      <c r="CH566" s="22">
        <v>193</v>
      </c>
      <c r="CI566" s="22">
        <v>1.01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243345</v>
      </c>
      <c r="D567" s="22">
        <v>0</v>
      </c>
      <c r="E567" s="22">
        <v>0</v>
      </c>
      <c r="F567" s="22">
        <v>-1</v>
      </c>
      <c r="G567" s="22">
        <v>1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505</v>
      </c>
      <c r="N567" s="20">
        <v>0</v>
      </c>
      <c r="O567" s="22">
        <v>458</v>
      </c>
      <c r="P567" s="23" t="b">
        <v>0</v>
      </c>
      <c r="Q567" s="20" t="s">
        <v>3107</v>
      </c>
      <c r="R567" s="20" t="s">
        <v>3108</v>
      </c>
      <c r="S567" s="22">
        <v>49</v>
      </c>
      <c r="T567" s="20" t="s">
        <v>1569</v>
      </c>
      <c r="U567" s="20">
        <v>0</v>
      </c>
      <c r="V567" s="20" t="s">
        <v>619</v>
      </c>
      <c r="W567" s="20">
        <v>0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68</v>
      </c>
      <c r="AE567" s="22">
        <v>0</v>
      </c>
      <c r="AF567" s="22">
        <v>1047</v>
      </c>
      <c r="AG567" s="22">
        <v>13</v>
      </c>
      <c r="AH567" s="20">
        <v>0</v>
      </c>
      <c r="AI567" s="20">
        <v>0</v>
      </c>
      <c r="AJ567" s="20" t="s">
        <v>619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673</v>
      </c>
      <c r="BH567" s="22">
        <v>281</v>
      </c>
      <c r="BI567" s="22">
        <v>673</v>
      </c>
      <c r="BJ567" s="22">
        <v>281</v>
      </c>
      <c r="BK567" s="22">
        <v>668</v>
      </c>
      <c r="BL567" s="22">
        <v>278</v>
      </c>
      <c r="BM567" s="22">
        <v>676</v>
      </c>
      <c r="BN567" s="22">
        <v>282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269</v>
      </c>
      <c r="CB567" s="22">
        <v>175</v>
      </c>
      <c r="CC567" s="22">
        <v>661</v>
      </c>
      <c r="CD567" s="22">
        <v>273</v>
      </c>
      <c r="CE567" s="22">
        <v>675</v>
      </c>
      <c r="CF567" s="22">
        <v>281</v>
      </c>
      <c r="CG567" s="22">
        <v>661</v>
      </c>
      <c r="CH567" s="22">
        <v>268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437476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1550</v>
      </c>
      <c r="N568" s="20">
        <v>0</v>
      </c>
      <c r="O568" s="22">
        <v>459</v>
      </c>
      <c r="P568" s="23" t="b">
        <v>0</v>
      </c>
      <c r="Q568" s="20" t="s">
        <v>2468</v>
      </c>
      <c r="R568" s="20" t="s">
        <v>2469</v>
      </c>
      <c r="S568" s="22">
        <v>45</v>
      </c>
      <c r="T568" s="20" t="s">
        <v>1551</v>
      </c>
      <c r="U568" s="20">
        <v>0</v>
      </c>
      <c r="V568" s="20" t="s">
        <v>1552</v>
      </c>
      <c r="W568" s="20">
        <v>0</v>
      </c>
      <c r="X568" s="23" t="b">
        <v>0</v>
      </c>
      <c r="Y568" s="20"/>
      <c r="Z568" s="20" t="s">
        <v>872</v>
      </c>
      <c r="AA568" s="22">
        <v>16</v>
      </c>
      <c r="AB568" s="22">
        <v>17</v>
      </c>
      <c r="AC568" s="22">
        <v>0</v>
      </c>
      <c r="AD568" s="22">
        <v>0</v>
      </c>
      <c r="AE568" s="22">
        <v>0</v>
      </c>
      <c r="AF568" s="22">
        <v>324</v>
      </c>
      <c r="AG568" s="22">
        <v>4</v>
      </c>
      <c r="AH568" s="20">
        <v>0</v>
      </c>
      <c r="AI568" s="20">
        <v>0</v>
      </c>
      <c r="AJ568" s="20" t="s">
        <v>721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609</v>
      </c>
      <c r="BH568" s="22">
        <v>237</v>
      </c>
      <c r="BI568" s="22">
        <v>607</v>
      </c>
      <c r="BJ568" s="22">
        <v>238</v>
      </c>
      <c r="BK568" s="22">
        <v>597</v>
      </c>
      <c r="BL568" s="22">
        <v>234</v>
      </c>
      <c r="BM568" s="22">
        <v>614</v>
      </c>
      <c r="BN568" s="22">
        <v>240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414</v>
      </c>
      <c r="CB568" s="22">
        <v>231</v>
      </c>
      <c r="CC568" s="22">
        <v>586</v>
      </c>
      <c r="CD568" s="22">
        <v>223</v>
      </c>
      <c r="CE568" s="22">
        <v>616</v>
      </c>
      <c r="CF568" s="22">
        <v>241</v>
      </c>
      <c r="CG568" s="22">
        <v>709</v>
      </c>
      <c r="CH568" s="22">
        <v>302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209035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1540</v>
      </c>
      <c r="N569" s="20">
        <v>0</v>
      </c>
      <c r="O569" s="22">
        <v>460</v>
      </c>
      <c r="P569" s="23" t="b">
        <v>0</v>
      </c>
      <c r="Q569" s="20" t="s">
        <v>3109</v>
      </c>
      <c r="R569" s="20" t="s">
        <v>3110</v>
      </c>
      <c r="S569" s="22">
        <v>40</v>
      </c>
      <c r="T569" s="20" t="s">
        <v>1541</v>
      </c>
      <c r="U569" s="20">
        <v>0</v>
      </c>
      <c r="V569" s="20" t="s">
        <v>716</v>
      </c>
      <c r="W569" s="20">
        <v>0.1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884</v>
      </c>
      <c r="AE569" s="22">
        <v>0</v>
      </c>
      <c r="AF569" s="22">
        <v>7119</v>
      </c>
      <c r="AG569" s="22">
        <v>143</v>
      </c>
      <c r="AH569" s="20">
        <v>0</v>
      </c>
      <c r="AI569" s="20">
        <v>0</v>
      </c>
      <c r="AJ569" s="20" t="s">
        <v>716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475</v>
      </c>
      <c r="BH569" s="22">
        <v>173</v>
      </c>
      <c r="BI569" s="22">
        <v>459</v>
      </c>
      <c r="BJ569" s="22">
        <v>170</v>
      </c>
      <c r="BK569" s="22">
        <v>428</v>
      </c>
      <c r="BL569" s="22">
        <v>153</v>
      </c>
      <c r="BM569" s="22">
        <v>480</v>
      </c>
      <c r="BN569" s="22">
        <v>173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638</v>
      </c>
      <c r="CB569" s="22">
        <v>180</v>
      </c>
      <c r="CC569" s="22">
        <v>434</v>
      </c>
      <c r="CD569" s="22">
        <v>152</v>
      </c>
      <c r="CE569" s="22">
        <v>480</v>
      </c>
      <c r="CF569" s="22">
        <v>170</v>
      </c>
      <c r="CG569" s="22">
        <v>434</v>
      </c>
      <c r="CH569" s="22">
        <v>169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204822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2</v>
      </c>
      <c r="J570" s="20">
        <v>0</v>
      </c>
      <c r="K570" s="20">
        <v>0</v>
      </c>
      <c r="L570" s="22">
        <v>0</v>
      </c>
      <c r="M570" s="20" t="s">
        <v>1564</v>
      </c>
      <c r="N570" s="20">
        <v>0</v>
      </c>
      <c r="O570" s="22">
        <v>461</v>
      </c>
      <c r="P570" s="23" t="b">
        <v>0</v>
      </c>
      <c r="Q570" s="20" t="s">
        <v>2949</v>
      </c>
      <c r="R570" s="20" t="s">
        <v>2831</v>
      </c>
      <c r="S570" s="22">
        <v>44</v>
      </c>
      <c r="T570" s="20" t="s">
        <v>1565</v>
      </c>
      <c r="U570" s="20">
        <v>0</v>
      </c>
      <c r="V570" s="20" t="s">
        <v>503</v>
      </c>
      <c r="W570" s="20">
        <v>0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88</v>
      </c>
      <c r="AE570" s="22">
        <v>0</v>
      </c>
      <c r="AF570" s="22">
        <v>3441</v>
      </c>
      <c r="AG570" s="22">
        <v>23</v>
      </c>
      <c r="AH570" s="20">
        <v>0</v>
      </c>
      <c r="AI570" s="20">
        <v>0</v>
      </c>
      <c r="AJ570" s="20" t="s">
        <v>2240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555</v>
      </c>
      <c r="BH570" s="22">
        <v>216</v>
      </c>
      <c r="BI570" s="22">
        <v>544</v>
      </c>
      <c r="BJ570" s="22">
        <v>214</v>
      </c>
      <c r="BK570" s="22">
        <v>524</v>
      </c>
      <c r="BL570" s="22">
        <v>208</v>
      </c>
      <c r="BM570" s="22">
        <v>559</v>
      </c>
      <c r="BN570" s="22">
        <v>215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523</v>
      </c>
      <c r="CB570" s="22">
        <v>129</v>
      </c>
      <c r="CC570" s="22">
        <v>524</v>
      </c>
      <c r="CD570" s="22">
        <v>204</v>
      </c>
      <c r="CE570" s="22">
        <v>561</v>
      </c>
      <c r="CF570" s="22">
        <v>214</v>
      </c>
      <c r="CG570" s="22">
        <v>575</v>
      </c>
      <c r="CH570" s="22">
        <v>206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185253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3</v>
      </c>
      <c r="J571" s="20">
        <v>0</v>
      </c>
      <c r="K571" s="20">
        <v>0</v>
      </c>
      <c r="L571" s="22">
        <v>0</v>
      </c>
      <c r="M571" s="20" t="s">
        <v>1582</v>
      </c>
      <c r="N571" s="20">
        <v>0</v>
      </c>
      <c r="O571" s="22">
        <v>462</v>
      </c>
      <c r="P571" s="23" t="b">
        <v>0</v>
      </c>
      <c r="Q571" s="20" t="s">
        <v>2832</v>
      </c>
      <c r="R571" s="20" t="s">
        <v>2833</v>
      </c>
      <c r="S571" s="22">
        <v>45</v>
      </c>
      <c r="T571" s="20" t="s">
        <v>1583</v>
      </c>
      <c r="U571" s="20">
        <v>0</v>
      </c>
      <c r="V571" s="20" t="s">
        <v>1584</v>
      </c>
      <c r="W571" s="20">
        <v>0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296</v>
      </c>
      <c r="AE571" s="22">
        <v>0</v>
      </c>
      <c r="AF571" s="22">
        <v>4635</v>
      </c>
      <c r="AG571" s="22">
        <v>29</v>
      </c>
      <c r="AH571" s="20">
        <v>0</v>
      </c>
      <c r="AI571" s="20">
        <v>0</v>
      </c>
      <c r="AJ571" s="20" t="s">
        <v>2241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595</v>
      </c>
      <c r="BH571" s="22">
        <v>232</v>
      </c>
      <c r="BI571" s="22">
        <v>592</v>
      </c>
      <c r="BJ571" s="22">
        <v>233</v>
      </c>
      <c r="BK571" s="22">
        <v>578</v>
      </c>
      <c r="BL571" s="22">
        <v>228</v>
      </c>
      <c r="BM571" s="22">
        <v>599</v>
      </c>
      <c r="BN571" s="22">
        <v>235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372</v>
      </c>
      <c r="CB571" s="22">
        <v>225</v>
      </c>
      <c r="CC571" s="22">
        <v>572</v>
      </c>
      <c r="CD571" s="22">
        <v>218</v>
      </c>
      <c r="CE571" s="22">
        <v>601</v>
      </c>
      <c r="CF571" s="22">
        <v>236</v>
      </c>
      <c r="CG571" s="22">
        <v>579</v>
      </c>
      <c r="CH571" s="22">
        <v>220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50232</v>
      </c>
      <c r="D572" s="22">
        <v>0</v>
      </c>
      <c r="E572" s="22">
        <v>0</v>
      </c>
      <c r="F572" s="22">
        <v>-2</v>
      </c>
      <c r="G572" s="22">
        <v>2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1475</v>
      </c>
      <c r="N572" s="20">
        <v>0</v>
      </c>
      <c r="O572" s="22">
        <v>463</v>
      </c>
      <c r="P572" s="23" t="b">
        <v>0</v>
      </c>
      <c r="Q572" s="20" t="s">
        <v>3267</v>
      </c>
      <c r="R572" s="20" t="s">
        <v>3268</v>
      </c>
      <c r="S572" s="22">
        <v>48</v>
      </c>
      <c r="T572" s="20" t="s">
        <v>1476</v>
      </c>
      <c r="U572" s="20">
        <v>0</v>
      </c>
      <c r="V572" s="20" t="s">
        <v>743</v>
      </c>
      <c r="W572" s="20">
        <v>0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290</v>
      </c>
      <c r="AE572" s="22">
        <v>0</v>
      </c>
      <c r="AF572" s="22">
        <v>2367</v>
      </c>
      <c r="AG572" s="22">
        <v>49</v>
      </c>
      <c r="AH572" s="20">
        <v>0</v>
      </c>
      <c r="AI572" s="20">
        <v>0</v>
      </c>
      <c r="AJ572" s="20" t="s">
        <v>2605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652</v>
      </c>
      <c r="BH572" s="22">
        <v>264</v>
      </c>
      <c r="BI572" s="22">
        <v>650</v>
      </c>
      <c r="BJ572" s="22">
        <v>265</v>
      </c>
      <c r="BK572" s="22">
        <v>644</v>
      </c>
      <c r="BL572" s="22">
        <v>262</v>
      </c>
      <c r="BM572" s="22">
        <v>657</v>
      </c>
      <c r="BN572" s="22">
        <v>267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292</v>
      </c>
      <c r="CB572" s="22">
        <v>192</v>
      </c>
      <c r="CC572" s="22">
        <v>635</v>
      </c>
      <c r="CD572" s="22">
        <v>253</v>
      </c>
      <c r="CE572" s="22">
        <v>657</v>
      </c>
      <c r="CF572" s="22">
        <v>267</v>
      </c>
      <c r="CG572" s="22">
        <v>590</v>
      </c>
      <c r="CH572" s="22">
        <v>226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27.75" thickBot="1">
      <c r="A573" s="22">
        <v>0</v>
      </c>
      <c r="B573" s="22">
        <v>0</v>
      </c>
      <c r="C573" s="22">
        <v>217331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4</v>
      </c>
      <c r="J573" s="20">
        <v>0</v>
      </c>
      <c r="K573" s="20">
        <v>0</v>
      </c>
      <c r="L573" s="22">
        <v>0</v>
      </c>
      <c r="M573" s="20" t="s">
        <v>1232</v>
      </c>
      <c r="N573" s="20">
        <v>0</v>
      </c>
      <c r="O573" s="22">
        <v>464</v>
      </c>
      <c r="P573" s="23" t="b">
        <v>0</v>
      </c>
      <c r="Q573" s="20" t="s">
        <v>2242</v>
      </c>
      <c r="R573" s="20" t="s">
        <v>2243</v>
      </c>
      <c r="S573" s="22">
        <v>45</v>
      </c>
      <c r="T573" s="20" t="s">
        <v>1542</v>
      </c>
      <c r="U573" s="20">
        <v>0</v>
      </c>
      <c r="V573" s="20" t="s">
        <v>441</v>
      </c>
      <c r="W573" s="20">
        <v>0.2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0</v>
      </c>
      <c r="AE573" s="22">
        <v>0</v>
      </c>
      <c r="AF573" s="22">
        <v>21753</v>
      </c>
      <c r="AG573" s="22">
        <v>376</v>
      </c>
      <c r="AH573" s="20">
        <v>0</v>
      </c>
      <c r="AI573" s="20">
        <v>0</v>
      </c>
      <c r="AJ573" s="20" t="s">
        <v>441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596</v>
      </c>
      <c r="BH573" s="22">
        <v>58</v>
      </c>
      <c r="BI573" s="22">
        <v>593</v>
      </c>
      <c r="BJ573" s="22">
        <v>62</v>
      </c>
      <c r="BK573" s="22">
        <v>581</v>
      </c>
      <c r="BL573" s="22">
        <v>60</v>
      </c>
      <c r="BM573" s="22">
        <v>600</v>
      </c>
      <c r="BN573" s="22">
        <v>60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384</v>
      </c>
      <c r="CB573" s="22">
        <v>65</v>
      </c>
      <c r="CC573" s="22">
        <v>573</v>
      </c>
      <c r="CD573" s="22">
        <v>57</v>
      </c>
      <c r="CE573" s="22">
        <v>602</v>
      </c>
      <c r="CF573" s="22">
        <v>62</v>
      </c>
      <c r="CG573" s="22">
        <v>336</v>
      </c>
      <c r="CH573" s="22">
        <v>54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114241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1</v>
      </c>
      <c r="K574" s="20">
        <v>1</v>
      </c>
      <c r="L574" s="22">
        <v>4</v>
      </c>
      <c r="M574" s="20" t="s">
        <v>1299</v>
      </c>
      <c r="N574" s="20">
        <v>1</v>
      </c>
      <c r="O574" s="22">
        <v>465</v>
      </c>
      <c r="P574" s="23" t="b">
        <v>0</v>
      </c>
      <c r="Q574" s="20"/>
      <c r="R574" s="20"/>
      <c r="S574" s="22">
        <v>44</v>
      </c>
      <c r="T574" s="20" t="s">
        <v>1568</v>
      </c>
      <c r="U574" s="20">
        <v>4</v>
      </c>
      <c r="V574" s="20" t="s">
        <v>553</v>
      </c>
      <c r="W574" s="20">
        <v>0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4</v>
      </c>
      <c r="AD574" s="22">
        <v>362</v>
      </c>
      <c r="AE574" s="22">
        <v>62</v>
      </c>
      <c r="AF574" s="22">
        <v>2384</v>
      </c>
      <c r="AG574" s="22">
        <v>36</v>
      </c>
      <c r="AH574" s="20">
        <v>0.2</v>
      </c>
      <c r="AI574" s="20">
        <v>0.9</v>
      </c>
      <c r="AJ574" s="20" t="s">
        <v>553</v>
      </c>
      <c r="AK574" s="22">
        <v>30</v>
      </c>
      <c r="AL574" s="22">
        <v>0</v>
      </c>
      <c r="AM574" s="22">
        <v>1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17</v>
      </c>
      <c r="AX574" s="20">
        <v>29.2</v>
      </c>
      <c r="AY574" s="20">
        <v>14</v>
      </c>
      <c r="AZ574" s="20">
        <v>0</v>
      </c>
      <c r="BA574" s="20">
        <v>4.3</v>
      </c>
      <c r="BB574" s="22">
        <v>0</v>
      </c>
      <c r="BC574" s="20">
        <v>0</v>
      </c>
      <c r="BD574" s="20">
        <v>0.02</v>
      </c>
      <c r="BE574" s="20">
        <v>0.02</v>
      </c>
      <c r="BF574" s="20">
        <v>0.88</v>
      </c>
      <c r="BG574" s="22">
        <v>283</v>
      </c>
      <c r="BH574" s="22">
        <v>111</v>
      </c>
      <c r="BI574" s="22">
        <v>285</v>
      </c>
      <c r="BJ574" s="22">
        <v>94</v>
      </c>
      <c r="BK574" s="22">
        <v>505</v>
      </c>
      <c r="BL574" s="22">
        <v>198</v>
      </c>
      <c r="BM574" s="22">
        <v>327</v>
      </c>
      <c r="BN574" s="22">
        <v>114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0.06</v>
      </c>
      <c r="BX574" s="22">
        <v>0.06</v>
      </c>
      <c r="BY574" s="22">
        <v>2.64</v>
      </c>
      <c r="BZ574" s="22">
        <v>0</v>
      </c>
      <c r="CA574" s="22">
        <v>497</v>
      </c>
      <c r="CB574" s="22">
        <v>114</v>
      </c>
      <c r="CC574" s="22">
        <v>238</v>
      </c>
      <c r="CD574" s="22">
        <v>81</v>
      </c>
      <c r="CE574" s="22">
        <v>57</v>
      </c>
      <c r="CF574" s="22">
        <v>16</v>
      </c>
      <c r="CG574" s="22">
        <v>520</v>
      </c>
      <c r="CH574" s="22">
        <v>194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201440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4</v>
      </c>
      <c r="J575" s="20">
        <v>0</v>
      </c>
      <c r="K575" s="20">
        <v>0</v>
      </c>
      <c r="L575" s="22">
        <v>0</v>
      </c>
      <c r="M575" s="20" t="s">
        <v>597</v>
      </c>
      <c r="N575" s="20">
        <v>0</v>
      </c>
      <c r="O575" s="22">
        <v>466</v>
      </c>
      <c r="P575" s="23" t="b">
        <v>0</v>
      </c>
      <c r="Q575" s="20" t="s">
        <v>3111</v>
      </c>
      <c r="R575" s="20" t="s">
        <v>3112</v>
      </c>
      <c r="S575" s="22">
        <v>44</v>
      </c>
      <c r="T575" s="20" t="s">
        <v>2244</v>
      </c>
      <c r="U575" s="20">
        <v>0</v>
      </c>
      <c r="V575" s="20" t="s">
        <v>2245</v>
      </c>
      <c r="W575" s="20">
        <v>0.6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22938</v>
      </c>
      <c r="AE575" s="22">
        <v>0</v>
      </c>
      <c r="AF575" s="22">
        <v>93822</v>
      </c>
      <c r="AG575" s="22">
        <v>2308</v>
      </c>
      <c r="AH575" s="20">
        <v>0</v>
      </c>
      <c r="AI575" s="20">
        <v>0</v>
      </c>
      <c r="AJ575" s="20" t="s">
        <v>2245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552</v>
      </c>
      <c r="BH575" s="22">
        <v>53</v>
      </c>
      <c r="BI575" s="22">
        <v>541</v>
      </c>
      <c r="BJ575" s="22">
        <v>57</v>
      </c>
      <c r="BK575" s="22">
        <v>521</v>
      </c>
      <c r="BL575" s="22">
        <v>55</v>
      </c>
      <c r="BM575" s="22">
        <v>556</v>
      </c>
      <c r="BN575" s="22">
        <v>55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520</v>
      </c>
      <c r="CB575" s="22">
        <v>88</v>
      </c>
      <c r="CC575" s="22">
        <v>521</v>
      </c>
      <c r="CD575" s="22">
        <v>51</v>
      </c>
      <c r="CE575" s="22">
        <v>558</v>
      </c>
      <c r="CF575" s="22">
        <v>57</v>
      </c>
      <c r="CG575" s="22">
        <v>199</v>
      </c>
      <c r="CH575" s="22">
        <v>35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215136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2</v>
      </c>
      <c r="J576" s="20">
        <v>0</v>
      </c>
      <c r="K576" s="20">
        <v>0</v>
      </c>
      <c r="L576" s="22">
        <v>0</v>
      </c>
      <c r="M576" s="20" t="s">
        <v>1529</v>
      </c>
      <c r="N576" s="20">
        <v>0</v>
      </c>
      <c r="O576" s="22">
        <v>467</v>
      </c>
      <c r="P576" s="23" t="b">
        <v>0</v>
      </c>
      <c r="Q576" s="20"/>
      <c r="R576" s="20"/>
      <c r="S576" s="22">
        <v>44</v>
      </c>
      <c r="T576" s="20" t="s">
        <v>1530</v>
      </c>
      <c r="U576" s="20">
        <v>1.5</v>
      </c>
      <c r="V576" s="20" t="s">
        <v>1373</v>
      </c>
      <c r="W576" s="20">
        <v>0.2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3</v>
      </c>
      <c r="AD576" s="22">
        <v>3866</v>
      </c>
      <c r="AE576" s="22">
        <v>83</v>
      </c>
      <c r="AF576" s="22">
        <v>11817</v>
      </c>
      <c r="AG576" s="22">
        <v>277</v>
      </c>
      <c r="AH576" s="20">
        <v>0</v>
      </c>
      <c r="AI576" s="20">
        <v>0.7</v>
      </c>
      <c r="AJ576" s="20" t="s">
        <v>1373</v>
      </c>
      <c r="AK576" s="22">
        <v>108</v>
      </c>
      <c r="AL576" s="22">
        <v>0</v>
      </c>
      <c r="AM576" s="22">
        <v>0</v>
      </c>
      <c r="AN576" s="22">
        <v>0</v>
      </c>
      <c r="AO576" s="22">
        <v>1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9</v>
      </c>
      <c r="AX576" s="20">
        <v>26.8</v>
      </c>
      <c r="AY576" s="20">
        <v>15.9</v>
      </c>
      <c r="AZ576" s="20">
        <v>6</v>
      </c>
      <c r="BA576" s="20">
        <v>4.9000000000000004</v>
      </c>
      <c r="BB576" s="22">
        <v>1</v>
      </c>
      <c r="BC576" s="20">
        <v>0.02</v>
      </c>
      <c r="BD576" s="20">
        <v>7.0000000000000007E-2</v>
      </c>
      <c r="BE576" s="20">
        <v>0.09</v>
      </c>
      <c r="BF576" s="20">
        <v>0.97</v>
      </c>
      <c r="BG576" s="22">
        <v>290</v>
      </c>
      <c r="BH576" s="22">
        <v>114</v>
      </c>
      <c r="BI576" s="22">
        <v>269</v>
      </c>
      <c r="BJ576" s="22">
        <v>86</v>
      </c>
      <c r="BK576" s="22">
        <v>316</v>
      </c>
      <c r="BL576" s="22">
        <v>106</v>
      </c>
      <c r="BM576" s="22">
        <v>319</v>
      </c>
      <c r="BN576" s="22">
        <v>111</v>
      </c>
      <c r="BO576" s="20"/>
      <c r="BP576" s="20"/>
      <c r="BQ576" s="22">
        <v>3</v>
      </c>
      <c r="BR576" s="20"/>
      <c r="BS576" s="20"/>
      <c r="BT576" s="20"/>
      <c r="BU576" s="22">
        <v>0.02</v>
      </c>
      <c r="BV576" s="22">
        <v>0</v>
      </c>
      <c r="BW576" s="22">
        <v>0.06</v>
      </c>
      <c r="BX576" s="22">
        <v>0.08</v>
      </c>
      <c r="BY576" s="22">
        <v>0.81</v>
      </c>
      <c r="BZ576" s="22">
        <v>0.83</v>
      </c>
      <c r="CA576" s="22">
        <v>526</v>
      </c>
      <c r="CB576" s="22">
        <v>131</v>
      </c>
      <c r="CC576" s="22">
        <v>527</v>
      </c>
      <c r="CD576" s="22">
        <v>206</v>
      </c>
      <c r="CE576" s="22">
        <v>276</v>
      </c>
      <c r="CF576" s="22">
        <v>89</v>
      </c>
      <c r="CG576" s="22">
        <v>319</v>
      </c>
      <c r="CH576" s="22">
        <v>121</v>
      </c>
      <c r="CI576" s="22">
        <v>0.83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60689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4</v>
      </c>
      <c r="J577" s="20">
        <v>1</v>
      </c>
      <c r="K577" s="20">
        <v>1</v>
      </c>
      <c r="L577" s="22">
        <v>1</v>
      </c>
      <c r="M577" s="20" t="s">
        <v>1004</v>
      </c>
      <c r="N577" s="20">
        <v>1</v>
      </c>
      <c r="O577" s="22">
        <v>468</v>
      </c>
      <c r="P577" s="23" t="b">
        <v>0</v>
      </c>
      <c r="Q577" s="20"/>
      <c r="R577" s="20"/>
      <c r="S577" s="22">
        <v>49</v>
      </c>
      <c r="T577" s="20" t="s">
        <v>1531</v>
      </c>
      <c r="U577" s="20">
        <v>1.9</v>
      </c>
      <c r="V577" s="20" t="s">
        <v>445</v>
      </c>
      <c r="W577" s="20">
        <v>0.5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13</v>
      </c>
      <c r="AD577" s="22">
        <v>31498</v>
      </c>
      <c r="AE577" s="22">
        <v>558</v>
      </c>
      <c r="AF577" s="22">
        <v>43990</v>
      </c>
      <c r="AG577" s="22">
        <v>1276</v>
      </c>
      <c r="AH577" s="20">
        <v>0.2</v>
      </c>
      <c r="AI577" s="20">
        <v>2.7</v>
      </c>
      <c r="AJ577" s="20" t="s">
        <v>445</v>
      </c>
      <c r="AK577" s="22">
        <v>67</v>
      </c>
      <c r="AL577" s="22">
        <v>1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2</v>
      </c>
      <c r="AW577" s="22">
        <v>43</v>
      </c>
      <c r="AX577" s="20">
        <v>40.6</v>
      </c>
      <c r="AY577" s="20">
        <v>32.799999999999997</v>
      </c>
      <c r="AZ577" s="20">
        <v>31</v>
      </c>
      <c r="BA577" s="20">
        <v>10.4</v>
      </c>
      <c r="BB577" s="22">
        <v>0</v>
      </c>
      <c r="BC577" s="20">
        <v>0.35</v>
      </c>
      <c r="BD577" s="20">
        <v>0.05</v>
      </c>
      <c r="BE577" s="20">
        <v>0.4</v>
      </c>
      <c r="BF577" s="20">
        <v>2.4500000000000002</v>
      </c>
      <c r="BG577" s="22">
        <v>260</v>
      </c>
      <c r="BH577" s="22">
        <v>30</v>
      </c>
      <c r="BI577" s="22">
        <v>203</v>
      </c>
      <c r="BJ577" s="22">
        <v>33</v>
      </c>
      <c r="BK577" s="22">
        <v>187</v>
      </c>
      <c r="BL577" s="22">
        <v>39</v>
      </c>
      <c r="BM577" s="22">
        <v>261</v>
      </c>
      <c r="BN577" s="22">
        <v>37</v>
      </c>
      <c r="BO577" s="20"/>
      <c r="BP577" s="20"/>
      <c r="BQ577" s="20"/>
      <c r="BR577" s="20"/>
      <c r="BS577" s="20"/>
      <c r="BT577" s="20"/>
      <c r="BU577" s="22">
        <v>0.47</v>
      </c>
      <c r="BV577" s="22">
        <v>0</v>
      </c>
      <c r="BW577" s="22">
        <v>7.0000000000000007E-2</v>
      </c>
      <c r="BX577" s="22">
        <v>0.54</v>
      </c>
      <c r="BY577" s="22">
        <v>3.29</v>
      </c>
      <c r="BZ577" s="22">
        <v>0</v>
      </c>
      <c r="CA577" s="22">
        <v>221</v>
      </c>
      <c r="CB577" s="22">
        <v>48</v>
      </c>
      <c r="CC577" s="22">
        <v>249</v>
      </c>
      <c r="CD577" s="22">
        <v>33</v>
      </c>
      <c r="CE577" s="22">
        <v>233</v>
      </c>
      <c r="CF577" s="22">
        <v>30</v>
      </c>
      <c r="CG577" s="22">
        <v>225</v>
      </c>
      <c r="CH577" s="22">
        <v>42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208912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2</v>
      </c>
      <c r="J578" s="20">
        <v>2.8</v>
      </c>
      <c r="K578" s="20">
        <v>2.8</v>
      </c>
      <c r="L578" s="22">
        <v>0</v>
      </c>
      <c r="M578" s="20" t="s">
        <v>1016</v>
      </c>
      <c r="N578" s="20">
        <v>2.8</v>
      </c>
      <c r="O578" s="22">
        <v>469</v>
      </c>
      <c r="P578" s="23" t="b">
        <v>0</v>
      </c>
      <c r="Q578" s="20"/>
      <c r="R578" s="20" t="s">
        <v>2950</v>
      </c>
      <c r="S578" s="22">
        <v>45</v>
      </c>
      <c r="T578" s="20" t="s">
        <v>1539</v>
      </c>
      <c r="U578" s="20">
        <v>2.4</v>
      </c>
      <c r="V578" s="20" t="s">
        <v>520</v>
      </c>
      <c r="W578" s="20">
        <v>0.1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12</v>
      </c>
      <c r="AD578" s="22">
        <v>4479</v>
      </c>
      <c r="AE578" s="22">
        <v>79</v>
      </c>
      <c r="AF578" s="22">
        <v>5531</v>
      </c>
      <c r="AG578" s="22">
        <v>148</v>
      </c>
      <c r="AH578" s="20">
        <v>0.6</v>
      </c>
      <c r="AI578" s="20">
        <v>2.7</v>
      </c>
      <c r="AJ578" s="20" t="s">
        <v>520</v>
      </c>
      <c r="AK578" s="22">
        <v>425</v>
      </c>
      <c r="AL578" s="22">
        <v>0</v>
      </c>
      <c r="AM578" s="22">
        <v>0</v>
      </c>
      <c r="AN578" s="22">
        <v>1</v>
      </c>
      <c r="AO578" s="22">
        <v>7</v>
      </c>
      <c r="AP578" s="22">
        <v>0</v>
      </c>
      <c r="AQ578" s="22">
        <v>0</v>
      </c>
      <c r="AR578" s="22">
        <v>0</v>
      </c>
      <c r="AS578" s="22">
        <v>0</v>
      </c>
      <c r="AT578" s="22">
        <v>1</v>
      </c>
      <c r="AU578" s="22">
        <v>0</v>
      </c>
      <c r="AV578" s="22">
        <v>3</v>
      </c>
      <c r="AW578" s="22">
        <v>64</v>
      </c>
      <c r="AX578" s="20">
        <v>74</v>
      </c>
      <c r="AY578" s="20">
        <v>21.9</v>
      </c>
      <c r="AZ578" s="20">
        <v>16</v>
      </c>
      <c r="BA578" s="20">
        <v>11.2</v>
      </c>
      <c r="BB578" s="22">
        <v>5</v>
      </c>
      <c r="BC578" s="20">
        <v>0.1</v>
      </c>
      <c r="BD578" s="20">
        <v>0.31</v>
      </c>
      <c r="BE578" s="20">
        <v>0.41</v>
      </c>
      <c r="BF578" s="20">
        <v>7.78</v>
      </c>
      <c r="BG578" s="22">
        <v>178</v>
      </c>
      <c r="BH578" s="22">
        <v>73</v>
      </c>
      <c r="BI578" s="22">
        <v>248</v>
      </c>
      <c r="BJ578" s="22">
        <v>81</v>
      </c>
      <c r="BK578" s="22">
        <v>250</v>
      </c>
      <c r="BL578" s="22">
        <v>74</v>
      </c>
      <c r="BM578" s="22">
        <v>252</v>
      </c>
      <c r="BN578" s="22">
        <v>88</v>
      </c>
      <c r="BO578" s="20"/>
      <c r="BP578" s="20"/>
      <c r="BQ578" s="20"/>
      <c r="BR578" s="20"/>
      <c r="BS578" s="20"/>
      <c r="BT578" s="20"/>
      <c r="BU578" s="22">
        <v>0.02</v>
      </c>
      <c r="BV578" s="22">
        <v>0</v>
      </c>
      <c r="BW578" s="22">
        <v>7.0000000000000007E-2</v>
      </c>
      <c r="BX578" s="22">
        <v>0.09</v>
      </c>
      <c r="BY578" s="22">
        <v>1.65</v>
      </c>
      <c r="BZ578" s="22">
        <v>1.48</v>
      </c>
      <c r="CA578" s="22">
        <v>379</v>
      </c>
      <c r="CB578" s="22">
        <v>68</v>
      </c>
      <c r="CC578" s="22">
        <v>102</v>
      </c>
      <c r="CD578" s="22">
        <v>31</v>
      </c>
      <c r="CE578" s="22">
        <v>177</v>
      </c>
      <c r="CF578" s="22">
        <v>63</v>
      </c>
      <c r="CG578" s="22">
        <v>416</v>
      </c>
      <c r="CH578" s="22">
        <v>160</v>
      </c>
      <c r="CI578" s="22">
        <v>1.06</v>
      </c>
      <c r="CJ578" s="22">
        <v>0.21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75</v>
      </c>
      <c r="B579" s="20"/>
      <c r="C579" s="22">
        <v>204968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3</v>
      </c>
      <c r="J579" s="20">
        <v>0.6</v>
      </c>
      <c r="K579" s="20">
        <v>0.8</v>
      </c>
      <c r="L579" s="22">
        <v>0</v>
      </c>
      <c r="M579" s="20" t="s">
        <v>983</v>
      </c>
      <c r="N579" s="20">
        <v>0.8</v>
      </c>
      <c r="O579" s="22">
        <v>470</v>
      </c>
      <c r="P579" s="23" t="b">
        <v>0</v>
      </c>
      <c r="Q579" s="20" t="s">
        <v>3329</v>
      </c>
      <c r="R579" s="20" t="s">
        <v>3488</v>
      </c>
      <c r="S579" s="22">
        <v>49</v>
      </c>
      <c r="T579" s="20" t="s">
        <v>1538</v>
      </c>
      <c r="U579" s="20">
        <v>1.6</v>
      </c>
      <c r="V579" s="20" t="s">
        <v>599</v>
      </c>
      <c r="W579" s="20">
        <v>0</v>
      </c>
      <c r="X579" s="23" t="b">
        <v>0</v>
      </c>
      <c r="Y579" s="20"/>
      <c r="Z579" s="20" t="s">
        <v>937</v>
      </c>
      <c r="AA579" s="22">
        <v>16</v>
      </c>
      <c r="AB579" s="22">
        <v>17</v>
      </c>
      <c r="AC579" s="22">
        <v>8</v>
      </c>
      <c r="AD579" s="22">
        <v>935</v>
      </c>
      <c r="AE579" s="22">
        <v>13</v>
      </c>
      <c r="AF579" s="22">
        <v>2259</v>
      </c>
      <c r="AG579" s="22">
        <v>61</v>
      </c>
      <c r="AH579" s="20">
        <v>0.2</v>
      </c>
      <c r="AI579" s="20">
        <v>1.6</v>
      </c>
      <c r="AJ579" s="20" t="s">
        <v>599</v>
      </c>
      <c r="AK579" s="22">
        <v>310</v>
      </c>
      <c r="AL579" s="22">
        <v>0</v>
      </c>
      <c r="AM579" s="22">
        <v>0</v>
      </c>
      <c r="AN579" s="22">
        <v>1</v>
      </c>
      <c r="AO579" s="22">
        <v>5</v>
      </c>
      <c r="AP579" s="22">
        <v>0</v>
      </c>
      <c r="AQ579" s="22">
        <v>0</v>
      </c>
      <c r="AR579" s="22">
        <v>0</v>
      </c>
      <c r="AS579" s="22">
        <v>1</v>
      </c>
      <c r="AT579" s="22">
        <v>0</v>
      </c>
      <c r="AU579" s="22">
        <v>0</v>
      </c>
      <c r="AV579" s="22">
        <v>0</v>
      </c>
      <c r="AW579" s="22">
        <v>22</v>
      </c>
      <c r="AX579" s="20">
        <v>50.2</v>
      </c>
      <c r="AY579" s="20">
        <v>6.1</v>
      </c>
      <c r="AZ579" s="20">
        <v>3</v>
      </c>
      <c r="BA579" s="20">
        <v>5.9</v>
      </c>
      <c r="BB579" s="22">
        <v>3</v>
      </c>
      <c r="BC579" s="20">
        <v>0.02</v>
      </c>
      <c r="BD579" s="20">
        <v>0.02</v>
      </c>
      <c r="BE579" s="20">
        <v>0.04</v>
      </c>
      <c r="BF579" s="20">
        <v>6.51</v>
      </c>
      <c r="BG579" s="22">
        <v>233</v>
      </c>
      <c r="BH579" s="22">
        <v>91</v>
      </c>
      <c r="BI579" s="22">
        <v>339</v>
      </c>
      <c r="BJ579" s="22">
        <v>174</v>
      </c>
      <c r="BK579" s="22">
        <v>346</v>
      </c>
      <c r="BL579" s="22">
        <v>175</v>
      </c>
      <c r="BM579" s="22">
        <v>304</v>
      </c>
      <c r="BN579" s="22">
        <v>135</v>
      </c>
      <c r="BO579" s="20"/>
      <c r="BP579" s="20"/>
      <c r="BQ579" s="20"/>
      <c r="BR579" s="20"/>
      <c r="BS579" s="20"/>
      <c r="BT579" s="20"/>
      <c r="BU579" s="22">
        <v>0.01</v>
      </c>
      <c r="BV579" s="22">
        <v>0</v>
      </c>
      <c r="BW579" s="22">
        <v>0.01</v>
      </c>
      <c r="BX579" s="22">
        <v>0.02</v>
      </c>
      <c r="BY579" s="22">
        <v>1.89</v>
      </c>
      <c r="BZ579" s="22">
        <v>1.45</v>
      </c>
      <c r="CA579" s="22">
        <v>254</v>
      </c>
      <c r="CB579" s="22">
        <v>168</v>
      </c>
      <c r="CC579" s="22">
        <v>278</v>
      </c>
      <c r="CD579" s="22">
        <v>125</v>
      </c>
      <c r="CE579" s="22">
        <v>269</v>
      </c>
      <c r="CF579" s="22">
        <v>125</v>
      </c>
      <c r="CG579" s="22">
        <v>543</v>
      </c>
      <c r="CH579" s="22">
        <v>199</v>
      </c>
      <c r="CI579" s="22">
        <v>0.87</v>
      </c>
      <c r="CJ579" s="22">
        <v>0.28999999999999998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75</v>
      </c>
      <c r="B580" s="22">
        <v>100</v>
      </c>
      <c r="C580" s="22">
        <v>159506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1.5</v>
      </c>
      <c r="K580" s="20">
        <v>2</v>
      </c>
      <c r="L580" s="22">
        <v>0</v>
      </c>
      <c r="M580" s="20" t="s">
        <v>2246</v>
      </c>
      <c r="N580" s="20">
        <v>2</v>
      </c>
      <c r="O580" s="22">
        <v>604</v>
      </c>
      <c r="P580" s="23" t="b">
        <v>0</v>
      </c>
      <c r="Q580" s="20" t="s">
        <v>3091</v>
      </c>
      <c r="R580" s="20" t="s">
        <v>3489</v>
      </c>
      <c r="S580" s="22">
        <v>45</v>
      </c>
      <c r="T580" s="20" t="s">
        <v>2247</v>
      </c>
      <c r="U580" s="20">
        <v>1.6</v>
      </c>
      <c r="V580" s="20" t="s">
        <v>2248</v>
      </c>
      <c r="W580" s="20">
        <v>0.1</v>
      </c>
      <c r="X580" s="23" t="b">
        <v>0</v>
      </c>
      <c r="Y580" s="20"/>
      <c r="Z580" s="20" t="s">
        <v>937</v>
      </c>
      <c r="AA580" s="22">
        <v>16</v>
      </c>
      <c r="AB580" s="22">
        <v>17</v>
      </c>
      <c r="AC580" s="22">
        <v>8</v>
      </c>
      <c r="AD580" s="22">
        <v>10337</v>
      </c>
      <c r="AE580" s="22">
        <v>333</v>
      </c>
      <c r="AF580" s="22">
        <v>10589</v>
      </c>
      <c r="AG580" s="22">
        <v>279</v>
      </c>
      <c r="AH580" s="20">
        <v>0.4</v>
      </c>
      <c r="AI580" s="20">
        <v>1.8</v>
      </c>
      <c r="AJ580" s="20" t="s">
        <v>2248</v>
      </c>
      <c r="AK580" s="22">
        <v>397</v>
      </c>
      <c r="AL580" s="22">
        <v>0</v>
      </c>
      <c r="AM580" s="22">
        <v>0</v>
      </c>
      <c r="AN580" s="22">
        <v>1</v>
      </c>
      <c r="AO580" s="22">
        <v>8</v>
      </c>
      <c r="AP580" s="22">
        <v>0</v>
      </c>
      <c r="AQ580" s="22">
        <v>0</v>
      </c>
      <c r="AR580" s="22">
        <v>0</v>
      </c>
      <c r="AS580" s="22">
        <v>3</v>
      </c>
      <c r="AT580" s="22">
        <v>0</v>
      </c>
      <c r="AU580" s="22">
        <v>0</v>
      </c>
      <c r="AV580" s="22">
        <v>0</v>
      </c>
      <c r="AW580" s="22">
        <v>56</v>
      </c>
      <c r="AX580" s="20">
        <v>55</v>
      </c>
      <c r="AY580" s="20">
        <v>14.8</v>
      </c>
      <c r="AZ580" s="20">
        <v>5</v>
      </c>
      <c r="BA580" s="20">
        <v>7.5</v>
      </c>
      <c r="BB580" s="22">
        <v>5</v>
      </c>
      <c r="BC580" s="20">
        <v>0.05</v>
      </c>
      <c r="BD580" s="20">
        <v>0.03</v>
      </c>
      <c r="BE580" s="20">
        <v>0.08</v>
      </c>
      <c r="BF580" s="20">
        <v>6.17</v>
      </c>
      <c r="BG580" s="22">
        <v>220</v>
      </c>
      <c r="BH580" s="22">
        <v>88</v>
      </c>
      <c r="BI580" s="22">
        <v>277</v>
      </c>
      <c r="BJ580" s="22">
        <v>90</v>
      </c>
      <c r="BK580" s="22">
        <v>329</v>
      </c>
      <c r="BL580" s="22">
        <v>112</v>
      </c>
      <c r="BM580" s="22">
        <v>290</v>
      </c>
      <c r="BN580" s="22">
        <v>104</v>
      </c>
      <c r="BO580" s="20"/>
      <c r="BP580" s="20"/>
      <c r="BQ580" s="20"/>
      <c r="BR580" s="20"/>
      <c r="BS580" s="20"/>
      <c r="BT580" s="20"/>
      <c r="BU580" s="22">
        <v>0.01</v>
      </c>
      <c r="BV580" s="22">
        <v>0</v>
      </c>
      <c r="BW580" s="22">
        <v>0.01</v>
      </c>
      <c r="BX580" s="22">
        <v>0.02</v>
      </c>
      <c r="BY580" s="22">
        <v>1.4</v>
      </c>
      <c r="BZ580" s="22">
        <v>1.81</v>
      </c>
      <c r="CA580" s="22">
        <v>360</v>
      </c>
      <c r="CB580" s="22">
        <v>54</v>
      </c>
      <c r="CC580" s="22">
        <v>149</v>
      </c>
      <c r="CD580" s="22">
        <v>50</v>
      </c>
      <c r="CE580" s="22">
        <v>260</v>
      </c>
      <c r="CF580" s="22">
        <v>81</v>
      </c>
      <c r="CG580" s="22">
        <v>365</v>
      </c>
      <c r="CH580" s="22">
        <v>138</v>
      </c>
      <c r="CI580" s="22">
        <v>1.1299999999999999</v>
      </c>
      <c r="CJ580" s="22">
        <v>0.23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450197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1</v>
      </c>
      <c r="J581" s="20">
        <v>0</v>
      </c>
      <c r="K581" s="20">
        <v>0</v>
      </c>
      <c r="L581" s="22">
        <v>0</v>
      </c>
      <c r="M581" s="20" t="s">
        <v>1791</v>
      </c>
      <c r="N581" s="20">
        <v>0</v>
      </c>
      <c r="O581" s="22">
        <v>636</v>
      </c>
      <c r="P581" s="23" t="b">
        <v>0</v>
      </c>
      <c r="Q581" s="20"/>
      <c r="R581" s="20"/>
      <c r="S581" s="22">
        <v>40</v>
      </c>
      <c r="T581" s="20" t="s">
        <v>2606</v>
      </c>
      <c r="U581" s="20">
        <v>0</v>
      </c>
      <c r="V581" s="20" t="s">
        <v>743</v>
      </c>
      <c r="W581" s="20">
        <v>0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0</v>
      </c>
      <c r="AD581" s="22">
        <v>913</v>
      </c>
      <c r="AE581" s="22">
        <v>24</v>
      </c>
      <c r="AF581" s="22">
        <v>1541</v>
      </c>
      <c r="AG581" s="22">
        <v>49</v>
      </c>
      <c r="AH581" s="20">
        <v>0</v>
      </c>
      <c r="AI581" s="20">
        <v>0</v>
      </c>
      <c r="AJ581" s="20" t="s">
        <v>2607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497</v>
      </c>
      <c r="BH581" s="22">
        <v>63</v>
      </c>
      <c r="BI581" s="22">
        <v>482</v>
      </c>
      <c r="BJ581" s="22">
        <v>48</v>
      </c>
      <c r="BK581" s="22">
        <v>453</v>
      </c>
      <c r="BL581" s="22">
        <v>43</v>
      </c>
      <c r="BM581" s="22">
        <v>502</v>
      </c>
      <c r="BN581" s="22">
        <v>63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666</v>
      </c>
      <c r="CB581" s="22">
        <v>65</v>
      </c>
      <c r="CC581" s="22">
        <v>458</v>
      </c>
      <c r="CD581" s="22">
        <v>63</v>
      </c>
      <c r="CE581" s="22">
        <v>503</v>
      </c>
      <c r="CF581" s="22">
        <v>63</v>
      </c>
      <c r="CG581" s="22">
        <v>508</v>
      </c>
      <c r="CH581" s="22">
        <v>67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547659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2</v>
      </c>
      <c r="J582" s="20">
        <v>0</v>
      </c>
      <c r="K582" s="20">
        <v>0</v>
      </c>
      <c r="L582" s="22">
        <v>0</v>
      </c>
      <c r="M582" s="20" t="s">
        <v>1039</v>
      </c>
      <c r="N582" s="20">
        <v>0</v>
      </c>
      <c r="O582" s="22">
        <v>637</v>
      </c>
      <c r="P582" s="23" t="b">
        <v>0</v>
      </c>
      <c r="Q582" s="20"/>
      <c r="R582" s="20"/>
      <c r="S582" s="22">
        <v>40</v>
      </c>
      <c r="T582" s="20" t="s">
        <v>2608</v>
      </c>
      <c r="U582" s="20">
        <v>0</v>
      </c>
      <c r="V582" s="20" t="s">
        <v>2609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0</v>
      </c>
      <c r="AD582" s="22">
        <v>2997</v>
      </c>
      <c r="AE582" s="22">
        <v>111</v>
      </c>
      <c r="AF582" s="22">
        <v>3812</v>
      </c>
      <c r="AG582" s="22">
        <v>105</v>
      </c>
      <c r="AH582" s="20">
        <v>0</v>
      </c>
      <c r="AI582" s="20">
        <v>0</v>
      </c>
      <c r="AJ582" s="20" t="s">
        <v>2609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518</v>
      </c>
      <c r="BH582" s="22">
        <v>196</v>
      </c>
      <c r="BI582" s="22">
        <v>502</v>
      </c>
      <c r="BJ582" s="22">
        <v>192</v>
      </c>
      <c r="BK582" s="22">
        <v>474</v>
      </c>
      <c r="BL582" s="22">
        <v>178</v>
      </c>
      <c r="BM582" s="22">
        <v>522</v>
      </c>
      <c r="BN582" s="22">
        <v>195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691</v>
      </c>
      <c r="CB582" s="22">
        <v>212</v>
      </c>
      <c r="CC582" s="22">
        <v>479</v>
      </c>
      <c r="CD582" s="22">
        <v>177</v>
      </c>
      <c r="CE582" s="22">
        <v>523</v>
      </c>
      <c r="CF582" s="22">
        <v>193</v>
      </c>
      <c r="CG582" s="22">
        <v>402</v>
      </c>
      <c r="CH582" s="22">
        <v>152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218430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0.2</v>
      </c>
      <c r="K583" s="20">
        <v>0.2</v>
      </c>
      <c r="L583" s="22">
        <v>0</v>
      </c>
      <c r="M583" s="20" t="s">
        <v>2951</v>
      </c>
      <c r="N583" s="20">
        <v>0.2</v>
      </c>
      <c r="O583" s="22">
        <v>679</v>
      </c>
      <c r="P583" s="23" t="b">
        <v>0</v>
      </c>
      <c r="Q583" s="20"/>
      <c r="R583" s="20"/>
      <c r="S583" s="22">
        <v>45</v>
      </c>
      <c r="T583" s="20" t="s">
        <v>2952</v>
      </c>
      <c r="U583" s="20">
        <v>0.3</v>
      </c>
      <c r="V583" s="20" t="s">
        <v>2953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1</v>
      </c>
      <c r="AD583" s="22">
        <v>3206</v>
      </c>
      <c r="AE583" s="22">
        <v>142</v>
      </c>
      <c r="AF583" s="22">
        <v>1526</v>
      </c>
      <c r="AG583" s="22">
        <v>131</v>
      </c>
      <c r="AH583" s="20">
        <v>0</v>
      </c>
      <c r="AI583" s="20">
        <v>0.2</v>
      </c>
      <c r="AJ583" s="20" t="s">
        <v>2954</v>
      </c>
      <c r="AK583" s="22">
        <v>121</v>
      </c>
      <c r="AL583" s="22">
        <v>0</v>
      </c>
      <c r="AM583" s="22">
        <v>0</v>
      </c>
      <c r="AN583" s="22">
        <v>0</v>
      </c>
      <c r="AO583" s="22">
        <v>1</v>
      </c>
      <c r="AP583" s="22">
        <v>0</v>
      </c>
      <c r="AQ583" s="22">
        <v>0</v>
      </c>
      <c r="AR583" s="22">
        <v>0</v>
      </c>
      <c r="AS583" s="22">
        <v>2</v>
      </c>
      <c r="AT583" s="22">
        <v>0</v>
      </c>
      <c r="AU583" s="22">
        <v>0</v>
      </c>
      <c r="AV583" s="22">
        <v>0</v>
      </c>
      <c r="AW583" s="22">
        <v>10</v>
      </c>
      <c r="AX583" s="20">
        <v>18</v>
      </c>
      <c r="AY583" s="20">
        <v>25.5</v>
      </c>
      <c r="AZ583" s="20">
        <v>4</v>
      </c>
      <c r="BA583" s="20">
        <v>4.8</v>
      </c>
      <c r="BB583" s="22">
        <v>1</v>
      </c>
      <c r="BC583" s="20">
        <v>0</v>
      </c>
      <c r="BD583" s="20">
        <v>7.0000000000000007E-2</v>
      </c>
      <c r="BE583" s="20">
        <v>7.0000000000000007E-2</v>
      </c>
      <c r="BF583" s="20">
        <v>1.39</v>
      </c>
      <c r="BG583" s="22">
        <v>318</v>
      </c>
      <c r="BH583" s="22">
        <v>122</v>
      </c>
      <c r="BI583" s="22">
        <v>238</v>
      </c>
      <c r="BJ583" s="22">
        <v>76</v>
      </c>
      <c r="BK583" s="22">
        <v>336</v>
      </c>
      <c r="BL583" s="22">
        <v>116</v>
      </c>
      <c r="BM583" s="22">
        <v>321</v>
      </c>
      <c r="BN583" s="22">
        <v>112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0.05</v>
      </c>
      <c r="BX583" s="22">
        <v>0.05</v>
      </c>
      <c r="BY583" s="22">
        <v>1.03</v>
      </c>
      <c r="BZ583" s="22">
        <v>0.74</v>
      </c>
      <c r="CA583" s="22">
        <v>385</v>
      </c>
      <c r="CB583" s="22">
        <v>73</v>
      </c>
      <c r="CC583" s="22">
        <v>354</v>
      </c>
      <c r="CD583" s="22">
        <v>126</v>
      </c>
      <c r="CE583" s="22">
        <v>424</v>
      </c>
      <c r="CF583" s="22">
        <v>145</v>
      </c>
      <c r="CG583" s="22">
        <v>528</v>
      </c>
      <c r="CH583" s="22">
        <v>195</v>
      </c>
      <c r="CI583" s="22">
        <v>0.74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575476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0.5</v>
      </c>
      <c r="K584" s="20">
        <v>0.5</v>
      </c>
      <c r="L584" s="22">
        <v>2</v>
      </c>
      <c r="M584" s="20" t="s">
        <v>3113</v>
      </c>
      <c r="N584" s="20">
        <v>0.5</v>
      </c>
      <c r="O584" s="22">
        <v>696</v>
      </c>
      <c r="P584" s="23" t="b">
        <v>0</v>
      </c>
      <c r="Q584" s="20"/>
      <c r="R584" s="20"/>
      <c r="S584" s="22">
        <v>45</v>
      </c>
      <c r="T584" s="20" t="s">
        <v>3114</v>
      </c>
      <c r="U584" s="20">
        <v>2</v>
      </c>
      <c r="V584" s="20" t="s">
        <v>3115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2</v>
      </c>
      <c r="AD584" s="22">
        <v>259</v>
      </c>
      <c r="AE584" s="22">
        <v>49</v>
      </c>
      <c r="AF584" s="22">
        <v>176</v>
      </c>
      <c r="AG584" s="22">
        <v>19</v>
      </c>
      <c r="AH584" s="20">
        <v>0.1</v>
      </c>
      <c r="AI584" s="20">
        <v>0.4</v>
      </c>
      <c r="AJ584" s="20" t="s">
        <v>3113</v>
      </c>
      <c r="AK584" s="22">
        <v>90</v>
      </c>
      <c r="AL584" s="22">
        <v>0</v>
      </c>
      <c r="AM584" s="22">
        <v>0</v>
      </c>
      <c r="AN584" s="22">
        <v>0</v>
      </c>
      <c r="AO584" s="22">
        <v>1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18</v>
      </c>
      <c r="AX584" s="20">
        <v>24.4</v>
      </c>
      <c r="AY584" s="20">
        <v>1.1000000000000001</v>
      </c>
      <c r="AZ584" s="20">
        <v>6</v>
      </c>
      <c r="BA584" s="20">
        <v>3.2</v>
      </c>
      <c r="BB584" s="22">
        <v>1</v>
      </c>
      <c r="BC584" s="20">
        <v>0.06</v>
      </c>
      <c r="BD584" s="20">
        <v>0.01</v>
      </c>
      <c r="BE584" s="20">
        <v>7.0000000000000007E-2</v>
      </c>
      <c r="BF584" s="20">
        <v>1.7</v>
      </c>
      <c r="BG584" s="22">
        <v>297</v>
      </c>
      <c r="BH584" s="22">
        <v>117</v>
      </c>
      <c r="BI584" s="22">
        <v>375</v>
      </c>
      <c r="BJ584" s="22">
        <v>137</v>
      </c>
      <c r="BK584" s="22">
        <v>319</v>
      </c>
      <c r="BL584" s="22">
        <v>109</v>
      </c>
      <c r="BM584" s="22">
        <v>348</v>
      </c>
      <c r="BN584" s="22">
        <v>123</v>
      </c>
      <c r="BO584" s="20"/>
      <c r="BP584" s="20"/>
      <c r="BQ584" s="20"/>
      <c r="BR584" s="20"/>
      <c r="BS584" s="20"/>
      <c r="BT584" s="20"/>
      <c r="BU584" s="22">
        <v>0.06</v>
      </c>
      <c r="BV584" s="22">
        <v>0</v>
      </c>
      <c r="BW584" s="22">
        <v>0.01</v>
      </c>
      <c r="BX584" s="22">
        <v>7.0000000000000007E-2</v>
      </c>
      <c r="BY584" s="22">
        <v>1.7</v>
      </c>
      <c r="BZ584" s="22">
        <v>1</v>
      </c>
      <c r="CA584" s="22">
        <v>471</v>
      </c>
      <c r="CB584" s="22">
        <v>99</v>
      </c>
      <c r="CC584" s="22">
        <v>315</v>
      </c>
      <c r="CD584" s="22">
        <v>107</v>
      </c>
      <c r="CE584" s="22">
        <v>221</v>
      </c>
      <c r="CF584" s="22">
        <v>74</v>
      </c>
      <c r="CG584" s="22">
        <v>657</v>
      </c>
      <c r="CH584" s="22">
        <v>222</v>
      </c>
      <c r="CI584" s="22">
        <v>1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111452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1</v>
      </c>
      <c r="J585" s="20">
        <v>0</v>
      </c>
      <c r="K585" s="20">
        <v>0</v>
      </c>
      <c r="L585" s="22">
        <v>0</v>
      </c>
      <c r="M585" s="20" t="s">
        <v>3269</v>
      </c>
      <c r="N585" s="20">
        <v>0</v>
      </c>
      <c r="O585" s="22">
        <v>710</v>
      </c>
      <c r="P585" s="23" t="b">
        <v>0</v>
      </c>
      <c r="Q585" s="20"/>
      <c r="R585" s="20"/>
      <c r="S585" s="22">
        <v>45</v>
      </c>
      <c r="T585" s="20" t="s">
        <v>3270</v>
      </c>
      <c r="U585" s="20">
        <v>0</v>
      </c>
      <c r="V585" s="20" t="s">
        <v>3271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0</v>
      </c>
      <c r="AD585" s="22">
        <v>1187</v>
      </c>
      <c r="AE585" s="22">
        <v>53</v>
      </c>
      <c r="AF585" s="22">
        <v>652</v>
      </c>
      <c r="AG585" s="22">
        <v>58</v>
      </c>
      <c r="AH585" s="20">
        <v>0</v>
      </c>
      <c r="AI585" s="20">
        <v>0</v>
      </c>
      <c r="AJ585" s="20" t="s">
        <v>3269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587</v>
      </c>
      <c r="BH585" s="22">
        <v>81</v>
      </c>
      <c r="BI585" s="22">
        <v>583</v>
      </c>
      <c r="BJ585" s="22">
        <v>73</v>
      </c>
      <c r="BK585" s="22">
        <v>569</v>
      </c>
      <c r="BL585" s="22">
        <v>69</v>
      </c>
      <c r="BM585" s="22">
        <v>591</v>
      </c>
      <c r="BN585" s="22">
        <v>81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355</v>
      </c>
      <c r="CB585" s="22">
        <v>19</v>
      </c>
      <c r="CC585" s="22">
        <v>564</v>
      </c>
      <c r="CD585" s="22">
        <v>81</v>
      </c>
      <c r="CE585" s="22">
        <v>593</v>
      </c>
      <c r="CF585" s="22">
        <v>81</v>
      </c>
      <c r="CG585" s="22">
        <v>611</v>
      </c>
      <c r="CH585" s="22">
        <v>77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466404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1137</v>
      </c>
      <c r="N586" s="20">
        <v>0</v>
      </c>
      <c r="O586" s="22">
        <v>711</v>
      </c>
      <c r="P586" s="23" t="b">
        <v>0</v>
      </c>
      <c r="Q586" s="20"/>
      <c r="R586" s="20"/>
      <c r="S586" s="22">
        <v>45</v>
      </c>
      <c r="T586" s="20" t="s">
        <v>3272</v>
      </c>
      <c r="U586" s="20">
        <v>0</v>
      </c>
      <c r="V586" s="20" t="s">
        <v>3273</v>
      </c>
      <c r="W586" s="20">
        <v>0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0</v>
      </c>
      <c r="AD586" s="22">
        <v>223</v>
      </c>
      <c r="AE586" s="22">
        <v>12</v>
      </c>
      <c r="AF586" s="22">
        <v>126</v>
      </c>
      <c r="AG586" s="22">
        <v>16</v>
      </c>
      <c r="AH586" s="20">
        <v>0</v>
      </c>
      <c r="AI586" s="20">
        <v>0</v>
      </c>
      <c r="AJ586" s="20" t="s">
        <v>3273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621</v>
      </c>
      <c r="BH586" s="22">
        <v>228</v>
      </c>
      <c r="BI586" s="22">
        <v>619</v>
      </c>
      <c r="BJ586" s="22">
        <v>228</v>
      </c>
      <c r="BK586" s="22">
        <v>609</v>
      </c>
      <c r="BL586" s="22">
        <v>227</v>
      </c>
      <c r="BM586" s="22">
        <v>626</v>
      </c>
      <c r="BN586" s="22">
        <v>228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431</v>
      </c>
      <c r="CB586" s="22">
        <v>93</v>
      </c>
      <c r="CC586" s="22">
        <v>599</v>
      </c>
      <c r="CD586" s="22">
        <v>220</v>
      </c>
      <c r="CE586" s="22">
        <v>626</v>
      </c>
      <c r="CF586" s="22">
        <v>227</v>
      </c>
      <c r="CG586" s="22">
        <v>670</v>
      </c>
      <c r="CH586" s="22">
        <v>225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75</v>
      </c>
      <c r="B587" s="20"/>
      <c r="C587" s="22">
        <v>250199</v>
      </c>
      <c r="D587" s="22">
        <v>0</v>
      </c>
      <c r="E587" s="22">
        <v>0</v>
      </c>
      <c r="F587" s="22">
        <v>0</v>
      </c>
      <c r="G587" s="22">
        <v>0</v>
      </c>
      <c r="H587" s="22">
        <v>1</v>
      </c>
      <c r="I587" s="22">
        <v>3</v>
      </c>
      <c r="J587" s="20">
        <v>3</v>
      </c>
      <c r="K587" s="20">
        <v>4</v>
      </c>
      <c r="L587" s="22">
        <v>10</v>
      </c>
      <c r="M587" s="20" t="s">
        <v>3274</v>
      </c>
      <c r="N587" s="20">
        <v>4</v>
      </c>
      <c r="O587" s="22">
        <v>712</v>
      </c>
      <c r="P587" s="23" t="b">
        <v>0</v>
      </c>
      <c r="Q587" s="20" t="s">
        <v>2388</v>
      </c>
      <c r="R587" s="20" t="s">
        <v>3490</v>
      </c>
      <c r="S587" s="22">
        <v>50</v>
      </c>
      <c r="T587" s="20" t="s">
        <v>3275</v>
      </c>
      <c r="U587" s="20">
        <v>6</v>
      </c>
      <c r="V587" s="20" t="s">
        <v>3276</v>
      </c>
      <c r="W587" s="20">
        <v>0</v>
      </c>
      <c r="X587" s="23" t="b">
        <v>0</v>
      </c>
      <c r="Y587" s="20"/>
      <c r="Z587" s="20" t="s">
        <v>937</v>
      </c>
      <c r="AA587" s="22">
        <v>16</v>
      </c>
      <c r="AB587" s="22">
        <v>17</v>
      </c>
      <c r="AC587" s="22">
        <v>12</v>
      </c>
      <c r="AD587" s="22">
        <v>604</v>
      </c>
      <c r="AE587" s="22">
        <v>377</v>
      </c>
      <c r="AF587" s="22">
        <v>152</v>
      </c>
      <c r="AG587" s="22">
        <v>65</v>
      </c>
      <c r="AH587" s="20">
        <v>0.8</v>
      </c>
      <c r="AI587" s="20">
        <v>2.4</v>
      </c>
      <c r="AJ587" s="20" t="s">
        <v>3277</v>
      </c>
      <c r="AK587" s="22">
        <v>169</v>
      </c>
      <c r="AL587" s="22">
        <v>1</v>
      </c>
      <c r="AM587" s="22">
        <v>0</v>
      </c>
      <c r="AN587" s="22">
        <v>0</v>
      </c>
      <c r="AO587" s="22">
        <v>3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3</v>
      </c>
      <c r="AW587" s="22">
        <v>46</v>
      </c>
      <c r="AX587" s="20">
        <v>63.4</v>
      </c>
      <c r="AY587" s="20">
        <v>8.8000000000000007</v>
      </c>
      <c r="AZ587" s="20">
        <v>20</v>
      </c>
      <c r="BA587" s="20">
        <v>9.3000000000000007</v>
      </c>
      <c r="BB587" s="22">
        <v>2</v>
      </c>
      <c r="BC587" s="20">
        <v>7.0000000000000007E-2</v>
      </c>
      <c r="BD587" s="20">
        <v>7.0000000000000007E-2</v>
      </c>
      <c r="BE587" s="20">
        <v>0.14000000000000001</v>
      </c>
      <c r="BF587" s="20">
        <v>2.2000000000000002</v>
      </c>
      <c r="BG587" s="22">
        <v>206</v>
      </c>
      <c r="BH587" s="22">
        <v>79</v>
      </c>
      <c r="BI587" s="22">
        <v>327</v>
      </c>
      <c r="BJ587" s="22">
        <v>169</v>
      </c>
      <c r="BK587" s="22">
        <v>229</v>
      </c>
      <c r="BL587" s="22">
        <v>122</v>
      </c>
      <c r="BM587" s="22">
        <v>275</v>
      </c>
      <c r="BN587" s="22">
        <v>123</v>
      </c>
      <c r="BO587" s="20"/>
      <c r="BP587" s="20"/>
      <c r="BQ587" s="20"/>
      <c r="BR587" s="20"/>
      <c r="BS587" s="20"/>
      <c r="BT587" s="20"/>
      <c r="BU587" s="22">
        <v>0.04</v>
      </c>
      <c r="BV587" s="22">
        <v>0</v>
      </c>
      <c r="BW587" s="22">
        <v>0.04</v>
      </c>
      <c r="BX587" s="22">
        <v>0.08</v>
      </c>
      <c r="BY587" s="22">
        <v>1.17</v>
      </c>
      <c r="BZ587" s="22">
        <v>1.6</v>
      </c>
      <c r="CA587" s="22">
        <v>198</v>
      </c>
      <c r="CB587" s="22">
        <v>126</v>
      </c>
      <c r="CC587" s="22">
        <v>53</v>
      </c>
      <c r="CD587" s="22">
        <v>24</v>
      </c>
      <c r="CE587" s="22">
        <v>14</v>
      </c>
      <c r="CF587" s="22">
        <v>7</v>
      </c>
      <c r="CG587" s="22">
        <v>674</v>
      </c>
      <c r="CH587" s="22">
        <v>275</v>
      </c>
      <c r="CI587" s="22">
        <v>1.07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210462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3</v>
      </c>
      <c r="J588" s="20">
        <v>1</v>
      </c>
      <c r="K588" s="20">
        <v>1</v>
      </c>
      <c r="L588" s="22">
        <v>1</v>
      </c>
      <c r="M588" s="20" t="s">
        <v>3278</v>
      </c>
      <c r="N588" s="20">
        <v>1</v>
      </c>
      <c r="O588" s="22">
        <v>713</v>
      </c>
      <c r="P588" s="23" t="b">
        <v>0</v>
      </c>
      <c r="Q588" s="20"/>
      <c r="R588" s="20"/>
      <c r="S588" s="22">
        <v>50</v>
      </c>
      <c r="T588" s="20" t="s">
        <v>3279</v>
      </c>
      <c r="U588" s="20">
        <v>1</v>
      </c>
      <c r="V588" s="20" t="s">
        <v>3280</v>
      </c>
      <c r="W588" s="20">
        <v>0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3</v>
      </c>
      <c r="AD588" s="22">
        <v>959</v>
      </c>
      <c r="AE588" s="22">
        <v>46</v>
      </c>
      <c r="AF588" s="22">
        <v>325</v>
      </c>
      <c r="AG588" s="22">
        <v>30</v>
      </c>
      <c r="AH588" s="20">
        <v>0.2</v>
      </c>
      <c r="AI588" s="20">
        <v>0.6</v>
      </c>
      <c r="AJ588" s="20" t="s">
        <v>3280</v>
      </c>
      <c r="AK588" s="22">
        <v>221</v>
      </c>
      <c r="AL588" s="22">
        <v>0</v>
      </c>
      <c r="AM588" s="22">
        <v>0</v>
      </c>
      <c r="AN588" s="22">
        <v>0</v>
      </c>
      <c r="AO588" s="22">
        <v>4</v>
      </c>
      <c r="AP588" s="22">
        <v>0</v>
      </c>
      <c r="AQ588" s="22">
        <v>0</v>
      </c>
      <c r="AR588" s="22">
        <v>0</v>
      </c>
      <c r="AS588" s="22">
        <v>2</v>
      </c>
      <c r="AT588" s="22">
        <v>0</v>
      </c>
      <c r="AU588" s="22">
        <v>0</v>
      </c>
      <c r="AV588" s="22">
        <v>0</v>
      </c>
      <c r="AW588" s="22">
        <v>21</v>
      </c>
      <c r="AX588" s="20">
        <v>33.6</v>
      </c>
      <c r="AY588" s="20">
        <v>9</v>
      </c>
      <c r="AZ588" s="20">
        <v>3</v>
      </c>
      <c r="BA588" s="20">
        <v>4.5</v>
      </c>
      <c r="BB588" s="22">
        <v>3</v>
      </c>
      <c r="BC588" s="20">
        <v>0.1</v>
      </c>
      <c r="BD588" s="20">
        <v>0.09</v>
      </c>
      <c r="BE588" s="20">
        <v>0.19</v>
      </c>
      <c r="BF588" s="20">
        <v>2.21</v>
      </c>
      <c r="BG588" s="22">
        <v>272</v>
      </c>
      <c r="BH588" s="22">
        <v>112</v>
      </c>
      <c r="BI588" s="22">
        <v>326</v>
      </c>
      <c r="BJ588" s="22">
        <v>168</v>
      </c>
      <c r="BK588" s="22">
        <v>347</v>
      </c>
      <c r="BL588" s="22">
        <v>176</v>
      </c>
      <c r="BM588" s="22">
        <v>324</v>
      </c>
      <c r="BN588" s="22">
        <v>147</v>
      </c>
      <c r="BO588" s="20"/>
      <c r="BP588" s="20"/>
      <c r="BQ588" s="20"/>
      <c r="BR588" s="20"/>
      <c r="BS588" s="20"/>
      <c r="BT588" s="20"/>
      <c r="BU588" s="22">
        <v>0.04</v>
      </c>
      <c r="BV588" s="22">
        <v>0</v>
      </c>
      <c r="BW588" s="22">
        <v>0.04</v>
      </c>
      <c r="BX588" s="22">
        <v>0.08</v>
      </c>
      <c r="BY588" s="22">
        <v>0.9</v>
      </c>
      <c r="BZ588" s="22">
        <v>1.63</v>
      </c>
      <c r="CA588" s="22">
        <v>190</v>
      </c>
      <c r="CB588" s="22">
        <v>120</v>
      </c>
      <c r="CC588" s="22">
        <v>252</v>
      </c>
      <c r="CD588" s="22">
        <v>114</v>
      </c>
      <c r="CE588" s="22">
        <v>384</v>
      </c>
      <c r="CF588" s="22">
        <v>180</v>
      </c>
      <c r="CG588" s="22">
        <v>663</v>
      </c>
      <c r="CH588" s="22">
        <v>270</v>
      </c>
      <c r="CI588" s="22">
        <v>1.22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152760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4</v>
      </c>
      <c r="J589" s="20">
        <v>0.7</v>
      </c>
      <c r="K589" s="20">
        <v>0.7</v>
      </c>
      <c r="L589" s="22">
        <v>1</v>
      </c>
      <c r="M589" s="20" t="s">
        <v>3281</v>
      </c>
      <c r="N589" s="20">
        <v>0.7</v>
      </c>
      <c r="O589" s="22">
        <v>714</v>
      </c>
      <c r="P589" s="23" t="b">
        <v>0</v>
      </c>
      <c r="Q589" s="20"/>
      <c r="R589" s="20"/>
      <c r="S589" s="22">
        <v>50</v>
      </c>
      <c r="T589" s="20" t="s">
        <v>3282</v>
      </c>
      <c r="U589" s="20">
        <v>0.7</v>
      </c>
      <c r="V589" s="20" t="s">
        <v>3283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2</v>
      </c>
      <c r="AD589" s="22">
        <v>15772</v>
      </c>
      <c r="AE589" s="22">
        <v>973</v>
      </c>
      <c r="AF589" s="22">
        <v>5750</v>
      </c>
      <c r="AG589" s="22">
        <v>727</v>
      </c>
      <c r="AH589" s="20">
        <v>0.1</v>
      </c>
      <c r="AI589" s="20">
        <v>0.4</v>
      </c>
      <c r="AJ589" s="20" t="s">
        <v>3283</v>
      </c>
      <c r="AK589" s="22">
        <v>44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1</v>
      </c>
      <c r="AT589" s="22">
        <v>0</v>
      </c>
      <c r="AU589" s="22">
        <v>0</v>
      </c>
      <c r="AV589" s="22">
        <v>0</v>
      </c>
      <c r="AW589" s="22">
        <v>8</v>
      </c>
      <c r="AX589" s="20">
        <v>4.2</v>
      </c>
      <c r="AY589" s="20">
        <v>14.6</v>
      </c>
      <c r="AZ589" s="20">
        <v>6</v>
      </c>
      <c r="BA589" s="20">
        <v>2.2999999999999998</v>
      </c>
      <c r="BB589" s="22">
        <v>0</v>
      </c>
      <c r="BC589" s="20">
        <v>0.06</v>
      </c>
      <c r="BD589" s="20">
        <v>0.16</v>
      </c>
      <c r="BE589" s="20">
        <v>0.22</v>
      </c>
      <c r="BF589" s="20">
        <v>1.75</v>
      </c>
      <c r="BG589" s="22">
        <v>394</v>
      </c>
      <c r="BH589" s="22">
        <v>46</v>
      </c>
      <c r="BI589" s="22">
        <v>282</v>
      </c>
      <c r="BJ589" s="22">
        <v>40</v>
      </c>
      <c r="BK589" s="22">
        <v>326</v>
      </c>
      <c r="BL589" s="22">
        <v>51</v>
      </c>
      <c r="BM589" s="22">
        <v>376</v>
      </c>
      <c r="BN589" s="22">
        <v>45</v>
      </c>
      <c r="BO589" s="20"/>
      <c r="BP589" s="20"/>
      <c r="BQ589" s="20"/>
      <c r="BR589" s="20"/>
      <c r="BS589" s="20"/>
      <c r="BT589" s="20"/>
      <c r="BU589" s="22">
        <v>0.12</v>
      </c>
      <c r="BV589" s="22">
        <v>0</v>
      </c>
      <c r="BW589" s="22">
        <v>0.33</v>
      </c>
      <c r="BX589" s="22">
        <v>0.45</v>
      </c>
      <c r="BY589" s="22">
        <v>3.58</v>
      </c>
      <c r="BZ589" s="22">
        <v>0</v>
      </c>
      <c r="CA589" s="22">
        <v>176</v>
      </c>
      <c r="CB589" s="22">
        <v>43</v>
      </c>
      <c r="CC589" s="22">
        <v>293</v>
      </c>
      <c r="CD589" s="22">
        <v>40</v>
      </c>
      <c r="CE589" s="22">
        <v>414</v>
      </c>
      <c r="CF589" s="22">
        <v>54</v>
      </c>
      <c r="CG589" s="22">
        <v>372</v>
      </c>
      <c r="CH589" s="22">
        <v>59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201410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-0.2</v>
      </c>
      <c r="K590" s="20">
        <v>-0.2</v>
      </c>
      <c r="L590" s="22">
        <v>1</v>
      </c>
      <c r="M590" s="20" t="s">
        <v>1885</v>
      </c>
      <c r="N590" s="20">
        <v>0.3</v>
      </c>
      <c r="O590" s="22">
        <v>27</v>
      </c>
      <c r="P590" s="23" t="b">
        <v>0</v>
      </c>
      <c r="Q590" s="20"/>
      <c r="R590" s="20"/>
      <c r="S590" s="22">
        <v>40</v>
      </c>
      <c r="T590" s="20" t="s">
        <v>1886</v>
      </c>
      <c r="U590" s="20">
        <v>0.5</v>
      </c>
      <c r="V590" s="20" t="s">
        <v>1887</v>
      </c>
      <c r="W590" s="20">
        <v>0.8</v>
      </c>
      <c r="X590" s="23" t="b">
        <v>0</v>
      </c>
      <c r="Y590" s="20"/>
      <c r="Z590" s="20" t="s">
        <v>858</v>
      </c>
      <c r="AA590" s="22">
        <v>17</v>
      </c>
      <c r="AB590" s="22">
        <v>49</v>
      </c>
      <c r="AC590" s="22">
        <v>1</v>
      </c>
      <c r="AD590" s="22">
        <v>18848</v>
      </c>
      <c r="AE590" s="22">
        <v>94</v>
      </c>
      <c r="AF590" s="22">
        <v>40036</v>
      </c>
      <c r="AG590" s="22">
        <v>934</v>
      </c>
      <c r="AH590" s="20">
        <v>0.1</v>
      </c>
      <c r="AI590" s="20">
        <v>0.2</v>
      </c>
      <c r="AJ590" s="20" t="s">
        <v>1887</v>
      </c>
      <c r="AK590" s="22">
        <v>15</v>
      </c>
      <c r="AL590" s="22">
        <v>0</v>
      </c>
      <c r="AM590" s="22">
        <v>0</v>
      </c>
      <c r="AN590" s="22">
        <v>0</v>
      </c>
      <c r="AO590" s="22">
        <v>2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9</v>
      </c>
      <c r="AX590" s="20">
        <v>6.8</v>
      </c>
      <c r="AY590" s="20">
        <v>0.1</v>
      </c>
      <c r="AZ590" s="20">
        <v>0</v>
      </c>
      <c r="BA590" s="20">
        <v>0.7</v>
      </c>
      <c r="BB590" s="22">
        <v>0</v>
      </c>
      <c r="BC590" s="20">
        <v>0</v>
      </c>
      <c r="BD590" s="20">
        <v>0</v>
      </c>
      <c r="BE590" s="20">
        <v>0</v>
      </c>
      <c r="BF590" s="20">
        <v>1.02</v>
      </c>
      <c r="BG590" s="22">
        <v>378</v>
      </c>
      <c r="BH590" s="22">
        <v>140</v>
      </c>
      <c r="BI590" s="22">
        <v>399</v>
      </c>
      <c r="BJ590" s="22">
        <v>145</v>
      </c>
      <c r="BK590" s="22">
        <v>426</v>
      </c>
      <c r="BL590" s="22">
        <v>152</v>
      </c>
      <c r="BM590" s="22">
        <v>406</v>
      </c>
      <c r="BN590" s="22">
        <v>143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6.12</v>
      </c>
      <c r="BZ590" s="22">
        <v>12</v>
      </c>
      <c r="CA590" s="22">
        <v>635</v>
      </c>
      <c r="CB590" s="22">
        <v>178</v>
      </c>
      <c r="CC590" s="22">
        <v>337</v>
      </c>
      <c r="CD590" s="22">
        <v>113</v>
      </c>
      <c r="CE590" s="22">
        <v>416</v>
      </c>
      <c r="CF590" s="22">
        <v>139</v>
      </c>
      <c r="CG590" s="22">
        <v>175</v>
      </c>
      <c r="CH590" s="22">
        <v>69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433979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4</v>
      </c>
      <c r="J591" s="20">
        <v>1.2</v>
      </c>
      <c r="K591" s="20">
        <v>1.2</v>
      </c>
      <c r="L591" s="22">
        <v>2</v>
      </c>
      <c r="M591" s="20" t="s">
        <v>967</v>
      </c>
      <c r="N591" s="20">
        <v>1.7</v>
      </c>
      <c r="O591" s="22">
        <v>33</v>
      </c>
      <c r="P591" s="23" t="b">
        <v>0</v>
      </c>
      <c r="Q591" s="20"/>
      <c r="R591" s="20"/>
      <c r="S591" s="22">
        <v>45</v>
      </c>
      <c r="T591" s="20" t="s">
        <v>968</v>
      </c>
      <c r="U591" s="20">
        <v>3.4</v>
      </c>
      <c r="V591" s="20" t="s">
        <v>665</v>
      </c>
      <c r="W591" s="20">
        <v>7.5</v>
      </c>
      <c r="X591" s="23" t="b">
        <v>0</v>
      </c>
      <c r="Y591" s="20"/>
      <c r="Z591" s="20" t="s">
        <v>858</v>
      </c>
      <c r="AA591" s="22">
        <v>17</v>
      </c>
      <c r="AB591" s="22">
        <v>49</v>
      </c>
      <c r="AC591" s="22">
        <v>17</v>
      </c>
      <c r="AD591" s="22">
        <v>506517</v>
      </c>
      <c r="AE591" s="22">
        <v>55671</v>
      </c>
      <c r="AF591" s="22">
        <v>342079</v>
      </c>
      <c r="AG591" s="22">
        <v>24230</v>
      </c>
      <c r="AH591" s="20">
        <v>0.4</v>
      </c>
      <c r="AI591" s="20">
        <v>3.8</v>
      </c>
      <c r="AJ591" s="20" t="s">
        <v>665</v>
      </c>
      <c r="AK591" s="22">
        <v>337</v>
      </c>
      <c r="AL591" s="22">
        <v>1</v>
      </c>
      <c r="AM591" s="22">
        <v>1</v>
      </c>
      <c r="AN591" s="22">
        <v>0</v>
      </c>
      <c r="AO591" s="22">
        <v>14</v>
      </c>
      <c r="AP591" s="22">
        <v>0</v>
      </c>
      <c r="AQ591" s="22">
        <v>0</v>
      </c>
      <c r="AR591" s="22">
        <v>0</v>
      </c>
      <c r="AS591" s="22">
        <v>2</v>
      </c>
      <c r="AT591" s="22">
        <v>0</v>
      </c>
      <c r="AU591" s="22">
        <v>0</v>
      </c>
      <c r="AV591" s="22">
        <v>3</v>
      </c>
      <c r="AW591" s="22">
        <v>38</v>
      </c>
      <c r="AX591" s="20">
        <v>45.2</v>
      </c>
      <c r="AY591" s="20">
        <v>56.2</v>
      </c>
      <c r="AZ591" s="20">
        <v>38</v>
      </c>
      <c r="BA591" s="20">
        <v>13.9</v>
      </c>
      <c r="BB591" s="22">
        <v>4</v>
      </c>
      <c r="BC591" s="20">
        <v>0.33</v>
      </c>
      <c r="BD591" s="20">
        <v>0.13</v>
      </c>
      <c r="BE591" s="20">
        <v>0.46</v>
      </c>
      <c r="BF591" s="20">
        <v>9.9700000000000006</v>
      </c>
      <c r="BG591" s="22">
        <v>246</v>
      </c>
      <c r="BH591" s="22">
        <v>28</v>
      </c>
      <c r="BI591" s="22">
        <v>143</v>
      </c>
      <c r="BJ591" s="22">
        <v>17</v>
      </c>
      <c r="BK591" s="22">
        <v>160</v>
      </c>
      <c r="BL591" s="22">
        <v>34</v>
      </c>
      <c r="BM591" s="22">
        <v>211</v>
      </c>
      <c r="BN591" s="22">
        <v>32</v>
      </c>
      <c r="BO591" s="20"/>
      <c r="BP591" s="20"/>
      <c r="BQ591" s="20"/>
      <c r="BR591" s="20"/>
      <c r="BS591" s="20"/>
      <c r="BT591" s="20"/>
      <c r="BU591" s="22">
        <v>0.09</v>
      </c>
      <c r="BV591" s="22">
        <v>0</v>
      </c>
      <c r="BW591" s="22">
        <v>0.03</v>
      </c>
      <c r="BX591" s="22">
        <v>0.12</v>
      </c>
      <c r="BY591" s="22">
        <v>2.66</v>
      </c>
      <c r="BZ591" s="22">
        <v>3.74</v>
      </c>
      <c r="CA591" s="22">
        <v>412</v>
      </c>
      <c r="CB591" s="22">
        <v>70</v>
      </c>
      <c r="CC591" s="22">
        <v>40</v>
      </c>
      <c r="CD591" s="22">
        <v>7</v>
      </c>
      <c r="CE591" s="22">
        <v>100</v>
      </c>
      <c r="CF591" s="22">
        <v>17</v>
      </c>
      <c r="CG591" s="22">
        <v>52</v>
      </c>
      <c r="CH591" s="22">
        <v>10</v>
      </c>
      <c r="CI591" s="22">
        <v>1.07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432714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3</v>
      </c>
      <c r="J592" s="20">
        <v>1</v>
      </c>
      <c r="K592" s="20">
        <v>1</v>
      </c>
      <c r="L592" s="22">
        <v>1</v>
      </c>
      <c r="M592" s="20" t="s">
        <v>479</v>
      </c>
      <c r="N592" s="20">
        <v>1.5</v>
      </c>
      <c r="O592" s="22">
        <v>360</v>
      </c>
      <c r="P592" s="23" t="b">
        <v>0</v>
      </c>
      <c r="Q592" s="20"/>
      <c r="R592" s="20"/>
      <c r="S592" s="22">
        <v>44</v>
      </c>
      <c r="T592" s="20" t="s">
        <v>1405</v>
      </c>
      <c r="U592" s="20">
        <v>1.8</v>
      </c>
      <c r="V592" s="20" t="s">
        <v>752</v>
      </c>
      <c r="W592" s="20">
        <v>0.1</v>
      </c>
      <c r="X592" s="23" t="b">
        <v>0</v>
      </c>
      <c r="Y592" s="20"/>
      <c r="Z592" s="20" t="s">
        <v>858</v>
      </c>
      <c r="AA592" s="22">
        <v>17</v>
      </c>
      <c r="AB592" s="22">
        <v>49</v>
      </c>
      <c r="AC592" s="22">
        <v>7</v>
      </c>
      <c r="AD592" s="22">
        <v>13676</v>
      </c>
      <c r="AE592" s="22">
        <v>1772</v>
      </c>
      <c r="AF592" s="22">
        <v>5780</v>
      </c>
      <c r="AG592" s="22">
        <v>561</v>
      </c>
      <c r="AH592" s="20">
        <v>0.3</v>
      </c>
      <c r="AI592" s="20">
        <v>1.6</v>
      </c>
      <c r="AJ592" s="20" t="s">
        <v>752</v>
      </c>
      <c r="AK592" s="22">
        <v>213</v>
      </c>
      <c r="AL592" s="22">
        <v>0</v>
      </c>
      <c r="AM592" s="22">
        <v>0</v>
      </c>
      <c r="AN592" s="22">
        <v>1</v>
      </c>
      <c r="AO592" s="22">
        <v>9</v>
      </c>
      <c r="AP592" s="22">
        <v>0</v>
      </c>
      <c r="AQ592" s="22">
        <v>0</v>
      </c>
      <c r="AR592" s="22">
        <v>0</v>
      </c>
      <c r="AS592" s="22">
        <v>1</v>
      </c>
      <c r="AT592" s="22">
        <v>0</v>
      </c>
      <c r="AU592" s="22">
        <v>0</v>
      </c>
      <c r="AV592" s="22">
        <v>0</v>
      </c>
      <c r="AW592" s="22">
        <v>18</v>
      </c>
      <c r="AX592" s="20">
        <v>14.2</v>
      </c>
      <c r="AY592" s="20">
        <v>33.9</v>
      </c>
      <c r="AZ592" s="20">
        <v>48</v>
      </c>
      <c r="BA592" s="20">
        <v>9.6999999999999993</v>
      </c>
      <c r="BB592" s="22">
        <v>3</v>
      </c>
      <c r="BC592" s="20">
        <v>0.28999999999999998</v>
      </c>
      <c r="BD592" s="20">
        <v>0.1</v>
      </c>
      <c r="BE592" s="20">
        <v>0.39</v>
      </c>
      <c r="BF592" s="20">
        <v>5.99</v>
      </c>
      <c r="BG592" s="22">
        <v>335</v>
      </c>
      <c r="BH592" s="22">
        <v>146</v>
      </c>
      <c r="BI592" s="22">
        <v>197</v>
      </c>
      <c r="BJ592" s="22">
        <v>109</v>
      </c>
      <c r="BK592" s="22">
        <v>141</v>
      </c>
      <c r="BL592" s="22">
        <v>83</v>
      </c>
      <c r="BM592" s="22">
        <v>271</v>
      </c>
      <c r="BN592" s="22">
        <v>119</v>
      </c>
      <c r="BO592" s="20"/>
      <c r="BP592" s="20"/>
      <c r="BQ592" s="20"/>
      <c r="BR592" s="20"/>
      <c r="BS592" s="20"/>
      <c r="BT592" s="20"/>
      <c r="BU592" s="22">
        <v>0.12</v>
      </c>
      <c r="BV592" s="22">
        <v>0</v>
      </c>
      <c r="BW592" s="22">
        <v>0.04</v>
      </c>
      <c r="BX592" s="22">
        <v>0.16</v>
      </c>
      <c r="BY592" s="22">
        <v>2.5299999999999998</v>
      </c>
      <c r="BZ592" s="22">
        <v>3.8</v>
      </c>
      <c r="CA592" s="22">
        <v>552</v>
      </c>
      <c r="CB592" s="22">
        <v>292</v>
      </c>
      <c r="CC592" s="22">
        <v>194</v>
      </c>
      <c r="CD592" s="22">
        <v>85</v>
      </c>
      <c r="CE592" s="22">
        <v>235</v>
      </c>
      <c r="CF592" s="22">
        <v>106</v>
      </c>
      <c r="CG592" s="22">
        <v>374</v>
      </c>
      <c r="CH592" s="22">
        <v>119</v>
      </c>
      <c r="CI592" s="22">
        <v>1.27</v>
      </c>
      <c r="CJ592" s="22">
        <v>0.42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233821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-0.8</v>
      </c>
      <c r="K593" s="20">
        <v>-0.8</v>
      </c>
      <c r="L593" s="22">
        <v>1</v>
      </c>
      <c r="M593" s="20" t="s">
        <v>2249</v>
      </c>
      <c r="N593" s="20">
        <v>-0.3</v>
      </c>
      <c r="O593" s="22">
        <v>471</v>
      </c>
      <c r="P593" s="23" t="b">
        <v>0</v>
      </c>
      <c r="Q593" s="20"/>
      <c r="R593" s="20" t="s">
        <v>3284</v>
      </c>
      <c r="S593" s="22">
        <v>44</v>
      </c>
      <c r="T593" s="20" t="s">
        <v>2250</v>
      </c>
      <c r="U593" s="20">
        <v>0.3</v>
      </c>
      <c r="V593" s="20" t="s">
        <v>2251</v>
      </c>
      <c r="W593" s="20">
        <v>0.3</v>
      </c>
      <c r="X593" s="23" t="b">
        <v>0</v>
      </c>
      <c r="Y593" s="20"/>
      <c r="Z593" s="20" t="s">
        <v>858</v>
      </c>
      <c r="AA593" s="22">
        <v>17</v>
      </c>
      <c r="AB593" s="22">
        <v>49</v>
      </c>
      <c r="AC593" s="22">
        <v>2</v>
      </c>
      <c r="AD593" s="22">
        <v>7261</v>
      </c>
      <c r="AE593" s="22">
        <v>110</v>
      </c>
      <c r="AF593" s="22">
        <v>24142</v>
      </c>
      <c r="AG593" s="22">
        <v>454</v>
      </c>
      <c r="AH593" s="20">
        <v>-0.1</v>
      </c>
      <c r="AI593" s="20">
        <v>0.5</v>
      </c>
      <c r="AJ593" s="20" t="s">
        <v>2251</v>
      </c>
      <c r="AK593" s="22">
        <v>630</v>
      </c>
      <c r="AL593" s="22">
        <v>0</v>
      </c>
      <c r="AM593" s="22">
        <v>0</v>
      </c>
      <c r="AN593" s="22">
        <v>0</v>
      </c>
      <c r="AO593" s="22">
        <v>19</v>
      </c>
      <c r="AP593" s="22">
        <v>0</v>
      </c>
      <c r="AQ593" s="22">
        <v>0</v>
      </c>
      <c r="AR593" s="22">
        <v>0</v>
      </c>
      <c r="AS593" s="22">
        <v>3</v>
      </c>
      <c r="AT593" s="22">
        <v>0</v>
      </c>
      <c r="AU593" s="22">
        <v>0</v>
      </c>
      <c r="AV593" s="22">
        <v>0</v>
      </c>
      <c r="AW593" s="22">
        <v>63</v>
      </c>
      <c r="AX593" s="20">
        <v>123.4</v>
      </c>
      <c r="AY593" s="20">
        <v>8.1999999999999993</v>
      </c>
      <c r="AZ593" s="20">
        <v>68</v>
      </c>
      <c r="BA593" s="20">
        <v>20.100000000000001</v>
      </c>
      <c r="BB593" s="22">
        <v>7</v>
      </c>
      <c r="BC593" s="20">
        <v>0.85</v>
      </c>
      <c r="BD593" s="20">
        <v>0.08</v>
      </c>
      <c r="BE593" s="20">
        <v>0.93</v>
      </c>
      <c r="BF593" s="20">
        <v>17.43</v>
      </c>
      <c r="BG593" s="22">
        <v>90</v>
      </c>
      <c r="BH593" s="22">
        <v>30</v>
      </c>
      <c r="BI593" s="22">
        <v>330</v>
      </c>
      <c r="BJ593" s="22">
        <v>115</v>
      </c>
      <c r="BK593" s="22">
        <v>102</v>
      </c>
      <c r="BL593" s="22">
        <v>14</v>
      </c>
      <c r="BM593" s="22">
        <v>134</v>
      </c>
      <c r="BN593" s="22">
        <v>34</v>
      </c>
      <c r="BO593" s="20"/>
      <c r="BP593" s="20"/>
      <c r="BQ593" s="20"/>
      <c r="BR593" s="20"/>
      <c r="BS593" s="20"/>
      <c r="BT593" s="20"/>
      <c r="BU593" s="22">
        <v>0.12</v>
      </c>
      <c r="BV593" s="22">
        <v>0</v>
      </c>
      <c r="BW593" s="22">
        <v>0.01</v>
      </c>
      <c r="BX593" s="22">
        <v>0.13</v>
      </c>
      <c r="BY593" s="22">
        <v>2.4900000000000002</v>
      </c>
      <c r="BZ593" s="22">
        <v>2.71</v>
      </c>
      <c r="CA593" s="22">
        <v>540</v>
      </c>
      <c r="CB593" s="22">
        <v>137</v>
      </c>
      <c r="CC593" s="22">
        <v>719</v>
      </c>
      <c r="CD593" s="22">
        <v>230</v>
      </c>
      <c r="CE593" s="22">
        <v>423</v>
      </c>
      <c r="CF593" s="22">
        <v>144</v>
      </c>
      <c r="CG593" s="22">
        <v>286</v>
      </c>
      <c r="CH593" s="22">
        <v>110</v>
      </c>
      <c r="CI593" s="22">
        <v>1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538206</v>
      </c>
      <c r="D594" s="22">
        <v>-1</v>
      </c>
      <c r="E594" s="22">
        <v>1</v>
      </c>
      <c r="F594" s="22">
        <v>-1</v>
      </c>
      <c r="G594" s="22">
        <v>1</v>
      </c>
      <c r="H594" s="22">
        <v>0</v>
      </c>
      <c r="I594" s="22">
        <v>1</v>
      </c>
      <c r="J594" s="20">
        <v>-0.5</v>
      </c>
      <c r="K594" s="20">
        <v>-0.5</v>
      </c>
      <c r="L594" s="22">
        <v>0</v>
      </c>
      <c r="M594" s="20" t="s">
        <v>1014</v>
      </c>
      <c r="N594" s="20">
        <v>0</v>
      </c>
      <c r="O594" s="22">
        <v>472</v>
      </c>
      <c r="P594" s="23" t="b">
        <v>0</v>
      </c>
      <c r="Q594" s="20"/>
      <c r="R594" s="20"/>
      <c r="S594" s="22">
        <v>39</v>
      </c>
      <c r="T594" s="20" t="s">
        <v>2252</v>
      </c>
      <c r="U594" s="20">
        <v>0</v>
      </c>
      <c r="V594" s="20" t="s">
        <v>2253</v>
      </c>
      <c r="W594" s="20">
        <v>0.3</v>
      </c>
      <c r="X594" s="23" t="b">
        <v>0</v>
      </c>
      <c r="Y594" s="20"/>
      <c r="Z594" s="20" t="s">
        <v>858</v>
      </c>
      <c r="AA594" s="22">
        <v>17</v>
      </c>
      <c r="AB594" s="22">
        <v>49</v>
      </c>
      <c r="AC594" s="22">
        <v>0</v>
      </c>
      <c r="AD594" s="22">
        <v>3484</v>
      </c>
      <c r="AE594" s="22">
        <v>1486</v>
      </c>
      <c r="AF594" s="22">
        <v>10225</v>
      </c>
      <c r="AG594" s="22">
        <v>339</v>
      </c>
      <c r="AH594" s="20">
        <v>0</v>
      </c>
      <c r="AI594" s="20">
        <v>0</v>
      </c>
      <c r="AJ594" s="20" t="s">
        <v>2253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441</v>
      </c>
      <c r="BH594" s="22">
        <v>33</v>
      </c>
      <c r="BI594" s="22">
        <v>423</v>
      </c>
      <c r="BJ594" s="22">
        <v>16</v>
      </c>
      <c r="BK594" s="22">
        <v>391</v>
      </c>
      <c r="BL594" s="22">
        <v>11</v>
      </c>
      <c r="BM594" s="22">
        <v>445</v>
      </c>
      <c r="BN594" s="22">
        <v>33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720</v>
      </c>
      <c r="CB594" s="22">
        <v>85</v>
      </c>
      <c r="CC594" s="22">
        <v>398</v>
      </c>
      <c r="CD594" s="22">
        <v>32</v>
      </c>
      <c r="CE594" s="22">
        <v>446</v>
      </c>
      <c r="CF594" s="22">
        <v>33</v>
      </c>
      <c r="CG594" s="22">
        <v>282</v>
      </c>
      <c r="CH594" s="22">
        <v>41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25</v>
      </c>
      <c r="B595" s="22">
        <v>25</v>
      </c>
      <c r="C595" s="22">
        <v>82691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-0.1</v>
      </c>
      <c r="K595" s="20">
        <v>-0.1</v>
      </c>
      <c r="L595" s="22">
        <v>0</v>
      </c>
      <c r="M595" s="20" t="s">
        <v>1791</v>
      </c>
      <c r="N595" s="20">
        <v>0</v>
      </c>
      <c r="O595" s="22">
        <v>473</v>
      </c>
      <c r="P595" s="23" t="b">
        <v>0</v>
      </c>
      <c r="Q595" s="20" t="s">
        <v>3363</v>
      </c>
      <c r="R595" s="20" t="s">
        <v>3285</v>
      </c>
      <c r="S595" s="22">
        <v>39</v>
      </c>
      <c r="T595" s="20" t="s">
        <v>2254</v>
      </c>
      <c r="U595" s="20">
        <v>1.3</v>
      </c>
      <c r="V595" s="20" t="s">
        <v>2255</v>
      </c>
      <c r="W595" s="20">
        <v>7.2</v>
      </c>
      <c r="X595" s="23" t="b">
        <v>0</v>
      </c>
      <c r="Y595" s="20"/>
      <c r="Z595" s="20" t="s">
        <v>937</v>
      </c>
      <c r="AA595" s="22">
        <v>17</v>
      </c>
      <c r="AB595" s="22">
        <v>49</v>
      </c>
      <c r="AC595" s="22">
        <v>4</v>
      </c>
      <c r="AD595" s="22">
        <v>171336</v>
      </c>
      <c r="AE595" s="22">
        <v>1918</v>
      </c>
      <c r="AF595" s="22">
        <v>803452</v>
      </c>
      <c r="AG595" s="22">
        <v>29684</v>
      </c>
      <c r="AH595" s="20">
        <v>0</v>
      </c>
      <c r="AI595" s="20">
        <v>1</v>
      </c>
      <c r="AJ595" s="20" t="s">
        <v>2255</v>
      </c>
      <c r="AK595" s="22">
        <v>250</v>
      </c>
      <c r="AL595" s="22">
        <v>0</v>
      </c>
      <c r="AM595" s="22">
        <v>0</v>
      </c>
      <c r="AN595" s="22">
        <v>0</v>
      </c>
      <c r="AO595" s="22">
        <v>4</v>
      </c>
      <c r="AP595" s="22">
        <v>0</v>
      </c>
      <c r="AQ595" s="22">
        <v>0</v>
      </c>
      <c r="AR595" s="22">
        <v>0</v>
      </c>
      <c r="AS595" s="22">
        <v>1</v>
      </c>
      <c r="AT595" s="22">
        <v>0</v>
      </c>
      <c r="AU595" s="22">
        <v>0</v>
      </c>
      <c r="AV595" s="22">
        <v>0</v>
      </c>
      <c r="AW595" s="22">
        <v>17</v>
      </c>
      <c r="AX595" s="20">
        <v>41</v>
      </c>
      <c r="AY595" s="20">
        <v>28.6</v>
      </c>
      <c r="AZ595" s="20">
        <v>6</v>
      </c>
      <c r="BA595" s="20">
        <v>7.5</v>
      </c>
      <c r="BB595" s="22">
        <v>3</v>
      </c>
      <c r="BC595" s="20">
        <v>0</v>
      </c>
      <c r="BD595" s="20">
        <v>0.12</v>
      </c>
      <c r="BE595" s="20">
        <v>0.12</v>
      </c>
      <c r="BF595" s="20">
        <v>7.4</v>
      </c>
      <c r="BG595" s="22">
        <v>258</v>
      </c>
      <c r="BH595" s="22">
        <v>102</v>
      </c>
      <c r="BI595" s="22">
        <v>222</v>
      </c>
      <c r="BJ595" s="22">
        <v>66</v>
      </c>
      <c r="BK595" s="22">
        <v>314</v>
      </c>
      <c r="BL595" s="22">
        <v>104</v>
      </c>
      <c r="BM595" s="22">
        <v>289</v>
      </c>
      <c r="BN595" s="22">
        <v>103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0.04</v>
      </c>
      <c r="BX595" s="22">
        <v>0.04</v>
      </c>
      <c r="BY595" s="22">
        <v>2.66</v>
      </c>
      <c r="BZ595" s="22">
        <v>1.44</v>
      </c>
      <c r="CA595" s="22">
        <v>700</v>
      </c>
      <c r="CB595" s="22">
        <v>218</v>
      </c>
      <c r="CC595" s="22">
        <v>335</v>
      </c>
      <c r="CD595" s="22">
        <v>111</v>
      </c>
      <c r="CE595" s="22">
        <v>289</v>
      </c>
      <c r="CF595" s="22">
        <v>96</v>
      </c>
      <c r="CG595" s="22">
        <v>54</v>
      </c>
      <c r="CH595" s="22">
        <v>18</v>
      </c>
      <c r="CI595" s="22">
        <v>1.08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40386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0.2</v>
      </c>
      <c r="K596" s="20">
        <v>0.2</v>
      </c>
      <c r="L596" s="22">
        <v>1</v>
      </c>
      <c r="M596" s="20" t="s">
        <v>1004</v>
      </c>
      <c r="N596" s="20">
        <v>0.7</v>
      </c>
      <c r="O596" s="22">
        <v>474</v>
      </c>
      <c r="P596" s="23" t="b">
        <v>0</v>
      </c>
      <c r="Q596" s="20"/>
      <c r="R596" s="20"/>
      <c r="S596" s="22">
        <v>40</v>
      </c>
      <c r="T596" s="20" t="s">
        <v>2256</v>
      </c>
      <c r="U596" s="20">
        <v>1</v>
      </c>
      <c r="V596" s="20" t="s">
        <v>2257</v>
      </c>
      <c r="W596" s="20">
        <v>1</v>
      </c>
      <c r="X596" s="23" t="b">
        <v>0</v>
      </c>
      <c r="Y596" s="20"/>
      <c r="Z596" s="20" t="s">
        <v>858</v>
      </c>
      <c r="AA596" s="22">
        <v>17</v>
      </c>
      <c r="AB596" s="22">
        <v>49</v>
      </c>
      <c r="AC596" s="22">
        <v>7</v>
      </c>
      <c r="AD596" s="22">
        <v>93872</v>
      </c>
      <c r="AE596" s="22">
        <v>523</v>
      </c>
      <c r="AF596" s="22">
        <v>49889</v>
      </c>
      <c r="AG596" s="22">
        <v>1380</v>
      </c>
      <c r="AH596" s="20">
        <v>0.2</v>
      </c>
      <c r="AI596" s="20">
        <v>1.8</v>
      </c>
      <c r="AJ596" s="20" t="s">
        <v>2257</v>
      </c>
      <c r="AK596" s="22">
        <v>282</v>
      </c>
      <c r="AL596" s="22">
        <v>0</v>
      </c>
      <c r="AM596" s="22">
        <v>0</v>
      </c>
      <c r="AN596" s="22">
        <v>0</v>
      </c>
      <c r="AO596" s="22">
        <v>6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30</v>
      </c>
      <c r="AX596" s="20">
        <v>60.6</v>
      </c>
      <c r="AY596" s="20">
        <v>27.3</v>
      </c>
      <c r="AZ596" s="20">
        <v>14</v>
      </c>
      <c r="BA596" s="20">
        <v>10.199999999999999</v>
      </c>
      <c r="BB596" s="22">
        <v>2</v>
      </c>
      <c r="BC596" s="20">
        <v>0.12</v>
      </c>
      <c r="BD596" s="20">
        <v>7.0000000000000007E-2</v>
      </c>
      <c r="BE596" s="20">
        <v>0.19</v>
      </c>
      <c r="BF596" s="20">
        <v>6.41</v>
      </c>
      <c r="BG596" s="22">
        <v>210</v>
      </c>
      <c r="BH596" s="22">
        <v>85</v>
      </c>
      <c r="BI596" s="22">
        <v>226</v>
      </c>
      <c r="BJ596" s="22">
        <v>69</v>
      </c>
      <c r="BK596" s="22">
        <v>257</v>
      </c>
      <c r="BL596" s="22">
        <v>78</v>
      </c>
      <c r="BM596" s="22">
        <v>265</v>
      </c>
      <c r="BN596" s="22">
        <v>94</v>
      </c>
      <c r="BO596" s="20"/>
      <c r="BP596" s="20"/>
      <c r="BQ596" s="20"/>
      <c r="BR596" s="20"/>
      <c r="BS596" s="20"/>
      <c r="BT596" s="20"/>
      <c r="BU596" s="22">
        <v>0.04</v>
      </c>
      <c r="BV596" s="22">
        <v>0</v>
      </c>
      <c r="BW596" s="22">
        <v>0.02</v>
      </c>
      <c r="BX596" s="22">
        <v>0.06</v>
      </c>
      <c r="BY596" s="22">
        <v>2.0499999999999998</v>
      </c>
      <c r="BZ596" s="22">
        <v>1.91</v>
      </c>
      <c r="CA596" s="22">
        <v>604</v>
      </c>
      <c r="CB596" s="22">
        <v>162</v>
      </c>
      <c r="CC596" s="22">
        <v>258</v>
      </c>
      <c r="CD596" s="22">
        <v>87</v>
      </c>
      <c r="CE596" s="22">
        <v>321</v>
      </c>
      <c r="CF596" s="22">
        <v>110</v>
      </c>
      <c r="CG596" s="22">
        <v>165</v>
      </c>
      <c r="CH596" s="22">
        <v>65</v>
      </c>
      <c r="CI596" s="22">
        <v>0.64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226182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2</v>
      </c>
      <c r="J597" s="20">
        <v>1.8</v>
      </c>
      <c r="K597" s="20">
        <v>1.8</v>
      </c>
      <c r="L597" s="22">
        <v>1</v>
      </c>
      <c r="M597" s="20" t="s">
        <v>2261</v>
      </c>
      <c r="N597" s="20">
        <v>2.2999999999999998</v>
      </c>
      <c r="O597" s="22">
        <v>476</v>
      </c>
      <c r="P597" s="23" t="b">
        <v>0</v>
      </c>
      <c r="Q597" s="20"/>
      <c r="R597" s="20" t="s">
        <v>2470</v>
      </c>
      <c r="S597" s="22">
        <v>45</v>
      </c>
      <c r="T597" s="20" t="s">
        <v>2262</v>
      </c>
      <c r="U597" s="20">
        <v>3.5</v>
      </c>
      <c r="V597" s="20" t="s">
        <v>2263</v>
      </c>
      <c r="W597" s="20">
        <v>0.1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14</v>
      </c>
      <c r="AD597" s="22">
        <v>7237</v>
      </c>
      <c r="AE597" s="22">
        <v>200</v>
      </c>
      <c r="AF597" s="22">
        <v>5600</v>
      </c>
      <c r="AG597" s="22">
        <v>140</v>
      </c>
      <c r="AH597" s="20">
        <v>0.5</v>
      </c>
      <c r="AI597" s="20">
        <v>3.1</v>
      </c>
      <c r="AJ597" s="20" t="s">
        <v>2263</v>
      </c>
      <c r="AK597" s="22">
        <v>227</v>
      </c>
      <c r="AL597" s="22">
        <v>1</v>
      </c>
      <c r="AM597" s="22">
        <v>0</v>
      </c>
      <c r="AN597" s="22">
        <v>1</v>
      </c>
      <c r="AO597" s="22">
        <v>6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43</v>
      </c>
      <c r="AX597" s="20">
        <v>50.8</v>
      </c>
      <c r="AY597" s="20">
        <v>31.6</v>
      </c>
      <c r="AZ597" s="20">
        <v>30</v>
      </c>
      <c r="BA597" s="20">
        <v>11.2</v>
      </c>
      <c r="BB597" s="22">
        <v>3</v>
      </c>
      <c r="BC597" s="20">
        <v>0.22</v>
      </c>
      <c r="BD597" s="20">
        <v>0.13</v>
      </c>
      <c r="BE597" s="20">
        <v>0.35</v>
      </c>
      <c r="BF597" s="20">
        <v>5.05</v>
      </c>
      <c r="BG597" s="22">
        <v>230</v>
      </c>
      <c r="BH597" s="22">
        <v>94</v>
      </c>
      <c r="BI597" s="22">
        <v>208</v>
      </c>
      <c r="BJ597" s="22">
        <v>64</v>
      </c>
      <c r="BK597" s="22">
        <v>189</v>
      </c>
      <c r="BL597" s="22">
        <v>49</v>
      </c>
      <c r="BM597" s="22">
        <v>253</v>
      </c>
      <c r="BN597" s="22">
        <v>89</v>
      </c>
      <c r="BO597" s="20"/>
      <c r="BP597" s="20"/>
      <c r="BQ597" s="20"/>
      <c r="BR597" s="20"/>
      <c r="BS597" s="20"/>
      <c r="BT597" s="20"/>
      <c r="BU597" s="22">
        <v>0.09</v>
      </c>
      <c r="BV597" s="22">
        <v>0</v>
      </c>
      <c r="BW597" s="22">
        <v>0.05</v>
      </c>
      <c r="BX597" s="22">
        <v>0.14000000000000001</v>
      </c>
      <c r="BY597" s="22">
        <v>2</v>
      </c>
      <c r="BZ597" s="22">
        <v>2.38</v>
      </c>
      <c r="CA597" s="22">
        <v>391</v>
      </c>
      <c r="CB597" s="22">
        <v>78</v>
      </c>
      <c r="CC597" s="22">
        <v>170</v>
      </c>
      <c r="CD597" s="22">
        <v>57</v>
      </c>
      <c r="CE597" s="22">
        <v>95</v>
      </c>
      <c r="CF597" s="22">
        <v>30</v>
      </c>
      <c r="CG597" s="22">
        <v>470</v>
      </c>
      <c r="CH597" s="22">
        <v>180</v>
      </c>
      <c r="CI597" s="22">
        <v>1.19</v>
      </c>
      <c r="CJ597" s="22">
        <v>0.4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75</v>
      </c>
      <c r="C598" s="22">
        <v>195473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4</v>
      </c>
      <c r="J598" s="20">
        <v>-0.2</v>
      </c>
      <c r="K598" s="20">
        <v>-0.2</v>
      </c>
      <c r="L598" s="22">
        <v>1</v>
      </c>
      <c r="M598" s="20" t="s">
        <v>2264</v>
      </c>
      <c r="N598" s="20">
        <v>0.3</v>
      </c>
      <c r="O598" s="22">
        <v>477</v>
      </c>
      <c r="P598" s="23" t="b">
        <v>0</v>
      </c>
      <c r="Q598" s="20"/>
      <c r="R598" s="20" t="s">
        <v>2471</v>
      </c>
      <c r="S598" s="22">
        <v>49</v>
      </c>
      <c r="T598" s="20" t="s">
        <v>2265</v>
      </c>
      <c r="U598" s="20">
        <v>1</v>
      </c>
      <c r="V598" s="20" t="s">
        <v>2266</v>
      </c>
      <c r="W598" s="20">
        <v>0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1</v>
      </c>
      <c r="AD598" s="22">
        <v>802</v>
      </c>
      <c r="AE598" s="22">
        <v>102</v>
      </c>
      <c r="AF598" s="22">
        <v>5305</v>
      </c>
      <c r="AG598" s="22">
        <v>56</v>
      </c>
      <c r="AH598" s="20">
        <v>0.1</v>
      </c>
      <c r="AI598" s="20">
        <v>0.2</v>
      </c>
      <c r="AJ598" s="20" t="s">
        <v>2266</v>
      </c>
      <c r="AK598" s="22">
        <v>11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3</v>
      </c>
      <c r="AX598" s="20">
        <v>4</v>
      </c>
      <c r="AY598" s="20">
        <v>10.8</v>
      </c>
      <c r="AZ598" s="20">
        <v>6</v>
      </c>
      <c r="BA598" s="20">
        <v>2.1</v>
      </c>
      <c r="BB598" s="22">
        <v>0</v>
      </c>
      <c r="BC598" s="20">
        <v>0</v>
      </c>
      <c r="BD598" s="20">
        <v>0.02</v>
      </c>
      <c r="BE598" s="20">
        <v>0.02</v>
      </c>
      <c r="BF598" s="20">
        <v>0.47</v>
      </c>
      <c r="BG598" s="22">
        <v>395</v>
      </c>
      <c r="BH598" s="22">
        <v>47</v>
      </c>
      <c r="BI598" s="22">
        <v>316</v>
      </c>
      <c r="BJ598" s="22">
        <v>43</v>
      </c>
      <c r="BK598" s="22">
        <v>324</v>
      </c>
      <c r="BL598" s="22">
        <v>50</v>
      </c>
      <c r="BM598" s="22">
        <v>384</v>
      </c>
      <c r="BN598" s="22">
        <v>47</v>
      </c>
      <c r="BO598" s="20"/>
      <c r="BP598" s="20"/>
      <c r="BQ598" s="20"/>
      <c r="BR598" s="20"/>
      <c r="BS598" s="22">
        <v>2</v>
      </c>
      <c r="BT598" s="20"/>
      <c r="BU598" s="22">
        <v>0</v>
      </c>
      <c r="BV598" s="22">
        <v>0</v>
      </c>
      <c r="BW598" s="22">
        <v>0.16</v>
      </c>
      <c r="BX598" s="22">
        <v>0.16</v>
      </c>
      <c r="BY598" s="22">
        <v>3.85</v>
      </c>
      <c r="BZ598" s="22">
        <v>0</v>
      </c>
      <c r="CA598" s="22">
        <v>248</v>
      </c>
      <c r="CB598" s="22">
        <v>50</v>
      </c>
      <c r="CC598" s="22">
        <v>367</v>
      </c>
      <c r="CD598" s="22">
        <v>46</v>
      </c>
      <c r="CE598" s="22">
        <v>374</v>
      </c>
      <c r="CF598" s="22">
        <v>49</v>
      </c>
      <c r="CG598" s="22">
        <v>549</v>
      </c>
      <c r="CH598" s="22">
        <v>77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476938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3</v>
      </c>
      <c r="J599" s="20">
        <v>-0.5</v>
      </c>
      <c r="K599" s="20">
        <v>-0.5</v>
      </c>
      <c r="L599" s="22">
        <v>0</v>
      </c>
      <c r="M599" s="20" t="s">
        <v>2267</v>
      </c>
      <c r="N599" s="20">
        <v>0</v>
      </c>
      <c r="O599" s="22">
        <v>478</v>
      </c>
      <c r="P599" s="23" t="b">
        <v>0</v>
      </c>
      <c r="Q599" s="20"/>
      <c r="R599" s="20" t="s">
        <v>2472</v>
      </c>
      <c r="S599" s="22">
        <v>44</v>
      </c>
      <c r="T599" s="20" t="s">
        <v>2268</v>
      </c>
      <c r="U599" s="20">
        <v>0</v>
      </c>
      <c r="V599" s="20" t="s">
        <v>2269</v>
      </c>
      <c r="W599" s="20">
        <v>0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0</v>
      </c>
      <c r="AD599" s="22">
        <v>2221</v>
      </c>
      <c r="AE599" s="22">
        <v>106</v>
      </c>
      <c r="AF599" s="22">
        <v>3001</v>
      </c>
      <c r="AG599" s="22">
        <v>100</v>
      </c>
      <c r="AH599" s="20">
        <v>0</v>
      </c>
      <c r="AI599" s="20">
        <v>0</v>
      </c>
      <c r="AJ599" s="20" t="s">
        <v>2269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576</v>
      </c>
      <c r="BH599" s="22">
        <v>221</v>
      </c>
      <c r="BI599" s="22">
        <v>566</v>
      </c>
      <c r="BJ599" s="22">
        <v>222</v>
      </c>
      <c r="BK599" s="22">
        <v>550</v>
      </c>
      <c r="BL599" s="22">
        <v>216</v>
      </c>
      <c r="BM599" s="22">
        <v>580</v>
      </c>
      <c r="BN599" s="22">
        <v>224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564</v>
      </c>
      <c r="CB599" s="22">
        <v>298</v>
      </c>
      <c r="CC599" s="22">
        <v>551</v>
      </c>
      <c r="CD599" s="22">
        <v>206</v>
      </c>
      <c r="CE599" s="22">
        <v>582</v>
      </c>
      <c r="CF599" s="22">
        <v>225</v>
      </c>
      <c r="CG599" s="22">
        <v>524</v>
      </c>
      <c r="CH599" s="22">
        <v>188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102549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1</v>
      </c>
      <c r="J600" s="20">
        <v>-0.5</v>
      </c>
      <c r="K600" s="20">
        <v>-0.5</v>
      </c>
      <c r="L600" s="22">
        <v>0</v>
      </c>
      <c r="M600" s="20" t="s">
        <v>981</v>
      </c>
      <c r="N600" s="20">
        <v>0</v>
      </c>
      <c r="O600" s="22">
        <v>479</v>
      </c>
      <c r="P600" s="23" t="b">
        <v>0</v>
      </c>
      <c r="Q600" s="20"/>
      <c r="R600" s="20"/>
      <c r="S600" s="22">
        <v>40</v>
      </c>
      <c r="T600" s="20" t="s">
        <v>2270</v>
      </c>
      <c r="U600" s="20">
        <v>0</v>
      </c>
      <c r="V600" s="20" t="s">
        <v>631</v>
      </c>
      <c r="W600" s="20">
        <v>0.2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0</v>
      </c>
      <c r="AD600" s="22">
        <v>4588</v>
      </c>
      <c r="AE600" s="22">
        <v>178</v>
      </c>
      <c r="AF600" s="22">
        <v>6882</v>
      </c>
      <c r="AG600" s="22">
        <v>225</v>
      </c>
      <c r="AH600" s="20">
        <v>0</v>
      </c>
      <c r="AI600" s="20">
        <v>0</v>
      </c>
      <c r="AJ600" s="20" t="s">
        <v>2835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451</v>
      </c>
      <c r="BH600" s="22">
        <v>42</v>
      </c>
      <c r="BI600" s="22">
        <v>434</v>
      </c>
      <c r="BJ600" s="22">
        <v>25</v>
      </c>
      <c r="BK600" s="22">
        <v>402</v>
      </c>
      <c r="BL600" s="22">
        <v>20</v>
      </c>
      <c r="BM600" s="22">
        <v>456</v>
      </c>
      <c r="BN600" s="22">
        <v>42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609</v>
      </c>
      <c r="CB600" s="22">
        <v>42</v>
      </c>
      <c r="CC600" s="22">
        <v>409</v>
      </c>
      <c r="CD600" s="22">
        <v>41</v>
      </c>
      <c r="CE600" s="22">
        <v>456</v>
      </c>
      <c r="CF600" s="22">
        <v>42</v>
      </c>
      <c r="CG600" s="22">
        <v>324</v>
      </c>
      <c r="CH600" s="22">
        <v>50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50</v>
      </c>
      <c r="B601" s="22">
        <v>100</v>
      </c>
      <c r="C601" s="22">
        <v>108416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2</v>
      </c>
      <c r="J601" s="20">
        <v>-0.8</v>
      </c>
      <c r="K601" s="20">
        <v>-1.5</v>
      </c>
      <c r="L601" s="22">
        <v>0</v>
      </c>
      <c r="M601" s="20" t="s">
        <v>935</v>
      </c>
      <c r="N601" s="20">
        <v>-1</v>
      </c>
      <c r="O601" s="22">
        <v>480</v>
      </c>
      <c r="P601" s="23" t="b">
        <v>0</v>
      </c>
      <c r="Q601" s="20" t="s">
        <v>3491</v>
      </c>
      <c r="R601" s="20" t="s">
        <v>3492</v>
      </c>
      <c r="S601" s="22">
        <v>44</v>
      </c>
      <c r="T601" s="20" t="s">
        <v>2271</v>
      </c>
      <c r="U601" s="20">
        <v>0.2</v>
      </c>
      <c r="V601" s="20" t="s">
        <v>2272</v>
      </c>
      <c r="W601" s="20">
        <v>0.1</v>
      </c>
      <c r="X601" s="23" t="b">
        <v>0</v>
      </c>
      <c r="Y601" s="20"/>
      <c r="Z601" s="20" t="s">
        <v>937</v>
      </c>
      <c r="AA601" s="22">
        <v>17</v>
      </c>
      <c r="AB601" s="22">
        <v>49</v>
      </c>
      <c r="AC601" s="22">
        <v>1</v>
      </c>
      <c r="AD601" s="22">
        <v>3952</v>
      </c>
      <c r="AE601" s="22">
        <v>12</v>
      </c>
      <c r="AF601" s="22">
        <v>9801</v>
      </c>
      <c r="AG601" s="22">
        <v>181</v>
      </c>
      <c r="AH601" s="20">
        <v>-0.2</v>
      </c>
      <c r="AI601" s="20">
        <v>0.2</v>
      </c>
      <c r="AJ601" s="20" t="s">
        <v>2272</v>
      </c>
      <c r="AK601" s="22">
        <v>482</v>
      </c>
      <c r="AL601" s="22">
        <v>0</v>
      </c>
      <c r="AM601" s="22">
        <v>0</v>
      </c>
      <c r="AN601" s="22">
        <v>0</v>
      </c>
      <c r="AO601" s="22">
        <v>17</v>
      </c>
      <c r="AP601" s="22">
        <v>0</v>
      </c>
      <c r="AQ601" s="22">
        <v>0</v>
      </c>
      <c r="AR601" s="22">
        <v>0</v>
      </c>
      <c r="AS601" s="22">
        <v>2</v>
      </c>
      <c r="AT601" s="22">
        <v>0</v>
      </c>
      <c r="AU601" s="22">
        <v>0</v>
      </c>
      <c r="AV601" s="22">
        <v>0</v>
      </c>
      <c r="AW601" s="22">
        <v>54</v>
      </c>
      <c r="AX601" s="20">
        <v>91.2</v>
      </c>
      <c r="AY601" s="20">
        <v>1.4</v>
      </c>
      <c r="AZ601" s="20">
        <v>38</v>
      </c>
      <c r="BA601" s="20">
        <v>13.1</v>
      </c>
      <c r="BB601" s="22">
        <v>6</v>
      </c>
      <c r="BC601" s="20">
        <v>0.17</v>
      </c>
      <c r="BD601" s="20">
        <v>0</v>
      </c>
      <c r="BE601" s="20">
        <v>0.17</v>
      </c>
      <c r="BF601" s="20">
        <v>14.85</v>
      </c>
      <c r="BG601" s="22">
        <v>137</v>
      </c>
      <c r="BH601" s="22">
        <v>55</v>
      </c>
      <c r="BI601" s="22">
        <v>371</v>
      </c>
      <c r="BJ601" s="22">
        <v>134</v>
      </c>
      <c r="BK601" s="22">
        <v>159</v>
      </c>
      <c r="BL601" s="22">
        <v>36</v>
      </c>
      <c r="BM601" s="22">
        <v>229</v>
      </c>
      <c r="BN601" s="22">
        <v>78</v>
      </c>
      <c r="BO601" s="20"/>
      <c r="BP601" s="20"/>
      <c r="BQ601" s="20"/>
      <c r="BR601" s="20"/>
      <c r="BS601" s="20"/>
      <c r="BT601" s="20"/>
      <c r="BU601" s="22">
        <v>0.03</v>
      </c>
      <c r="BV601" s="22">
        <v>0</v>
      </c>
      <c r="BW601" s="22">
        <v>0</v>
      </c>
      <c r="BX601" s="22">
        <v>0.03</v>
      </c>
      <c r="BY601" s="22">
        <v>2.77</v>
      </c>
      <c r="BZ601" s="22">
        <v>3.17</v>
      </c>
      <c r="CA601" s="22">
        <v>491</v>
      </c>
      <c r="CB601" s="22">
        <v>109</v>
      </c>
      <c r="CC601" s="22">
        <v>721</v>
      </c>
      <c r="CD601" s="22">
        <v>232</v>
      </c>
      <c r="CE601" s="22">
        <v>427</v>
      </c>
      <c r="CF601" s="22">
        <v>147</v>
      </c>
      <c r="CG601" s="22">
        <v>401</v>
      </c>
      <c r="CH601" s="22">
        <v>151</v>
      </c>
      <c r="CI601" s="22">
        <v>1.1200000000000001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27.75" thickBot="1">
      <c r="A602" s="22">
        <v>75</v>
      </c>
      <c r="B602" s="22">
        <v>75</v>
      </c>
      <c r="C602" s="22">
        <v>47247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3</v>
      </c>
      <c r="J602" s="20">
        <v>-0.4</v>
      </c>
      <c r="K602" s="20">
        <v>-0.4</v>
      </c>
      <c r="L602" s="22">
        <v>0</v>
      </c>
      <c r="M602" s="20" t="s">
        <v>935</v>
      </c>
      <c r="N602" s="20">
        <v>0</v>
      </c>
      <c r="O602" s="22">
        <v>481</v>
      </c>
      <c r="P602" s="23" t="b">
        <v>0</v>
      </c>
      <c r="Q602" s="20" t="s">
        <v>3347</v>
      </c>
      <c r="R602" s="20" t="s">
        <v>2473</v>
      </c>
      <c r="S602" s="22">
        <v>49</v>
      </c>
      <c r="T602" s="20" t="s">
        <v>2273</v>
      </c>
      <c r="U602" s="20">
        <v>0</v>
      </c>
      <c r="V602" s="20" t="s">
        <v>2274</v>
      </c>
      <c r="W602" s="20">
        <v>0</v>
      </c>
      <c r="X602" s="23" t="b">
        <v>0</v>
      </c>
      <c r="Y602" s="20"/>
      <c r="Z602" s="20" t="s">
        <v>937</v>
      </c>
      <c r="AA602" s="22">
        <v>17</v>
      </c>
      <c r="AB602" s="22">
        <v>49</v>
      </c>
      <c r="AC602" s="22">
        <v>0</v>
      </c>
      <c r="AD602" s="22">
        <v>279</v>
      </c>
      <c r="AE602" s="22">
        <v>7</v>
      </c>
      <c r="AF602" s="22">
        <v>898</v>
      </c>
      <c r="AG602" s="22">
        <v>9</v>
      </c>
      <c r="AH602" s="20">
        <v>0</v>
      </c>
      <c r="AI602" s="20">
        <v>0</v>
      </c>
      <c r="AJ602" s="20" t="s">
        <v>2274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660</v>
      </c>
      <c r="BH602" s="22">
        <v>270</v>
      </c>
      <c r="BI602" s="22">
        <v>658</v>
      </c>
      <c r="BJ602" s="22">
        <v>270</v>
      </c>
      <c r="BK602" s="22">
        <v>651</v>
      </c>
      <c r="BL602" s="22">
        <v>266</v>
      </c>
      <c r="BM602" s="22">
        <v>663</v>
      </c>
      <c r="BN602" s="22">
        <v>271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217</v>
      </c>
      <c r="CB602" s="22">
        <v>140</v>
      </c>
      <c r="CC602" s="22">
        <v>646</v>
      </c>
      <c r="CD602" s="22">
        <v>261</v>
      </c>
      <c r="CE602" s="22">
        <v>662</v>
      </c>
      <c r="CF602" s="22">
        <v>270</v>
      </c>
      <c r="CG602" s="22">
        <v>693</v>
      </c>
      <c r="CH602" s="22">
        <v>289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82143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1</v>
      </c>
      <c r="J603" s="20">
        <v>1.5</v>
      </c>
      <c r="K603" s="20">
        <v>1.5</v>
      </c>
      <c r="L603" s="22">
        <v>3</v>
      </c>
      <c r="M603" s="20" t="s">
        <v>2275</v>
      </c>
      <c r="N603" s="20">
        <v>2</v>
      </c>
      <c r="O603" s="22">
        <v>482</v>
      </c>
      <c r="P603" s="23" t="b">
        <v>0</v>
      </c>
      <c r="Q603" s="20"/>
      <c r="R603" s="20"/>
      <c r="S603" s="22">
        <v>45</v>
      </c>
      <c r="T603" s="20" t="s">
        <v>2276</v>
      </c>
      <c r="U603" s="20">
        <v>2.4</v>
      </c>
      <c r="V603" s="20" t="s">
        <v>2277</v>
      </c>
      <c r="W603" s="20">
        <v>0.3</v>
      </c>
      <c r="X603" s="23" t="b">
        <v>0</v>
      </c>
      <c r="Y603" s="20"/>
      <c r="Z603" s="20" t="s">
        <v>858</v>
      </c>
      <c r="AA603" s="22">
        <v>17</v>
      </c>
      <c r="AB603" s="22">
        <v>49</v>
      </c>
      <c r="AC603" s="22">
        <v>17</v>
      </c>
      <c r="AD603" s="22">
        <v>17533</v>
      </c>
      <c r="AE603" s="22">
        <v>309</v>
      </c>
      <c r="AF603" s="22">
        <v>19403</v>
      </c>
      <c r="AG603" s="22">
        <v>355</v>
      </c>
      <c r="AH603" s="20">
        <v>0.4</v>
      </c>
      <c r="AI603" s="20">
        <v>3.8</v>
      </c>
      <c r="AJ603" s="20" t="s">
        <v>2277</v>
      </c>
      <c r="AK603" s="22">
        <v>630</v>
      </c>
      <c r="AL603" s="22">
        <v>0</v>
      </c>
      <c r="AM603" s="22">
        <v>0</v>
      </c>
      <c r="AN603" s="22">
        <v>0</v>
      </c>
      <c r="AO603" s="22">
        <v>19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41</v>
      </c>
      <c r="AV603" s="22">
        <v>2</v>
      </c>
      <c r="AW603" s="22">
        <v>149</v>
      </c>
      <c r="AX603" s="20">
        <v>292</v>
      </c>
      <c r="AY603" s="20">
        <v>0</v>
      </c>
      <c r="AZ603" s="20">
        <v>0</v>
      </c>
      <c r="BA603" s="20">
        <v>29.3</v>
      </c>
      <c r="BB603" s="22">
        <v>7</v>
      </c>
      <c r="BC603" s="20">
        <v>0</v>
      </c>
      <c r="BD603" s="20">
        <v>0</v>
      </c>
      <c r="BE603" s="20">
        <v>0</v>
      </c>
      <c r="BF603" s="20">
        <v>17.43</v>
      </c>
      <c r="BG603" s="22">
        <v>2</v>
      </c>
      <c r="BH603" s="22">
        <v>1</v>
      </c>
      <c r="BI603" s="22">
        <v>581</v>
      </c>
      <c r="BJ603" s="22">
        <v>71</v>
      </c>
      <c r="BK603" s="22">
        <v>567</v>
      </c>
      <c r="BL603" s="22">
        <v>67</v>
      </c>
      <c r="BM603" s="22">
        <v>70</v>
      </c>
      <c r="BN603" s="22">
        <v>1</v>
      </c>
      <c r="BO603" s="20"/>
      <c r="BP603" s="20"/>
      <c r="BQ603" s="20"/>
      <c r="BR603" s="20"/>
      <c r="BS603" s="20"/>
      <c r="BT603" s="20"/>
      <c r="BU603" s="22">
        <v>0</v>
      </c>
      <c r="BV603" s="22">
        <v>5.86</v>
      </c>
      <c r="BW603" s="22">
        <v>0</v>
      </c>
      <c r="BX603" s="22">
        <v>0</v>
      </c>
      <c r="BY603" s="22">
        <v>2.4900000000000002</v>
      </c>
      <c r="BZ603" s="22">
        <v>2.71</v>
      </c>
      <c r="CA603" s="22">
        <v>348</v>
      </c>
      <c r="CB603" s="22">
        <v>17</v>
      </c>
      <c r="CC603" s="22">
        <v>148</v>
      </c>
      <c r="CD603" s="22">
        <v>15</v>
      </c>
      <c r="CE603" s="22">
        <v>174</v>
      </c>
      <c r="CF603" s="22">
        <v>17</v>
      </c>
      <c r="CG603" s="22">
        <v>268</v>
      </c>
      <c r="CH603" s="22">
        <v>39</v>
      </c>
      <c r="CI603" s="22">
        <v>1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25</v>
      </c>
      <c r="B604" s="22">
        <v>25</v>
      </c>
      <c r="C604" s="22">
        <v>523700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4</v>
      </c>
      <c r="J604" s="20">
        <v>-0.1</v>
      </c>
      <c r="K604" s="20">
        <v>-0.1</v>
      </c>
      <c r="L604" s="22">
        <v>0</v>
      </c>
      <c r="M604" s="20" t="s">
        <v>1026</v>
      </c>
      <c r="N604" s="20">
        <v>0</v>
      </c>
      <c r="O604" s="22">
        <v>483</v>
      </c>
      <c r="P604" s="23" t="b">
        <v>0</v>
      </c>
      <c r="Q604" s="20" t="s">
        <v>3116</v>
      </c>
      <c r="R604" s="20" t="s">
        <v>2474</v>
      </c>
      <c r="S604" s="22">
        <v>49</v>
      </c>
      <c r="T604" s="20" t="s">
        <v>2278</v>
      </c>
      <c r="U604" s="20">
        <v>0</v>
      </c>
      <c r="V604" s="20" t="s">
        <v>2279</v>
      </c>
      <c r="W604" s="20">
        <v>0</v>
      </c>
      <c r="X604" s="23" t="b">
        <v>0</v>
      </c>
      <c r="Y604" s="20"/>
      <c r="Z604" s="20" t="s">
        <v>937</v>
      </c>
      <c r="AA604" s="22">
        <v>17</v>
      </c>
      <c r="AB604" s="22">
        <v>49</v>
      </c>
      <c r="AC604" s="22">
        <v>0</v>
      </c>
      <c r="AD604" s="22">
        <v>329</v>
      </c>
      <c r="AE604" s="22">
        <v>15</v>
      </c>
      <c r="AF604" s="22">
        <v>1354</v>
      </c>
      <c r="AG604" s="22">
        <v>24</v>
      </c>
      <c r="AH604" s="20">
        <v>0</v>
      </c>
      <c r="AI604" s="20">
        <v>0</v>
      </c>
      <c r="AJ604" s="20" t="s">
        <v>2279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680</v>
      </c>
      <c r="BH604" s="22">
        <v>82</v>
      </c>
      <c r="BI604" s="22">
        <v>677</v>
      </c>
      <c r="BJ604" s="22">
        <v>83</v>
      </c>
      <c r="BK604" s="22">
        <v>672</v>
      </c>
      <c r="BL604" s="22">
        <v>82</v>
      </c>
      <c r="BM604" s="22">
        <v>680</v>
      </c>
      <c r="BN604" s="22">
        <v>82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286</v>
      </c>
      <c r="CB604" s="22">
        <v>59</v>
      </c>
      <c r="CC604" s="22">
        <v>667</v>
      </c>
      <c r="CD604" s="22">
        <v>81</v>
      </c>
      <c r="CE604" s="22">
        <v>680</v>
      </c>
      <c r="CF604" s="22">
        <v>82</v>
      </c>
      <c r="CG604" s="22">
        <v>645</v>
      </c>
      <c r="CH604" s="22">
        <v>88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155197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1691</v>
      </c>
      <c r="N605" s="20">
        <v>0</v>
      </c>
      <c r="O605" s="22">
        <v>484</v>
      </c>
      <c r="P605" s="23" t="b">
        <v>0</v>
      </c>
      <c r="Q605" s="20" t="s">
        <v>2420</v>
      </c>
      <c r="R605" s="20" t="s">
        <v>2955</v>
      </c>
      <c r="S605" s="22">
        <v>44</v>
      </c>
      <c r="T605" s="20" t="s">
        <v>2280</v>
      </c>
      <c r="U605" s="20">
        <v>1.5</v>
      </c>
      <c r="V605" s="20" t="s">
        <v>656</v>
      </c>
      <c r="W605" s="20">
        <v>0</v>
      </c>
      <c r="X605" s="23" t="b">
        <v>0</v>
      </c>
      <c r="Y605" s="20"/>
      <c r="Z605" s="20" t="s">
        <v>899</v>
      </c>
      <c r="AA605" s="22">
        <v>17</v>
      </c>
      <c r="AB605" s="22">
        <v>49</v>
      </c>
      <c r="AC605" s="22">
        <v>3</v>
      </c>
      <c r="AD605" s="22">
        <v>973</v>
      </c>
      <c r="AE605" s="22">
        <v>8</v>
      </c>
      <c r="AF605" s="22">
        <v>5846</v>
      </c>
      <c r="AG605" s="22">
        <v>55</v>
      </c>
      <c r="AH605" s="20">
        <v>0</v>
      </c>
      <c r="AI605" s="20">
        <v>0.7</v>
      </c>
      <c r="AJ605" s="20" t="s">
        <v>656</v>
      </c>
      <c r="AK605" s="22">
        <v>124</v>
      </c>
      <c r="AL605" s="22">
        <v>0</v>
      </c>
      <c r="AM605" s="22">
        <v>0</v>
      </c>
      <c r="AN605" s="22">
        <v>0</v>
      </c>
      <c r="AO605" s="22">
        <v>2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11</v>
      </c>
      <c r="AX605" s="20">
        <v>29.4</v>
      </c>
      <c r="AY605" s="20">
        <v>11</v>
      </c>
      <c r="AZ605" s="20">
        <v>2</v>
      </c>
      <c r="BA605" s="20">
        <v>4.2</v>
      </c>
      <c r="BB605" s="22">
        <v>2</v>
      </c>
      <c r="BC605" s="20">
        <v>0</v>
      </c>
      <c r="BD605" s="20">
        <v>0.01</v>
      </c>
      <c r="BE605" s="20">
        <v>0.01</v>
      </c>
      <c r="BF605" s="20">
        <v>2.62</v>
      </c>
      <c r="BG605" s="22">
        <v>282</v>
      </c>
      <c r="BH605" s="22">
        <v>110</v>
      </c>
      <c r="BI605" s="22">
        <v>313</v>
      </c>
      <c r="BJ605" s="22">
        <v>109</v>
      </c>
      <c r="BK605" s="22">
        <v>352</v>
      </c>
      <c r="BL605" s="22">
        <v>123</v>
      </c>
      <c r="BM605" s="22">
        <v>329</v>
      </c>
      <c r="BN605" s="22">
        <v>115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0.01</v>
      </c>
      <c r="BX605" s="22">
        <v>0.01</v>
      </c>
      <c r="BY605" s="22">
        <v>1.9</v>
      </c>
      <c r="BZ605" s="22">
        <v>1.45</v>
      </c>
      <c r="CA605" s="22">
        <v>503</v>
      </c>
      <c r="CB605" s="22">
        <v>116</v>
      </c>
      <c r="CC605" s="22">
        <v>511</v>
      </c>
      <c r="CD605" s="22">
        <v>196</v>
      </c>
      <c r="CE605" s="22">
        <v>275</v>
      </c>
      <c r="CF605" s="22">
        <v>88</v>
      </c>
      <c r="CG605" s="22">
        <v>530</v>
      </c>
      <c r="CH605" s="22">
        <v>196</v>
      </c>
      <c r="CI605" s="22">
        <v>1.45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169432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4</v>
      </c>
      <c r="J606" s="20">
        <v>-0.2</v>
      </c>
      <c r="K606" s="20">
        <v>-0.2</v>
      </c>
      <c r="L606" s="22">
        <v>2</v>
      </c>
      <c r="M606" s="20" t="s">
        <v>1572</v>
      </c>
      <c r="N606" s="20">
        <v>0.3</v>
      </c>
      <c r="O606" s="22">
        <v>485</v>
      </c>
      <c r="P606" s="23" t="b">
        <v>0</v>
      </c>
      <c r="Q606" s="20"/>
      <c r="R606" s="20" t="s">
        <v>3286</v>
      </c>
      <c r="S606" s="22">
        <v>54</v>
      </c>
      <c r="T606" s="20" t="s">
        <v>2281</v>
      </c>
      <c r="U606" s="20">
        <v>1.8</v>
      </c>
      <c r="V606" s="20" t="s">
        <v>2282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7</v>
      </c>
      <c r="AD606" s="22">
        <v>2154</v>
      </c>
      <c r="AE606" s="22">
        <v>123</v>
      </c>
      <c r="AF606" s="22">
        <v>4482</v>
      </c>
      <c r="AG606" s="22">
        <v>70</v>
      </c>
      <c r="AH606" s="20">
        <v>0.1</v>
      </c>
      <c r="AI606" s="20">
        <v>1.3</v>
      </c>
      <c r="AJ606" s="20" t="s">
        <v>2282</v>
      </c>
      <c r="AK606" s="22">
        <v>289</v>
      </c>
      <c r="AL606" s="22">
        <v>0</v>
      </c>
      <c r="AM606" s="22">
        <v>1</v>
      </c>
      <c r="AN606" s="22">
        <v>0</v>
      </c>
      <c r="AO606" s="22">
        <v>7</v>
      </c>
      <c r="AP606" s="22">
        <v>0</v>
      </c>
      <c r="AQ606" s="22">
        <v>0</v>
      </c>
      <c r="AR606" s="22">
        <v>0</v>
      </c>
      <c r="AS606" s="22">
        <v>0</v>
      </c>
      <c r="AT606" s="22">
        <v>1</v>
      </c>
      <c r="AU606" s="22">
        <v>0</v>
      </c>
      <c r="AV606" s="22">
        <v>0</v>
      </c>
      <c r="AW606" s="22">
        <v>14</v>
      </c>
      <c r="AX606" s="20">
        <v>46</v>
      </c>
      <c r="AY606" s="20">
        <v>47.1</v>
      </c>
      <c r="AZ606" s="20">
        <v>98</v>
      </c>
      <c r="BA606" s="20">
        <v>19.100000000000001</v>
      </c>
      <c r="BB606" s="22">
        <v>3</v>
      </c>
      <c r="BC606" s="20">
        <v>0.65</v>
      </c>
      <c r="BD606" s="20">
        <v>0.57999999999999996</v>
      </c>
      <c r="BE606" s="20">
        <v>1.23</v>
      </c>
      <c r="BF606" s="20">
        <v>7.32</v>
      </c>
      <c r="BG606" s="22">
        <v>243</v>
      </c>
      <c r="BH606" s="22">
        <v>27</v>
      </c>
      <c r="BI606" s="22">
        <v>163</v>
      </c>
      <c r="BJ606" s="22">
        <v>23</v>
      </c>
      <c r="BK606" s="22">
        <v>62</v>
      </c>
      <c r="BL606" s="22">
        <v>22</v>
      </c>
      <c r="BM606" s="22">
        <v>146</v>
      </c>
      <c r="BN606" s="22">
        <v>23</v>
      </c>
      <c r="BO606" s="20"/>
      <c r="BP606" s="20"/>
      <c r="BQ606" s="20"/>
      <c r="BR606" s="20"/>
      <c r="BS606" s="20"/>
      <c r="BT606" s="20"/>
      <c r="BU606" s="22">
        <v>0.2</v>
      </c>
      <c r="BV606" s="22">
        <v>0</v>
      </c>
      <c r="BW606" s="22">
        <v>0.18</v>
      </c>
      <c r="BX606" s="22">
        <v>0.38</v>
      </c>
      <c r="BY606" s="22">
        <v>2.2799999999999998</v>
      </c>
      <c r="BZ606" s="22">
        <v>2.1800000000000002</v>
      </c>
      <c r="CA606" s="22">
        <v>123</v>
      </c>
      <c r="CB606" s="22">
        <v>36</v>
      </c>
      <c r="CC606" s="22">
        <v>211</v>
      </c>
      <c r="CD606" s="22">
        <v>31</v>
      </c>
      <c r="CE606" s="22">
        <v>245</v>
      </c>
      <c r="CF606" s="22">
        <v>32</v>
      </c>
      <c r="CG606" s="22">
        <v>537</v>
      </c>
      <c r="CH606" s="22">
        <v>75</v>
      </c>
      <c r="CI606" s="22">
        <v>0.93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440993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4</v>
      </c>
      <c r="J607" s="20">
        <v>0</v>
      </c>
      <c r="K607" s="20">
        <v>0</v>
      </c>
      <c r="L607" s="22">
        <v>0</v>
      </c>
      <c r="M607" s="20" t="s">
        <v>2283</v>
      </c>
      <c r="N607" s="20">
        <v>0</v>
      </c>
      <c r="O607" s="22">
        <v>486</v>
      </c>
      <c r="P607" s="23" t="b">
        <v>0</v>
      </c>
      <c r="Q607" s="20" t="s">
        <v>2475</v>
      </c>
      <c r="R607" s="20" t="s">
        <v>2476</v>
      </c>
      <c r="S607" s="22">
        <v>55</v>
      </c>
      <c r="T607" s="20" t="s">
        <v>2284</v>
      </c>
      <c r="U607" s="20">
        <v>0</v>
      </c>
      <c r="V607" s="20" t="s">
        <v>2285</v>
      </c>
      <c r="W607" s="20">
        <v>0</v>
      </c>
      <c r="X607" s="23" t="b">
        <v>0</v>
      </c>
      <c r="Y607" s="20"/>
      <c r="Z607" s="20" t="s">
        <v>872</v>
      </c>
      <c r="AA607" s="22">
        <v>17</v>
      </c>
      <c r="AB607" s="22">
        <v>49</v>
      </c>
      <c r="AC607" s="22">
        <v>0</v>
      </c>
      <c r="AD607" s="22">
        <v>0</v>
      </c>
      <c r="AE607" s="22">
        <v>0</v>
      </c>
      <c r="AF607" s="22">
        <v>2027</v>
      </c>
      <c r="AG607" s="22">
        <v>9</v>
      </c>
      <c r="AH607" s="20">
        <v>0</v>
      </c>
      <c r="AI607" s="20">
        <v>0</v>
      </c>
      <c r="AJ607" s="20" t="s">
        <v>2285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708</v>
      </c>
      <c r="BH607" s="22">
        <v>87</v>
      </c>
      <c r="BI607" s="22">
        <v>708</v>
      </c>
      <c r="BJ607" s="22">
        <v>87</v>
      </c>
      <c r="BK607" s="22">
        <v>707</v>
      </c>
      <c r="BL607" s="22">
        <v>87</v>
      </c>
      <c r="BM607" s="22">
        <v>708</v>
      </c>
      <c r="BN607" s="22">
        <v>87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115</v>
      </c>
      <c r="CB607" s="22">
        <v>33</v>
      </c>
      <c r="CC607" s="22">
        <v>700</v>
      </c>
      <c r="CD607" s="22">
        <v>86</v>
      </c>
      <c r="CE607" s="22">
        <v>708</v>
      </c>
      <c r="CF607" s="22">
        <v>87</v>
      </c>
      <c r="CG607" s="22">
        <v>649</v>
      </c>
      <c r="CH607" s="22">
        <v>89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27.75" thickBot="1">
      <c r="A608" s="22">
        <v>0</v>
      </c>
      <c r="B608" s="22">
        <v>0</v>
      </c>
      <c r="C608" s="22">
        <v>443211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1372</v>
      </c>
      <c r="N608" s="20">
        <v>0</v>
      </c>
      <c r="O608" s="22">
        <v>487</v>
      </c>
      <c r="P608" s="23" t="b">
        <v>0</v>
      </c>
      <c r="Q608" s="20" t="s">
        <v>2834</v>
      </c>
      <c r="R608" s="20" t="s">
        <v>2477</v>
      </c>
      <c r="S608" s="22">
        <v>39</v>
      </c>
      <c r="T608" s="20" t="s">
        <v>2286</v>
      </c>
      <c r="U608" s="20">
        <v>0</v>
      </c>
      <c r="V608" s="20" t="s">
        <v>2287</v>
      </c>
      <c r="W608" s="20">
        <v>0.1</v>
      </c>
      <c r="X608" s="23" t="b">
        <v>0</v>
      </c>
      <c r="Y608" s="20"/>
      <c r="Z608" s="20" t="s">
        <v>899</v>
      </c>
      <c r="AA608" s="22">
        <v>17</v>
      </c>
      <c r="AB608" s="22">
        <v>49</v>
      </c>
      <c r="AC608" s="22">
        <v>0</v>
      </c>
      <c r="AD608" s="22">
        <v>2880</v>
      </c>
      <c r="AE608" s="22">
        <v>915</v>
      </c>
      <c r="AF608" s="22">
        <v>3727</v>
      </c>
      <c r="AG608" s="22">
        <v>220</v>
      </c>
      <c r="AH608" s="20">
        <v>0</v>
      </c>
      <c r="AI608" s="20">
        <v>0</v>
      </c>
      <c r="AJ608" s="20" t="s">
        <v>2287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438</v>
      </c>
      <c r="BH608" s="22">
        <v>158</v>
      </c>
      <c r="BI608" s="22">
        <v>420</v>
      </c>
      <c r="BJ608" s="22">
        <v>154</v>
      </c>
      <c r="BK608" s="22">
        <v>388</v>
      </c>
      <c r="BL608" s="22">
        <v>136</v>
      </c>
      <c r="BM608" s="22">
        <v>442</v>
      </c>
      <c r="BN608" s="22">
        <v>157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717</v>
      </c>
      <c r="CB608" s="22">
        <v>230</v>
      </c>
      <c r="CC608" s="22">
        <v>395</v>
      </c>
      <c r="CD608" s="22">
        <v>136</v>
      </c>
      <c r="CE608" s="22">
        <v>443</v>
      </c>
      <c r="CF608" s="22">
        <v>155</v>
      </c>
      <c r="CG608" s="22">
        <v>471</v>
      </c>
      <c r="CH608" s="22">
        <v>181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79934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0.5</v>
      </c>
      <c r="K609" s="20">
        <v>0.5</v>
      </c>
      <c r="L609" s="22">
        <v>0</v>
      </c>
      <c r="M609" s="20" t="s">
        <v>1572</v>
      </c>
      <c r="N609" s="20">
        <v>1</v>
      </c>
      <c r="O609" s="22">
        <v>488</v>
      </c>
      <c r="P609" s="23" t="b">
        <v>0</v>
      </c>
      <c r="Q609" s="20"/>
      <c r="R609" s="20" t="s">
        <v>2478</v>
      </c>
      <c r="S609" s="22">
        <v>49</v>
      </c>
      <c r="T609" s="20" t="s">
        <v>2288</v>
      </c>
      <c r="U609" s="20">
        <v>1.7</v>
      </c>
      <c r="V609" s="20" t="s">
        <v>2289</v>
      </c>
      <c r="W609" s="20">
        <v>0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10</v>
      </c>
      <c r="AD609" s="22">
        <v>2430</v>
      </c>
      <c r="AE609" s="22">
        <v>23</v>
      </c>
      <c r="AF609" s="22">
        <v>3497</v>
      </c>
      <c r="AG609" s="22">
        <v>47</v>
      </c>
      <c r="AH609" s="20">
        <v>0.2</v>
      </c>
      <c r="AI609" s="20">
        <v>2</v>
      </c>
      <c r="AJ609" s="20" t="s">
        <v>2289</v>
      </c>
      <c r="AK609" s="22">
        <v>430</v>
      </c>
      <c r="AL609" s="22">
        <v>0</v>
      </c>
      <c r="AM609" s="22">
        <v>0</v>
      </c>
      <c r="AN609" s="22">
        <v>0</v>
      </c>
      <c r="AO609" s="22">
        <v>13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0</v>
      </c>
      <c r="AW609" s="22">
        <v>75</v>
      </c>
      <c r="AX609" s="20">
        <v>89</v>
      </c>
      <c r="AY609" s="20">
        <v>86.5</v>
      </c>
      <c r="AZ609" s="20">
        <v>24</v>
      </c>
      <c r="BA609" s="20">
        <v>20</v>
      </c>
      <c r="BB609" s="22">
        <v>5</v>
      </c>
      <c r="BC609" s="20">
        <v>0.08</v>
      </c>
      <c r="BD609" s="20">
        <v>0.43</v>
      </c>
      <c r="BE609" s="20">
        <v>0.51</v>
      </c>
      <c r="BF609" s="20">
        <v>11.94</v>
      </c>
      <c r="BG609" s="22">
        <v>147</v>
      </c>
      <c r="BH609" s="22">
        <v>53</v>
      </c>
      <c r="BI609" s="22">
        <v>79</v>
      </c>
      <c r="BJ609" s="22">
        <v>57</v>
      </c>
      <c r="BK609" s="22">
        <v>209</v>
      </c>
      <c r="BL609" s="22">
        <v>112</v>
      </c>
      <c r="BM609" s="22">
        <v>137</v>
      </c>
      <c r="BN609" s="22">
        <v>71</v>
      </c>
      <c r="BO609" s="22">
        <v>1</v>
      </c>
      <c r="BP609" s="20"/>
      <c r="BQ609" s="22">
        <v>1</v>
      </c>
      <c r="BR609" s="20"/>
      <c r="BS609" s="22">
        <v>1</v>
      </c>
      <c r="BT609" s="20"/>
      <c r="BU609" s="22">
        <v>0.02</v>
      </c>
      <c r="BV609" s="22">
        <v>0</v>
      </c>
      <c r="BW609" s="22">
        <v>0.09</v>
      </c>
      <c r="BX609" s="22">
        <v>0.11</v>
      </c>
      <c r="BY609" s="22">
        <v>2.5</v>
      </c>
      <c r="BZ609" s="22">
        <v>2.72</v>
      </c>
      <c r="CA609" s="22">
        <v>224</v>
      </c>
      <c r="CB609" s="22">
        <v>145</v>
      </c>
      <c r="CC609" s="22">
        <v>227</v>
      </c>
      <c r="CD609" s="22">
        <v>101</v>
      </c>
      <c r="CE609" s="22">
        <v>254</v>
      </c>
      <c r="CF609" s="22">
        <v>118</v>
      </c>
      <c r="CG609" s="22">
        <v>565</v>
      </c>
      <c r="CH609" s="22">
        <v>213</v>
      </c>
      <c r="CI609" s="22">
        <v>1.05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167878</v>
      </c>
      <c r="D610" s="22">
        <v>0</v>
      </c>
      <c r="E610" s="22">
        <v>0</v>
      </c>
      <c r="F610" s="22">
        <v>-2</v>
      </c>
      <c r="G610" s="22">
        <v>2</v>
      </c>
      <c r="H610" s="22">
        <v>0</v>
      </c>
      <c r="I610" s="22">
        <v>3</v>
      </c>
      <c r="J610" s="20">
        <v>0</v>
      </c>
      <c r="K610" s="20">
        <v>0</v>
      </c>
      <c r="L610" s="22">
        <v>0</v>
      </c>
      <c r="M610" s="20" t="s">
        <v>999</v>
      </c>
      <c r="N610" s="20">
        <v>0</v>
      </c>
      <c r="O610" s="22">
        <v>489</v>
      </c>
      <c r="P610" s="23" t="b">
        <v>0</v>
      </c>
      <c r="Q610" s="20" t="s">
        <v>2479</v>
      </c>
      <c r="R610" s="20" t="s">
        <v>2956</v>
      </c>
      <c r="S610" s="22">
        <v>48</v>
      </c>
      <c r="T610" s="20" t="s">
        <v>2290</v>
      </c>
      <c r="U610" s="20">
        <v>1.3</v>
      </c>
      <c r="V610" s="20" t="s">
        <v>2291</v>
      </c>
      <c r="W610" s="20">
        <v>0</v>
      </c>
      <c r="X610" s="23" t="b">
        <v>0</v>
      </c>
      <c r="Y610" s="20"/>
      <c r="Z610" s="20" t="s">
        <v>899</v>
      </c>
      <c r="AA610" s="22">
        <v>17</v>
      </c>
      <c r="AB610" s="22">
        <v>49</v>
      </c>
      <c r="AC610" s="22">
        <v>4</v>
      </c>
      <c r="AD610" s="22">
        <v>589</v>
      </c>
      <c r="AE610" s="22">
        <v>9</v>
      </c>
      <c r="AF610" s="22">
        <v>2371</v>
      </c>
      <c r="AG610" s="22">
        <v>16</v>
      </c>
      <c r="AH610" s="20">
        <v>0</v>
      </c>
      <c r="AI610" s="20">
        <v>0.8</v>
      </c>
      <c r="AJ610" s="20" t="s">
        <v>2291</v>
      </c>
      <c r="AK610" s="22">
        <v>192</v>
      </c>
      <c r="AL610" s="22">
        <v>0</v>
      </c>
      <c r="AM610" s="22">
        <v>0</v>
      </c>
      <c r="AN610" s="22">
        <v>0</v>
      </c>
      <c r="AO610" s="22">
        <v>3</v>
      </c>
      <c r="AP610" s="22">
        <v>0</v>
      </c>
      <c r="AQ610" s="22">
        <v>0</v>
      </c>
      <c r="AR610" s="22">
        <v>0</v>
      </c>
      <c r="AS610" s="22">
        <v>1</v>
      </c>
      <c r="AT610" s="22">
        <v>0</v>
      </c>
      <c r="AU610" s="22">
        <v>0</v>
      </c>
      <c r="AV610" s="22">
        <v>0</v>
      </c>
      <c r="AW610" s="22">
        <v>18</v>
      </c>
      <c r="AX610" s="20">
        <v>20.6</v>
      </c>
      <c r="AY610" s="20">
        <v>9</v>
      </c>
      <c r="AZ610" s="20">
        <v>5</v>
      </c>
      <c r="BA610" s="20">
        <v>3.4</v>
      </c>
      <c r="BB610" s="22">
        <v>3</v>
      </c>
      <c r="BC610" s="20">
        <v>0.12</v>
      </c>
      <c r="BD610" s="20">
        <v>0.1</v>
      </c>
      <c r="BE610" s="20">
        <v>0.22</v>
      </c>
      <c r="BF610" s="20">
        <v>3.63</v>
      </c>
      <c r="BG610" s="22">
        <v>309</v>
      </c>
      <c r="BH610" s="22">
        <v>134</v>
      </c>
      <c r="BI610" s="22">
        <v>325</v>
      </c>
      <c r="BJ610" s="22">
        <v>167</v>
      </c>
      <c r="BK610" s="22">
        <v>330</v>
      </c>
      <c r="BL610" s="22">
        <v>167</v>
      </c>
      <c r="BM610" s="22">
        <v>340</v>
      </c>
      <c r="BN610" s="22">
        <v>157</v>
      </c>
      <c r="BO610" s="20"/>
      <c r="BP610" s="20"/>
      <c r="BQ610" s="20"/>
      <c r="BR610" s="20"/>
      <c r="BS610" s="20"/>
      <c r="BT610" s="20"/>
      <c r="BU610" s="22">
        <v>0.06</v>
      </c>
      <c r="BV610" s="22">
        <v>0</v>
      </c>
      <c r="BW610" s="22">
        <v>0.05</v>
      </c>
      <c r="BX610" s="22">
        <v>0.11</v>
      </c>
      <c r="BY610" s="22">
        <v>1.7</v>
      </c>
      <c r="BZ610" s="22">
        <v>1.41</v>
      </c>
      <c r="CA610" s="22">
        <v>304</v>
      </c>
      <c r="CB610" s="22">
        <v>201</v>
      </c>
      <c r="CC610" s="22">
        <v>640</v>
      </c>
      <c r="CD610" s="22">
        <v>257</v>
      </c>
      <c r="CE610" s="22">
        <v>296</v>
      </c>
      <c r="CF610" s="22">
        <v>135</v>
      </c>
      <c r="CG610" s="22">
        <v>628</v>
      </c>
      <c r="CH610" s="22">
        <v>251</v>
      </c>
      <c r="CI610" s="22">
        <v>1.41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25</v>
      </c>
      <c r="B611" s="22">
        <v>25</v>
      </c>
      <c r="C611" s="22">
        <v>538207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4</v>
      </c>
      <c r="J611" s="20">
        <v>-0.1</v>
      </c>
      <c r="K611" s="20">
        <v>-0.1</v>
      </c>
      <c r="L611" s="22">
        <v>0</v>
      </c>
      <c r="M611" s="20" t="s">
        <v>905</v>
      </c>
      <c r="N611" s="20">
        <v>0</v>
      </c>
      <c r="O611" s="22">
        <v>490</v>
      </c>
      <c r="P611" s="23" t="b">
        <v>0</v>
      </c>
      <c r="Q611" s="20" t="s">
        <v>3364</v>
      </c>
      <c r="R611" s="20" t="s">
        <v>3287</v>
      </c>
      <c r="S611" s="22">
        <v>44</v>
      </c>
      <c r="T611" s="20" t="s">
        <v>2292</v>
      </c>
      <c r="U611" s="20">
        <v>1.3</v>
      </c>
      <c r="V611" s="20" t="s">
        <v>2293</v>
      </c>
      <c r="W611" s="20">
        <v>0.8</v>
      </c>
      <c r="X611" s="23" t="b">
        <v>0</v>
      </c>
      <c r="Y611" s="20"/>
      <c r="Z611" s="20" t="s">
        <v>937</v>
      </c>
      <c r="AA611" s="22">
        <v>17</v>
      </c>
      <c r="AB611" s="22">
        <v>49</v>
      </c>
      <c r="AC611" s="22">
        <v>4</v>
      </c>
      <c r="AD611" s="22">
        <v>38802</v>
      </c>
      <c r="AE611" s="22">
        <v>468</v>
      </c>
      <c r="AF611" s="22">
        <v>110299</v>
      </c>
      <c r="AG611" s="22">
        <v>5412</v>
      </c>
      <c r="AH611" s="20">
        <v>0</v>
      </c>
      <c r="AI611" s="20">
        <v>0.9</v>
      </c>
      <c r="AJ611" s="20" t="s">
        <v>2293</v>
      </c>
      <c r="AK611" s="22">
        <v>233</v>
      </c>
      <c r="AL611" s="22">
        <v>0</v>
      </c>
      <c r="AM611" s="22">
        <v>0</v>
      </c>
      <c r="AN611" s="22">
        <v>0</v>
      </c>
      <c r="AO611" s="22">
        <v>3</v>
      </c>
      <c r="AP611" s="22">
        <v>0</v>
      </c>
      <c r="AQ611" s="22">
        <v>0</v>
      </c>
      <c r="AR611" s="22">
        <v>0</v>
      </c>
      <c r="AS611" s="22">
        <v>2</v>
      </c>
      <c r="AT611" s="22">
        <v>0</v>
      </c>
      <c r="AU611" s="22">
        <v>0</v>
      </c>
      <c r="AV611" s="22">
        <v>0</v>
      </c>
      <c r="AW611" s="22">
        <v>-6</v>
      </c>
      <c r="AX611" s="20">
        <v>1</v>
      </c>
      <c r="AY611" s="20">
        <v>6</v>
      </c>
      <c r="AZ611" s="20">
        <v>21</v>
      </c>
      <c r="BA611" s="20">
        <v>2.5</v>
      </c>
      <c r="BB611" s="22">
        <v>3</v>
      </c>
      <c r="BC611" s="20">
        <v>0.28999999999999998</v>
      </c>
      <c r="BD611" s="20">
        <v>0.06</v>
      </c>
      <c r="BE611" s="20">
        <v>0.35</v>
      </c>
      <c r="BF611" s="20">
        <v>6.06</v>
      </c>
      <c r="BG611" s="22">
        <v>413</v>
      </c>
      <c r="BH611" s="22">
        <v>48</v>
      </c>
      <c r="BI611" s="22">
        <v>340</v>
      </c>
      <c r="BJ611" s="22">
        <v>44</v>
      </c>
      <c r="BK611" s="22">
        <v>219</v>
      </c>
      <c r="BL611" s="22">
        <v>43</v>
      </c>
      <c r="BM611" s="22">
        <v>372</v>
      </c>
      <c r="BN611" s="22">
        <v>44</v>
      </c>
      <c r="BO611" s="20"/>
      <c r="BP611" s="20"/>
      <c r="BQ611" s="20"/>
      <c r="BR611" s="20"/>
      <c r="BS611" s="20"/>
      <c r="BT611" s="20"/>
      <c r="BU611" s="22">
        <v>0.11</v>
      </c>
      <c r="BV611" s="22">
        <v>0</v>
      </c>
      <c r="BW611" s="22">
        <v>0.02</v>
      </c>
      <c r="BX611" s="22">
        <v>0.13</v>
      </c>
      <c r="BY611" s="22">
        <v>2.34</v>
      </c>
      <c r="BZ611" s="22">
        <v>1.1599999999999999</v>
      </c>
      <c r="CA611" s="22">
        <v>578</v>
      </c>
      <c r="CB611" s="22">
        <v>93</v>
      </c>
      <c r="CC611" s="22">
        <v>559</v>
      </c>
      <c r="CD611" s="22">
        <v>55</v>
      </c>
      <c r="CE611" s="22">
        <v>293</v>
      </c>
      <c r="CF611" s="22">
        <v>38</v>
      </c>
      <c r="CG611" s="22">
        <v>176</v>
      </c>
      <c r="CH611" s="22">
        <v>29</v>
      </c>
      <c r="CI611" s="22">
        <v>1.1599999999999999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83427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2</v>
      </c>
      <c r="J612" s="20">
        <v>-0.2</v>
      </c>
      <c r="K612" s="20">
        <v>-0.2</v>
      </c>
      <c r="L612" s="22">
        <v>1</v>
      </c>
      <c r="M612" s="20" t="s">
        <v>995</v>
      </c>
      <c r="N612" s="20">
        <v>0.3</v>
      </c>
      <c r="O612" s="22">
        <v>576</v>
      </c>
      <c r="P612" s="23" t="b">
        <v>0</v>
      </c>
      <c r="Q612" s="20"/>
      <c r="R612" s="20"/>
      <c r="S612" s="22">
        <v>45</v>
      </c>
      <c r="T612" s="20" t="s">
        <v>2294</v>
      </c>
      <c r="U612" s="20">
        <v>0.9</v>
      </c>
      <c r="V612" s="20" t="s">
        <v>542</v>
      </c>
      <c r="W612" s="20">
        <v>0.1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6</v>
      </c>
      <c r="AD612" s="22">
        <v>4006</v>
      </c>
      <c r="AE612" s="22">
        <v>89</v>
      </c>
      <c r="AF612" s="22">
        <v>5849</v>
      </c>
      <c r="AG612" s="22">
        <v>99</v>
      </c>
      <c r="AH612" s="20">
        <v>0.1</v>
      </c>
      <c r="AI612" s="20">
        <v>1.3</v>
      </c>
      <c r="AJ612" s="20" t="s">
        <v>542</v>
      </c>
      <c r="AK612" s="22">
        <v>619</v>
      </c>
      <c r="AL612" s="22">
        <v>0</v>
      </c>
      <c r="AM612" s="22">
        <v>1</v>
      </c>
      <c r="AN612" s="22">
        <v>0</v>
      </c>
      <c r="AO612" s="22">
        <v>19</v>
      </c>
      <c r="AP612" s="22">
        <v>0</v>
      </c>
      <c r="AQ612" s="22">
        <v>0</v>
      </c>
      <c r="AR612" s="22">
        <v>0</v>
      </c>
      <c r="AS612" s="22">
        <v>2</v>
      </c>
      <c r="AT612" s="22">
        <v>0</v>
      </c>
      <c r="AU612" s="22">
        <v>0</v>
      </c>
      <c r="AV612" s="22">
        <v>0</v>
      </c>
      <c r="AW612" s="22">
        <v>94</v>
      </c>
      <c r="AX612" s="20">
        <v>141.6</v>
      </c>
      <c r="AY612" s="20">
        <v>35.799999999999997</v>
      </c>
      <c r="AZ612" s="20">
        <v>27</v>
      </c>
      <c r="BA612" s="20">
        <v>20.5</v>
      </c>
      <c r="BB612" s="22">
        <v>7</v>
      </c>
      <c r="BC612" s="20">
        <v>0.5</v>
      </c>
      <c r="BD612" s="20">
        <v>0.11</v>
      </c>
      <c r="BE612" s="20">
        <v>0.61</v>
      </c>
      <c r="BF612" s="20">
        <v>17.22</v>
      </c>
      <c r="BG612" s="22">
        <v>70</v>
      </c>
      <c r="BH612" s="22">
        <v>18</v>
      </c>
      <c r="BI612" s="22">
        <v>193</v>
      </c>
      <c r="BJ612" s="22">
        <v>54</v>
      </c>
      <c r="BK612" s="22">
        <v>202</v>
      </c>
      <c r="BL612" s="22">
        <v>54</v>
      </c>
      <c r="BM612" s="22">
        <v>131</v>
      </c>
      <c r="BN612" s="22">
        <v>33</v>
      </c>
      <c r="BO612" s="20"/>
      <c r="BP612" s="20"/>
      <c r="BQ612" s="20"/>
      <c r="BR612" s="20"/>
      <c r="BS612" s="20"/>
      <c r="BT612" s="20"/>
      <c r="BU612" s="22">
        <v>7.0000000000000007E-2</v>
      </c>
      <c r="BV612" s="22">
        <v>0</v>
      </c>
      <c r="BW612" s="22">
        <v>0.02</v>
      </c>
      <c r="BX612" s="22">
        <v>0.09</v>
      </c>
      <c r="BY612" s="22">
        <v>2.5</v>
      </c>
      <c r="BZ612" s="22">
        <v>2.76</v>
      </c>
      <c r="CA612" s="22">
        <v>350</v>
      </c>
      <c r="CB612" s="22">
        <v>49</v>
      </c>
      <c r="CC612" s="22">
        <v>307</v>
      </c>
      <c r="CD612" s="22">
        <v>103</v>
      </c>
      <c r="CE612" s="22">
        <v>403</v>
      </c>
      <c r="CF612" s="22">
        <v>132</v>
      </c>
      <c r="CG612" s="22">
        <v>431</v>
      </c>
      <c r="CH612" s="22">
        <v>167</v>
      </c>
      <c r="CI612" s="22">
        <v>1.02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504198</v>
      </c>
      <c r="D613" s="22">
        <v>0</v>
      </c>
      <c r="E613" s="22">
        <v>0</v>
      </c>
      <c r="F613" s="22">
        <v>-2</v>
      </c>
      <c r="G613" s="22">
        <v>2</v>
      </c>
      <c r="H613" s="22">
        <v>0</v>
      </c>
      <c r="I613" s="22">
        <v>3</v>
      </c>
      <c r="J613" s="20">
        <v>-0.2</v>
      </c>
      <c r="K613" s="20">
        <v>-0.2</v>
      </c>
      <c r="L613" s="22">
        <v>1</v>
      </c>
      <c r="M613" s="20" t="s">
        <v>2295</v>
      </c>
      <c r="N613" s="20">
        <v>0.3</v>
      </c>
      <c r="O613" s="22">
        <v>587</v>
      </c>
      <c r="P613" s="23" t="b">
        <v>0</v>
      </c>
      <c r="Q613" s="20"/>
      <c r="R613" s="20" t="s">
        <v>2836</v>
      </c>
      <c r="S613" s="22">
        <v>48</v>
      </c>
      <c r="T613" s="20" t="s">
        <v>2296</v>
      </c>
      <c r="U613" s="20">
        <v>0.3</v>
      </c>
      <c r="V613" s="20" t="s">
        <v>2297</v>
      </c>
      <c r="W613" s="20">
        <v>0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1</v>
      </c>
      <c r="AD613" s="22">
        <v>286</v>
      </c>
      <c r="AE613" s="22">
        <v>4</v>
      </c>
      <c r="AF613" s="22">
        <v>4228</v>
      </c>
      <c r="AG613" s="22">
        <v>32</v>
      </c>
      <c r="AH613" s="20">
        <v>0.1</v>
      </c>
      <c r="AI613" s="20">
        <v>0.2</v>
      </c>
      <c r="AJ613" s="20" t="s">
        <v>2297</v>
      </c>
      <c r="AK613" s="22">
        <v>45</v>
      </c>
      <c r="AL613" s="22">
        <v>0</v>
      </c>
      <c r="AM613" s="22">
        <v>0</v>
      </c>
      <c r="AN613" s="22">
        <v>0</v>
      </c>
      <c r="AO613" s="22">
        <v>3</v>
      </c>
      <c r="AP613" s="22">
        <v>0</v>
      </c>
      <c r="AQ613" s="22">
        <v>0</v>
      </c>
      <c r="AR613" s="22">
        <v>0</v>
      </c>
      <c r="AS613" s="22">
        <v>2</v>
      </c>
      <c r="AT613" s="22">
        <v>0</v>
      </c>
      <c r="AU613" s="22">
        <v>0</v>
      </c>
      <c r="AV613" s="22">
        <v>0</v>
      </c>
      <c r="AW613" s="22">
        <v>-1</v>
      </c>
      <c r="AX613" s="20">
        <v>3.4</v>
      </c>
      <c r="AY613" s="20">
        <v>6.5</v>
      </c>
      <c r="AZ613" s="20">
        <v>12</v>
      </c>
      <c r="BA613" s="20">
        <v>2.1</v>
      </c>
      <c r="BB613" s="22">
        <v>0</v>
      </c>
      <c r="BC613" s="20">
        <v>0.12</v>
      </c>
      <c r="BD613" s="20">
        <v>0.08</v>
      </c>
      <c r="BE613" s="20">
        <v>0.2</v>
      </c>
      <c r="BF613" s="20">
        <v>2.17</v>
      </c>
      <c r="BG613" s="22">
        <v>401</v>
      </c>
      <c r="BH613" s="22">
        <v>186</v>
      </c>
      <c r="BI613" s="22">
        <v>337</v>
      </c>
      <c r="BJ613" s="22">
        <v>172</v>
      </c>
      <c r="BK613" s="22">
        <v>267</v>
      </c>
      <c r="BL613" s="22">
        <v>138</v>
      </c>
      <c r="BM613" s="22">
        <v>383</v>
      </c>
      <c r="BN613" s="22">
        <v>181</v>
      </c>
      <c r="BO613" s="20"/>
      <c r="BP613" s="20"/>
      <c r="BQ613" s="20"/>
      <c r="BR613" s="20"/>
      <c r="BS613" s="20"/>
      <c r="BT613" s="20"/>
      <c r="BU613" s="22">
        <v>0.24</v>
      </c>
      <c r="BV613" s="22">
        <v>0</v>
      </c>
      <c r="BW613" s="22">
        <v>0.16</v>
      </c>
      <c r="BX613" s="22">
        <v>0.4</v>
      </c>
      <c r="BY613" s="22">
        <v>4.34</v>
      </c>
      <c r="BZ613" s="22">
        <v>6</v>
      </c>
      <c r="CA613" s="22">
        <v>325</v>
      </c>
      <c r="CB613" s="22">
        <v>215</v>
      </c>
      <c r="CC613" s="22">
        <v>363</v>
      </c>
      <c r="CD613" s="22">
        <v>168</v>
      </c>
      <c r="CE613" s="22">
        <v>425</v>
      </c>
      <c r="CF613" s="22">
        <v>202</v>
      </c>
      <c r="CG613" s="22">
        <v>581</v>
      </c>
      <c r="CH613" s="22">
        <v>222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432990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-0.5</v>
      </c>
      <c r="K614" s="20">
        <v>-0.5</v>
      </c>
      <c r="L614" s="22">
        <v>0</v>
      </c>
      <c r="M614" s="20" t="s">
        <v>2298</v>
      </c>
      <c r="N614" s="20">
        <v>0</v>
      </c>
      <c r="O614" s="22">
        <v>592</v>
      </c>
      <c r="P614" s="23" t="b">
        <v>0</v>
      </c>
      <c r="Q614" s="20"/>
      <c r="R614" s="20"/>
      <c r="S614" s="22">
        <v>44</v>
      </c>
      <c r="T614" s="20" t="s">
        <v>2299</v>
      </c>
      <c r="U614" s="20">
        <v>1</v>
      </c>
      <c r="V614" s="20" t="s">
        <v>2300</v>
      </c>
      <c r="W614" s="20">
        <v>0.1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4</v>
      </c>
      <c r="AD614" s="22">
        <v>609</v>
      </c>
      <c r="AE614" s="22">
        <v>14</v>
      </c>
      <c r="AF614" s="22">
        <v>2524</v>
      </c>
      <c r="AG614" s="22">
        <v>65</v>
      </c>
      <c r="AH614" s="20">
        <v>0</v>
      </c>
      <c r="AI614" s="20">
        <v>0.9</v>
      </c>
      <c r="AJ614" s="20" t="s">
        <v>2300</v>
      </c>
      <c r="AK614" s="22">
        <v>195</v>
      </c>
      <c r="AL614" s="22">
        <v>0</v>
      </c>
      <c r="AM614" s="22">
        <v>0</v>
      </c>
      <c r="AN614" s="22">
        <v>0</v>
      </c>
      <c r="AO614" s="22">
        <v>5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23</v>
      </c>
      <c r="AX614" s="20">
        <v>34.6</v>
      </c>
      <c r="AY614" s="20">
        <v>2.5</v>
      </c>
      <c r="AZ614" s="20">
        <v>29</v>
      </c>
      <c r="BA614" s="20">
        <v>6.6</v>
      </c>
      <c r="BB614" s="22">
        <v>1</v>
      </c>
      <c r="BC614" s="20">
        <v>0.17</v>
      </c>
      <c r="BD614" s="20">
        <v>0.02</v>
      </c>
      <c r="BE614" s="20">
        <v>0.19</v>
      </c>
      <c r="BF614" s="20">
        <v>6.51</v>
      </c>
      <c r="BG614" s="22">
        <v>268</v>
      </c>
      <c r="BH614" s="22">
        <v>106</v>
      </c>
      <c r="BI614" s="22">
        <v>357</v>
      </c>
      <c r="BJ614" s="22">
        <v>126</v>
      </c>
      <c r="BK614" s="22">
        <v>196</v>
      </c>
      <c r="BL614" s="22">
        <v>50</v>
      </c>
      <c r="BM614" s="22">
        <v>297</v>
      </c>
      <c r="BN614" s="22">
        <v>107</v>
      </c>
      <c r="BO614" s="20"/>
      <c r="BP614" s="20"/>
      <c r="BQ614" s="20"/>
      <c r="BR614" s="20"/>
      <c r="BS614" s="20"/>
      <c r="BT614" s="20"/>
      <c r="BU614" s="22">
        <v>0.08</v>
      </c>
      <c r="BV614" s="22">
        <v>0</v>
      </c>
      <c r="BW614" s="22">
        <v>0.01</v>
      </c>
      <c r="BX614" s="22">
        <v>0.09</v>
      </c>
      <c r="BY614" s="22">
        <v>3</v>
      </c>
      <c r="BZ614" s="22">
        <v>2.31</v>
      </c>
      <c r="CA614" s="22">
        <v>554</v>
      </c>
      <c r="CB614" s="22">
        <v>140</v>
      </c>
      <c r="CC614" s="22">
        <v>349</v>
      </c>
      <c r="CD614" s="22">
        <v>123</v>
      </c>
      <c r="CE614" s="22">
        <v>338</v>
      </c>
      <c r="CF614" s="22">
        <v>122</v>
      </c>
      <c r="CG614" s="22">
        <v>496</v>
      </c>
      <c r="CH614" s="22">
        <v>189</v>
      </c>
      <c r="CI614" s="22">
        <v>0.46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523957</v>
      </c>
      <c r="D615" s="22">
        <v>0</v>
      </c>
      <c r="E615" s="22">
        <v>0</v>
      </c>
      <c r="F615" s="22">
        <v>-2</v>
      </c>
      <c r="G615" s="22">
        <v>2</v>
      </c>
      <c r="H615" s="22">
        <v>0</v>
      </c>
      <c r="I615" s="22">
        <v>4</v>
      </c>
      <c r="J615" s="20">
        <v>-0.2</v>
      </c>
      <c r="K615" s="20">
        <v>-0.2</v>
      </c>
      <c r="L615" s="22">
        <v>0</v>
      </c>
      <c r="M615" s="20" t="s">
        <v>2301</v>
      </c>
      <c r="N615" s="20">
        <v>0.3</v>
      </c>
      <c r="O615" s="22">
        <v>593</v>
      </c>
      <c r="P615" s="23" t="b">
        <v>0</v>
      </c>
      <c r="Q615" s="20"/>
      <c r="R615" s="20"/>
      <c r="S615" s="22">
        <v>53</v>
      </c>
      <c r="T615" s="20" t="s">
        <v>2302</v>
      </c>
      <c r="U615" s="20">
        <v>1.6</v>
      </c>
      <c r="V615" s="20" t="s">
        <v>670</v>
      </c>
      <c r="W615" s="20">
        <v>0</v>
      </c>
      <c r="X615" s="23" t="b">
        <v>0</v>
      </c>
      <c r="Y615" s="20"/>
      <c r="Z615" s="20" t="s">
        <v>858</v>
      </c>
      <c r="AA615" s="22">
        <v>17</v>
      </c>
      <c r="AB615" s="22">
        <v>49</v>
      </c>
      <c r="AC615" s="22">
        <v>8</v>
      </c>
      <c r="AD615" s="22">
        <v>5791</v>
      </c>
      <c r="AE615" s="22">
        <v>46</v>
      </c>
      <c r="AF615" s="22">
        <v>9455</v>
      </c>
      <c r="AG615" s="22">
        <v>105</v>
      </c>
      <c r="AH615" s="20">
        <v>0.1</v>
      </c>
      <c r="AI615" s="20">
        <v>1.5</v>
      </c>
      <c r="AJ615" s="20" t="s">
        <v>2303</v>
      </c>
      <c r="AK615" s="22">
        <v>317</v>
      </c>
      <c r="AL615" s="22">
        <v>0</v>
      </c>
      <c r="AM615" s="22">
        <v>0</v>
      </c>
      <c r="AN615" s="22">
        <v>0</v>
      </c>
      <c r="AO615" s="22">
        <v>9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4</v>
      </c>
      <c r="AX615" s="20">
        <v>20.399999999999999</v>
      </c>
      <c r="AY615" s="20">
        <v>42</v>
      </c>
      <c r="AZ615" s="20">
        <v>29</v>
      </c>
      <c r="BA615" s="20">
        <v>9</v>
      </c>
      <c r="BB615" s="22">
        <v>3</v>
      </c>
      <c r="BC615" s="20">
        <v>0.27</v>
      </c>
      <c r="BD615" s="20">
        <v>0.4</v>
      </c>
      <c r="BE615" s="20">
        <v>0.67</v>
      </c>
      <c r="BF615" s="20">
        <v>9.48</v>
      </c>
      <c r="BG615" s="22">
        <v>311</v>
      </c>
      <c r="BH615" s="22">
        <v>37</v>
      </c>
      <c r="BI615" s="22">
        <v>176</v>
      </c>
      <c r="BJ615" s="22">
        <v>28</v>
      </c>
      <c r="BK615" s="22">
        <v>197</v>
      </c>
      <c r="BL615" s="22">
        <v>40</v>
      </c>
      <c r="BM615" s="22">
        <v>277</v>
      </c>
      <c r="BN615" s="22">
        <v>38</v>
      </c>
      <c r="BO615" s="20"/>
      <c r="BP615" s="20"/>
      <c r="BQ615" s="20"/>
      <c r="BR615" s="20"/>
      <c r="BS615" s="20"/>
      <c r="BT615" s="20"/>
      <c r="BU615" s="22">
        <v>0.08</v>
      </c>
      <c r="BV615" s="22">
        <v>0</v>
      </c>
      <c r="BW615" s="22">
        <v>0.11</v>
      </c>
      <c r="BX615" s="22">
        <v>0.19</v>
      </c>
      <c r="BY615" s="22">
        <v>2.69</v>
      </c>
      <c r="BZ615" s="22">
        <v>2.56</v>
      </c>
      <c r="CA615" s="22">
        <v>157</v>
      </c>
      <c r="CB615" s="22">
        <v>42</v>
      </c>
      <c r="CC615" s="22">
        <v>327</v>
      </c>
      <c r="CD615" s="22">
        <v>43</v>
      </c>
      <c r="CE615" s="22">
        <v>271</v>
      </c>
      <c r="CF615" s="22">
        <v>36</v>
      </c>
      <c r="CG615" s="22">
        <v>521</v>
      </c>
      <c r="CH615" s="22">
        <v>74</v>
      </c>
      <c r="CI615" s="22">
        <v>0.85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424001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1.5</v>
      </c>
      <c r="K616" s="20">
        <v>1.5</v>
      </c>
      <c r="L616" s="22">
        <v>2</v>
      </c>
      <c r="M616" s="20" t="s">
        <v>2610</v>
      </c>
      <c r="N616" s="20">
        <v>2</v>
      </c>
      <c r="O616" s="22">
        <v>638</v>
      </c>
      <c r="P616" s="23" t="b">
        <v>0</v>
      </c>
      <c r="Q616" s="20"/>
      <c r="R616" s="20" t="s">
        <v>2611</v>
      </c>
      <c r="S616" s="22">
        <v>50</v>
      </c>
      <c r="T616" s="20" t="s">
        <v>2612</v>
      </c>
      <c r="U616" s="20">
        <v>1.6</v>
      </c>
      <c r="V616" s="20" t="s">
        <v>2613</v>
      </c>
      <c r="W616" s="20">
        <v>0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11</v>
      </c>
      <c r="AD616" s="22">
        <v>684</v>
      </c>
      <c r="AE616" s="22">
        <v>38</v>
      </c>
      <c r="AF616" s="22">
        <v>817</v>
      </c>
      <c r="AG616" s="22">
        <v>20</v>
      </c>
      <c r="AH616" s="20">
        <v>0.4</v>
      </c>
      <c r="AI616" s="20">
        <v>2.2000000000000002</v>
      </c>
      <c r="AJ616" s="20" t="s">
        <v>2614</v>
      </c>
      <c r="AK616" s="22">
        <v>517</v>
      </c>
      <c r="AL616" s="22">
        <v>0</v>
      </c>
      <c r="AM616" s="22">
        <v>0</v>
      </c>
      <c r="AN616" s="22">
        <v>0</v>
      </c>
      <c r="AO616" s="22">
        <v>17</v>
      </c>
      <c r="AP616" s="22">
        <v>0</v>
      </c>
      <c r="AQ616" s="22">
        <v>0</v>
      </c>
      <c r="AR616" s="22">
        <v>0</v>
      </c>
      <c r="AS616" s="22">
        <v>1</v>
      </c>
      <c r="AT616" s="22">
        <v>0</v>
      </c>
      <c r="AU616" s="22">
        <v>0</v>
      </c>
      <c r="AV616" s="22">
        <v>0</v>
      </c>
      <c r="AW616" s="22">
        <v>64</v>
      </c>
      <c r="AX616" s="20">
        <v>103.6</v>
      </c>
      <c r="AY616" s="20">
        <v>21.8</v>
      </c>
      <c r="AZ616" s="20">
        <v>36</v>
      </c>
      <c r="BA616" s="20">
        <v>16.100000000000001</v>
      </c>
      <c r="BB616" s="22">
        <v>6</v>
      </c>
      <c r="BC616" s="20">
        <v>0.16</v>
      </c>
      <c r="BD616" s="20">
        <v>0.05</v>
      </c>
      <c r="BE616" s="20">
        <v>0.21</v>
      </c>
      <c r="BF616" s="20">
        <v>15.09</v>
      </c>
      <c r="BG616" s="22">
        <v>118</v>
      </c>
      <c r="BH616" s="22">
        <v>38</v>
      </c>
      <c r="BI616" s="22">
        <v>250</v>
      </c>
      <c r="BJ616" s="22">
        <v>133</v>
      </c>
      <c r="BK616" s="22">
        <v>163</v>
      </c>
      <c r="BL616" s="22">
        <v>93</v>
      </c>
      <c r="BM616" s="22">
        <v>176</v>
      </c>
      <c r="BN616" s="22">
        <v>87</v>
      </c>
      <c r="BO616" s="20"/>
      <c r="BP616" s="20"/>
      <c r="BQ616" s="20"/>
      <c r="BR616" s="20"/>
      <c r="BS616" s="20"/>
      <c r="BT616" s="20"/>
      <c r="BU616" s="22">
        <v>0.03</v>
      </c>
      <c r="BV616" s="22">
        <v>0</v>
      </c>
      <c r="BW616" s="22">
        <v>0.01</v>
      </c>
      <c r="BX616" s="22">
        <v>0.04</v>
      </c>
      <c r="BY616" s="22">
        <v>2.63</v>
      </c>
      <c r="BZ616" s="22">
        <v>2.96</v>
      </c>
      <c r="CA616" s="22">
        <v>199</v>
      </c>
      <c r="CB616" s="22">
        <v>127</v>
      </c>
      <c r="CC616" s="22">
        <v>159</v>
      </c>
      <c r="CD616" s="22">
        <v>67</v>
      </c>
      <c r="CE616" s="22">
        <v>270</v>
      </c>
      <c r="CF616" s="22">
        <v>126</v>
      </c>
      <c r="CG616" s="22">
        <v>642</v>
      </c>
      <c r="CH616" s="22">
        <v>259</v>
      </c>
      <c r="CI616" s="22">
        <v>1.04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471848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2</v>
      </c>
      <c r="J617" s="20">
        <v>-0.5</v>
      </c>
      <c r="K617" s="20">
        <v>-0.5</v>
      </c>
      <c r="L617" s="22">
        <v>0</v>
      </c>
      <c r="M617" s="20" t="s">
        <v>2615</v>
      </c>
      <c r="N617" s="20">
        <v>0</v>
      </c>
      <c r="O617" s="22">
        <v>653</v>
      </c>
      <c r="P617" s="23" t="b">
        <v>0</v>
      </c>
      <c r="Q617" s="20"/>
      <c r="R617" s="20"/>
      <c r="S617" s="22">
        <v>40</v>
      </c>
      <c r="T617" s="20" t="s">
        <v>2616</v>
      </c>
      <c r="U617" s="20">
        <v>0</v>
      </c>
      <c r="V617" s="20" t="s">
        <v>2617</v>
      </c>
      <c r="W617" s="20">
        <v>0.1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0</v>
      </c>
      <c r="AD617" s="22">
        <v>3528</v>
      </c>
      <c r="AE617" s="22">
        <v>73</v>
      </c>
      <c r="AF617" s="22">
        <v>2179</v>
      </c>
      <c r="AG617" s="22">
        <v>82</v>
      </c>
      <c r="AH617" s="20">
        <v>0</v>
      </c>
      <c r="AI617" s="20">
        <v>0</v>
      </c>
      <c r="AJ617" s="20" t="s">
        <v>2617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506</v>
      </c>
      <c r="BH617" s="22">
        <v>190</v>
      </c>
      <c r="BI617" s="22">
        <v>490</v>
      </c>
      <c r="BJ617" s="22">
        <v>186</v>
      </c>
      <c r="BK617" s="22">
        <v>462</v>
      </c>
      <c r="BL617" s="22">
        <v>172</v>
      </c>
      <c r="BM617" s="22">
        <v>510</v>
      </c>
      <c r="BN617" s="22">
        <v>189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676</v>
      </c>
      <c r="CB617" s="22">
        <v>203</v>
      </c>
      <c r="CC617" s="22">
        <v>467</v>
      </c>
      <c r="CD617" s="22">
        <v>171</v>
      </c>
      <c r="CE617" s="22">
        <v>511</v>
      </c>
      <c r="CF617" s="22">
        <v>187</v>
      </c>
      <c r="CG617" s="22">
        <v>463</v>
      </c>
      <c r="CH617" s="22">
        <v>177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2">
        <v>0</v>
      </c>
      <c r="C618" s="22">
        <v>532377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4</v>
      </c>
      <c r="J618" s="20">
        <v>0</v>
      </c>
      <c r="K618" s="20">
        <v>0</v>
      </c>
      <c r="L618" s="22">
        <v>0</v>
      </c>
      <c r="M618" s="20" t="s">
        <v>2175</v>
      </c>
      <c r="N618" s="20">
        <v>0</v>
      </c>
      <c r="O618" s="22">
        <v>654</v>
      </c>
      <c r="P618" s="23" t="b">
        <v>0</v>
      </c>
      <c r="Q618" s="20" t="s">
        <v>3117</v>
      </c>
      <c r="R618" s="20" t="s">
        <v>3118</v>
      </c>
      <c r="S618" s="22">
        <v>45</v>
      </c>
      <c r="T618" s="20" t="s">
        <v>2618</v>
      </c>
      <c r="U618" s="20">
        <v>0</v>
      </c>
      <c r="V618" s="20" t="s">
        <v>2619</v>
      </c>
      <c r="W618" s="20">
        <v>0</v>
      </c>
      <c r="X618" s="23" t="b">
        <v>0</v>
      </c>
      <c r="Y618" s="20"/>
      <c r="Z618" s="20" t="s">
        <v>872</v>
      </c>
      <c r="AA618" s="22">
        <v>17</v>
      </c>
      <c r="AB618" s="22">
        <v>49</v>
      </c>
      <c r="AC618" s="22">
        <v>0</v>
      </c>
      <c r="AD618" s="22">
        <v>3568</v>
      </c>
      <c r="AE618" s="22">
        <v>0</v>
      </c>
      <c r="AF618" s="22">
        <v>3943</v>
      </c>
      <c r="AG618" s="22">
        <v>48</v>
      </c>
      <c r="AH618" s="20">
        <v>0</v>
      </c>
      <c r="AI618" s="20">
        <v>0</v>
      </c>
      <c r="AJ618" s="20" t="s">
        <v>2619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645</v>
      </c>
      <c r="BH618" s="22">
        <v>75</v>
      </c>
      <c r="BI618" s="22">
        <v>642</v>
      </c>
      <c r="BJ618" s="22">
        <v>78</v>
      </c>
      <c r="BK618" s="22">
        <v>633</v>
      </c>
      <c r="BL618" s="22">
        <v>77</v>
      </c>
      <c r="BM618" s="22">
        <v>650</v>
      </c>
      <c r="BN618" s="22">
        <v>77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462</v>
      </c>
      <c r="CB618" s="22">
        <v>84</v>
      </c>
      <c r="CC618" s="22">
        <v>625</v>
      </c>
      <c r="CD618" s="22">
        <v>74</v>
      </c>
      <c r="CE618" s="22">
        <v>649</v>
      </c>
      <c r="CF618" s="22">
        <v>77</v>
      </c>
      <c r="CG618" s="22">
        <v>546</v>
      </c>
      <c r="CH618" s="22">
        <v>76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538210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-0.5</v>
      </c>
      <c r="K619" s="20">
        <v>-0.5</v>
      </c>
      <c r="L619" s="22">
        <v>0</v>
      </c>
      <c r="M619" s="20" t="s">
        <v>2620</v>
      </c>
      <c r="N619" s="20">
        <v>0</v>
      </c>
      <c r="O619" s="22">
        <v>655</v>
      </c>
      <c r="P619" s="23" t="b">
        <v>0</v>
      </c>
      <c r="Q619" s="20"/>
      <c r="R619" s="20"/>
      <c r="S619" s="22">
        <v>45</v>
      </c>
      <c r="T619" s="20" t="s">
        <v>2621</v>
      </c>
      <c r="U619" s="20">
        <v>1</v>
      </c>
      <c r="V619" s="20" t="s">
        <v>662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2</v>
      </c>
      <c r="AD619" s="22">
        <v>3452</v>
      </c>
      <c r="AE619" s="22">
        <v>82</v>
      </c>
      <c r="AF619" s="22">
        <v>2418</v>
      </c>
      <c r="AG619" s="22">
        <v>80</v>
      </c>
      <c r="AH619" s="20">
        <v>0</v>
      </c>
      <c r="AI619" s="20">
        <v>0.4</v>
      </c>
      <c r="AJ619" s="20" t="s">
        <v>662</v>
      </c>
      <c r="AK619" s="22">
        <v>19</v>
      </c>
      <c r="AL619" s="22">
        <v>0</v>
      </c>
      <c r="AM619" s="22">
        <v>0</v>
      </c>
      <c r="AN619" s="22">
        <v>0</v>
      </c>
      <c r="AO619" s="22">
        <v>1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6</v>
      </c>
      <c r="AX619" s="20">
        <v>2.8</v>
      </c>
      <c r="AY619" s="20">
        <v>1</v>
      </c>
      <c r="AZ619" s="20">
        <v>2</v>
      </c>
      <c r="BA619" s="20">
        <v>0.6</v>
      </c>
      <c r="BB619" s="22">
        <v>0</v>
      </c>
      <c r="BC619" s="20">
        <v>0</v>
      </c>
      <c r="BD619" s="20">
        <v>0.01</v>
      </c>
      <c r="BE619" s="20">
        <v>0.01</v>
      </c>
      <c r="BF619" s="20">
        <v>0.12</v>
      </c>
      <c r="BG619" s="22">
        <v>404</v>
      </c>
      <c r="BH619" s="22">
        <v>189</v>
      </c>
      <c r="BI619" s="22">
        <v>377</v>
      </c>
      <c r="BJ619" s="22">
        <v>189</v>
      </c>
      <c r="BK619" s="22">
        <v>363</v>
      </c>
      <c r="BL619" s="22">
        <v>183</v>
      </c>
      <c r="BM619" s="22">
        <v>408</v>
      </c>
      <c r="BN619" s="22">
        <v>192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0.05</v>
      </c>
      <c r="BX619" s="22">
        <v>0.05</v>
      </c>
      <c r="BY619" s="22">
        <v>0.56999999999999995</v>
      </c>
      <c r="BZ619" s="22">
        <v>4.74</v>
      </c>
      <c r="CA619" s="22">
        <v>466</v>
      </c>
      <c r="CB619" s="22">
        <v>261</v>
      </c>
      <c r="CC619" s="22">
        <v>627</v>
      </c>
      <c r="CD619" s="22">
        <v>248</v>
      </c>
      <c r="CE619" s="22">
        <v>357</v>
      </c>
      <c r="CF619" s="22">
        <v>158</v>
      </c>
      <c r="CG619" s="22">
        <v>536</v>
      </c>
      <c r="CH619" s="22">
        <v>196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487836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4</v>
      </c>
      <c r="J620" s="20">
        <v>-0.5</v>
      </c>
      <c r="K620" s="20">
        <v>-0.5</v>
      </c>
      <c r="L620" s="22">
        <v>0</v>
      </c>
      <c r="M620" s="20" t="s">
        <v>2622</v>
      </c>
      <c r="N620" s="20">
        <v>0</v>
      </c>
      <c r="O620" s="22">
        <v>656</v>
      </c>
      <c r="P620" s="23" t="b">
        <v>0</v>
      </c>
      <c r="Q620" s="20"/>
      <c r="R620" s="20"/>
      <c r="S620" s="22">
        <v>45</v>
      </c>
      <c r="T620" s="20" t="s">
        <v>2623</v>
      </c>
      <c r="U620" s="20">
        <v>1</v>
      </c>
      <c r="V620" s="20" t="s">
        <v>2624</v>
      </c>
      <c r="W620" s="20">
        <v>0.1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2</v>
      </c>
      <c r="AD620" s="22">
        <v>7073</v>
      </c>
      <c r="AE620" s="22">
        <v>143</v>
      </c>
      <c r="AF620" s="22">
        <v>4966</v>
      </c>
      <c r="AG620" s="22">
        <v>208</v>
      </c>
      <c r="AH620" s="20">
        <v>0</v>
      </c>
      <c r="AI620" s="20">
        <v>0.4</v>
      </c>
      <c r="AJ620" s="20" t="s">
        <v>2624</v>
      </c>
      <c r="AK620" s="22">
        <v>11</v>
      </c>
      <c r="AL620" s="22">
        <v>0</v>
      </c>
      <c r="AM620" s="22">
        <v>0</v>
      </c>
      <c r="AN620" s="22">
        <v>0</v>
      </c>
      <c r="AO620" s="22">
        <v>1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5</v>
      </c>
      <c r="AX620" s="20">
        <v>0</v>
      </c>
      <c r="AY620" s="20">
        <v>0.3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0.12</v>
      </c>
      <c r="BG620" s="22">
        <v>626</v>
      </c>
      <c r="BH620" s="22">
        <v>67</v>
      </c>
      <c r="BI620" s="22">
        <v>392</v>
      </c>
      <c r="BJ620" s="22">
        <v>52</v>
      </c>
      <c r="BK620" s="22">
        <v>614</v>
      </c>
      <c r="BL620" s="22">
        <v>69</v>
      </c>
      <c r="BM620" s="22">
        <v>631</v>
      </c>
      <c r="BN620" s="22">
        <v>69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0.98</v>
      </c>
      <c r="BZ620" s="22">
        <v>8.18</v>
      </c>
      <c r="CA620" s="22">
        <v>439</v>
      </c>
      <c r="CB620" s="22">
        <v>76</v>
      </c>
      <c r="CC620" s="22">
        <v>605</v>
      </c>
      <c r="CD620" s="22">
        <v>66</v>
      </c>
      <c r="CE620" s="22">
        <v>353</v>
      </c>
      <c r="CF620" s="22">
        <v>46</v>
      </c>
      <c r="CG620" s="22">
        <v>444</v>
      </c>
      <c r="CH620" s="22">
        <v>66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75</v>
      </c>
      <c r="C621" s="22">
        <v>196100</v>
      </c>
      <c r="D621" s="22">
        <v>0</v>
      </c>
      <c r="E621" s="22">
        <v>0</v>
      </c>
      <c r="F621" s="22">
        <v>0</v>
      </c>
      <c r="G621" s="22">
        <v>0</v>
      </c>
      <c r="H621" s="22">
        <v>1</v>
      </c>
      <c r="I621" s="22">
        <v>3</v>
      </c>
      <c r="J621" s="20">
        <v>4.2</v>
      </c>
      <c r="K621" s="20">
        <v>3.2</v>
      </c>
      <c r="L621" s="22">
        <v>2</v>
      </c>
      <c r="M621" s="20" t="s">
        <v>2625</v>
      </c>
      <c r="N621" s="20">
        <v>4.7</v>
      </c>
      <c r="O621" s="22">
        <v>663</v>
      </c>
      <c r="P621" s="23" t="b">
        <v>0</v>
      </c>
      <c r="Q621" s="20"/>
      <c r="R621" s="20" t="s">
        <v>3493</v>
      </c>
      <c r="S621" s="22">
        <v>50</v>
      </c>
      <c r="T621" s="20" t="s">
        <v>2626</v>
      </c>
      <c r="U621" s="20">
        <v>4</v>
      </c>
      <c r="V621" s="20" t="s">
        <v>2627</v>
      </c>
      <c r="W621" s="20">
        <v>0.3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24</v>
      </c>
      <c r="AD621" s="22">
        <v>36126</v>
      </c>
      <c r="AE621" s="22">
        <v>1398</v>
      </c>
      <c r="AF621" s="22">
        <v>14530</v>
      </c>
      <c r="AG621" s="22">
        <v>1113</v>
      </c>
      <c r="AH621" s="20">
        <v>0.9</v>
      </c>
      <c r="AI621" s="20">
        <v>4.8</v>
      </c>
      <c r="AJ621" s="20" t="s">
        <v>2627</v>
      </c>
      <c r="AK621" s="22">
        <v>493</v>
      </c>
      <c r="AL621" s="22">
        <v>2</v>
      </c>
      <c r="AM621" s="22">
        <v>0</v>
      </c>
      <c r="AN621" s="22">
        <v>1</v>
      </c>
      <c r="AO621" s="22">
        <v>13</v>
      </c>
      <c r="AP621" s="22">
        <v>0</v>
      </c>
      <c r="AQ621" s="22">
        <v>0</v>
      </c>
      <c r="AR621" s="22">
        <v>0</v>
      </c>
      <c r="AS621" s="22">
        <v>1</v>
      </c>
      <c r="AT621" s="22">
        <v>0</v>
      </c>
      <c r="AU621" s="22">
        <v>0</v>
      </c>
      <c r="AV621" s="22">
        <v>2</v>
      </c>
      <c r="AW621" s="22">
        <v>99</v>
      </c>
      <c r="AX621" s="20">
        <v>126.2</v>
      </c>
      <c r="AY621" s="20">
        <v>159.19999999999999</v>
      </c>
      <c r="AZ621" s="20">
        <v>78</v>
      </c>
      <c r="BA621" s="20">
        <v>36.299999999999997</v>
      </c>
      <c r="BB621" s="22">
        <v>6</v>
      </c>
      <c r="BC621" s="20">
        <v>0.65</v>
      </c>
      <c r="BD621" s="20">
        <v>0.67</v>
      </c>
      <c r="BE621" s="20">
        <v>1.32</v>
      </c>
      <c r="BF621" s="20">
        <v>12.91</v>
      </c>
      <c r="BG621" s="22">
        <v>87</v>
      </c>
      <c r="BH621" s="22">
        <v>32</v>
      </c>
      <c r="BI621" s="22">
        <v>29</v>
      </c>
      <c r="BJ621" s="22">
        <v>22</v>
      </c>
      <c r="BK621" s="22">
        <v>89</v>
      </c>
      <c r="BL621" s="22">
        <v>53</v>
      </c>
      <c r="BM621" s="22">
        <v>48</v>
      </c>
      <c r="BN621" s="22">
        <v>30</v>
      </c>
      <c r="BO621" s="22">
        <v>2</v>
      </c>
      <c r="BP621" s="20"/>
      <c r="BQ621" s="20"/>
      <c r="BR621" s="20"/>
      <c r="BS621" s="20"/>
      <c r="BT621" s="20"/>
      <c r="BU621" s="22">
        <v>0.12</v>
      </c>
      <c r="BV621" s="22">
        <v>0</v>
      </c>
      <c r="BW621" s="22">
        <v>0.12</v>
      </c>
      <c r="BX621" s="22">
        <v>0.24</v>
      </c>
      <c r="BY621" s="22">
        <v>2.36</v>
      </c>
      <c r="BZ621" s="22">
        <v>2.37</v>
      </c>
      <c r="CA621" s="22">
        <v>188</v>
      </c>
      <c r="CB621" s="22">
        <v>118</v>
      </c>
      <c r="CC621" s="22">
        <v>52</v>
      </c>
      <c r="CD621" s="22">
        <v>23</v>
      </c>
      <c r="CE621" s="22">
        <v>64</v>
      </c>
      <c r="CF621" s="22">
        <v>27</v>
      </c>
      <c r="CG621" s="22">
        <v>283</v>
      </c>
      <c r="CH621" s="22">
        <v>87</v>
      </c>
      <c r="CI621" s="22">
        <v>1.1000000000000001</v>
      </c>
      <c r="CJ621" s="22">
        <v>0.18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173807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3</v>
      </c>
      <c r="J622" s="20">
        <v>0.2</v>
      </c>
      <c r="K622" s="20">
        <v>0.2</v>
      </c>
      <c r="L622" s="22">
        <v>1</v>
      </c>
      <c r="M622" s="20" t="s">
        <v>1261</v>
      </c>
      <c r="N622" s="20">
        <v>0.7</v>
      </c>
      <c r="O622" s="22">
        <v>666</v>
      </c>
      <c r="P622" s="23" t="b">
        <v>0</v>
      </c>
      <c r="Q622" s="20"/>
      <c r="R622" s="20" t="s">
        <v>3119</v>
      </c>
      <c r="S622" s="22">
        <v>50</v>
      </c>
      <c r="T622" s="20" t="s">
        <v>2837</v>
      </c>
      <c r="U622" s="20">
        <v>0.7</v>
      </c>
      <c r="V622" s="20" t="s">
        <v>631</v>
      </c>
      <c r="W622" s="20">
        <v>0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2</v>
      </c>
      <c r="AD622" s="22">
        <v>193</v>
      </c>
      <c r="AE622" s="22">
        <v>13</v>
      </c>
      <c r="AF622" s="22">
        <v>233</v>
      </c>
      <c r="AG622" s="22">
        <v>9</v>
      </c>
      <c r="AH622" s="20">
        <v>0.1</v>
      </c>
      <c r="AI622" s="20">
        <v>0.4</v>
      </c>
      <c r="AJ622" s="20" t="s">
        <v>2838</v>
      </c>
      <c r="AK622" s="22">
        <v>57</v>
      </c>
      <c r="AL622" s="22">
        <v>0</v>
      </c>
      <c r="AM622" s="22">
        <v>0</v>
      </c>
      <c r="AN622" s="22">
        <v>0</v>
      </c>
      <c r="AO622" s="22">
        <v>5</v>
      </c>
      <c r="AP622" s="22">
        <v>0</v>
      </c>
      <c r="AQ622" s="22">
        <v>0</v>
      </c>
      <c r="AR622" s="22">
        <v>0</v>
      </c>
      <c r="AS622" s="22">
        <v>1</v>
      </c>
      <c r="AT622" s="22">
        <v>0</v>
      </c>
      <c r="AU622" s="22">
        <v>0</v>
      </c>
      <c r="AV622" s="22">
        <v>0</v>
      </c>
      <c r="AW622" s="22">
        <v>-2</v>
      </c>
      <c r="AX622" s="20">
        <v>6.4</v>
      </c>
      <c r="AY622" s="20">
        <v>13</v>
      </c>
      <c r="AZ622" s="20">
        <v>8</v>
      </c>
      <c r="BA622" s="20">
        <v>2.8</v>
      </c>
      <c r="BB622" s="22">
        <v>0</v>
      </c>
      <c r="BC622" s="20">
        <v>0.09</v>
      </c>
      <c r="BD622" s="20">
        <v>0.04</v>
      </c>
      <c r="BE622" s="20">
        <v>0.13</v>
      </c>
      <c r="BF622" s="20">
        <v>2.5099999999999998</v>
      </c>
      <c r="BG622" s="22">
        <v>379</v>
      </c>
      <c r="BH622" s="22">
        <v>173</v>
      </c>
      <c r="BI622" s="22">
        <v>293</v>
      </c>
      <c r="BJ622" s="22">
        <v>155</v>
      </c>
      <c r="BK622" s="22">
        <v>307</v>
      </c>
      <c r="BL622" s="22">
        <v>158</v>
      </c>
      <c r="BM622" s="22">
        <v>363</v>
      </c>
      <c r="BN622" s="22">
        <v>170</v>
      </c>
      <c r="BO622" s="20"/>
      <c r="BP622" s="20"/>
      <c r="BQ622" s="20"/>
      <c r="BR622" s="20"/>
      <c r="BS622" s="20"/>
      <c r="BT622" s="20"/>
      <c r="BU622" s="22">
        <v>0.14000000000000001</v>
      </c>
      <c r="BV622" s="22">
        <v>0</v>
      </c>
      <c r="BW622" s="22">
        <v>0.06</v>
      </c>
      <c r="BX622" s="22">
        <v>0.2</v>
      </c>
      <c r="BY622" s="22">
        <v>3.96</v>
      </c>
      <c r="BZ622" s="22">
        <v>7.89</v>
      </c>
      <c r="CA622" s="22">
        <v>185</v>
      </c>
      <c r="CB622" s="22">
        <v>115</v>
      </c>
      <c r="CC622" s="22">
        <v>324</v>
      </c>
      <c r="CD622" s="22">
        <v>152</v>
      </c>
      <c r="CE622" s="22">
        <v>415</v>
      </c>
      <c r="CF622" s="22">
        <v>200</v>
      </c>
      <c r="CG622" s="22">
        <v>691</v>
      </c>
      <c r="CH622" s="22">
        <v>288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244619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2</v>
      </c>
      <c r="J623" s="20">
        <v>-0.5</v>
      </c>
      <c r="K623" s="20">
        <v>-0.5</v>
      </c>
      <c r="L623" s="22">
        <v>1</v>
      </c>
      <c r="M623" s="20" t="s">
        <v>1236</v>
      </c>
      <c r="N623" s="20">
        <v>0</v>
      </c>
      <c r="O623" s="22">
        <v>693</v>
      </c>
      <c r="P623" s="23" t="b">
        <v>0</v>
      </c>
      <c r="Q623" s="20"/>
      <c r="R623" s="20"/>
      <c r="S623" s="22">
        <v>40</v>
      </c>
      <c r="T623" s="20" t="s">
        <v>3120</v>
      </c>
      <c r="U623" s="20">
        <v>0.2</v>
      </c>
      <c r="V623" s="20" t="s">
        <v>558</v>
      </c>
      <c r="W623" s="20">
        <v>0.1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1</v>
      </c>
      <c r="AD623" s="22">
        <v>4435</v>
      </c>
      <c r="AE623" s="22">
        <v>208</v>
      </c>
      <c r="AF623" s="22">
        <v>1469</v>
      </c>
      <c r="AG623" s="22">
        <v>119</v>
      </c>
      <c r="AH623" s="20">
        <v>0</v>
      </c>
      <c r="AI623" s="20">
        <v>0.2</v>
      </c>
      <c r="AJ623" s="20" t="s">
        <v>558</v>
      </c>
      <c r="AK623" s="22">
        <v>292</v>
      </c>
      <c r="AL623" s="22">
        <v>0</v>
      </c>
      <c r="AM623" s="22">
        <v>0</v>
      </c>
      <c r="AN623" s="22">
        <v>0</v>
      </c>
      <c r="AO623" s="22">
        <v>12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42</v>
      </c>
      <c r="AX623" s="20">
        <v>54.6</v>
      </c>
      <c r="AY623" s="20">
        <v>29</v>
      </c>
      <c r="AZ623" s="20">
        <v>49</v>
      </c>
      <c r="BA623" s="20">
        <v>13.3</v>
      </c>
      <c r="BB623" s="22">
        <v>3</v>
      </c>
      <c r="BC623" s="20">
        <v>0.49</v>
      </c>
      <c r="BD623" s="20">
        <v>0.06</v>
      </c>
      <c r="BE623" s="20">
        <v>0.55000000000000004</v>
      </c>
      <c r="BF623" s="20">
        <v>8.0500000000000007</v>
      </c>
      <c r="BG623" s="22">
        <v>221</v>
      </c>
      <c r="BH623" s="22">
        <v>89</v>
      </c>
      <c r="BI623" s="22">
        <v>221</v>
      </c>
      <c r="BJ623" s="22">
        <v>65</v>
      </c>
      <c r="BK623" s="22">
        <v>138</v>
      </c>
      <c r="BL623" s="22">
        <v>24</v>
      </c>
      <c r="BM623" s="22">
        <v>226</v>
      </c>
      <c r="BN623" s="22">
        <v>76</v>
      </c>
      <c r="BO623" s="20"/>
      <c r="BP623" s="20"/>
      <c r="BQ623" s="20"/>
      <c r="BR623" s="20"/>
      <c r="BS623" s="20"/>
      <c r="BT623" s="20"/>
      <c r="BU623" s="22">
        <v>0.15</v>
      </c>
      <c r="BV623" s="22">
        <v>0</v>
      </c>
      <c r="BW623" s="22">
        <v>0.02</v>
      </c>
      <c r="BX623" s="22">
        <v>0.17</v>
      </c>
      <c r="BY623" s="22">
        <v>2.48</v>
      </c>
      <c r="BZ623" s="22">
        <v>3.7</v>
      </c>
      <c r="CA623" s="22">
        <v>654</v>
      </c>
      <c r="CB623" s="22">
        <v>189</v>
      </c>
      <c r="CC623" s="22">
        <v>338</v>
      </c>
      <c r="CD623" s="22">
        <v>114</v>
      </c>
      <c r="CE623" s="22">
        <v>426</v>
      </c>
      <c r="CF623" s="22">
        <v>146</v>
      </c>
      <c r="CG623" s="22">
        <v>497</v>
      </c>
      <c r="CH623" s="22">
        <v>190</v>
      </c>
      <c r="CI623" s="22">
        <v>0.92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242898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3</v>
      </c>
      <c r="J624" s="20">
        <v>0</v>
      </c>
      <c r="K624" s="20">
        <v>0</v>
      </c>
      <c r="L624" s="22">
        <v>0</v>
      </c>
      <c r="M624" s="20" t="s">
        <v>1547</v>
      </c>
      <c r="N624" s="20">
        <v>0.8</v>
      </c>
      <c r="O624" s="22">
        <v>450</v>
      </c>
      <c r="P624" s="23" t="b">
        <v>0</v>
      </c>
      <c r="Q624" s="20" t="s">
        <v>3494</v>
      </c>
      <c r="R624" s="20" t="s">
        <v>3365</v>
      </c>
      <c r="S624" s="22">
        <v>58</v>
      </c>
      <c r="T624" s="20" t="s">
        <v>1548</v>
      </c>
      <c r="U624" s="20">
        <v>1.8</v>
      </c>
      <c r="V624" s="20" t="s">
        <v>459</v>
      </c>
      <c r="W624" s="20">
        <v>0.3</v>
      </c>
      <c r="X624" s="23" t="b">
        <v>0</v>
      </c>
      <c r="Y624" s="20"/>
      <c r="Z624" s="20" t="s">
        <v>899</v>
      </c>
      <c r="AA624" s="22">
        <v>18</v>
      </c>
      <c r="AB624" s="22">
        <v>6</v>
      </c>
      <c r="AC624" s="22">
        <v>9</v>
      </c>
      <c r="AD624" s="22">
        <v>21571</v>
      </c>
      <c r="AE624" s="22">
        <v>49</v>
      </c>
      <c r="AF624" s="22">
        <v>52851</v>
      </c>
      <c r="AG624" s="22">
        <v>2088</v>
      </c>
      <c r="AH624" s="20">
        <v>0.1</v>
      </c>
      <c r="AI624" s="20">
        <v>1.6</v>
      </c>
      <c r="AJ624" s="20" t="s">
        <v>459</v>
      </c>
      <c r="AK624" s="22">
        <v>310</v>
      </c>
      <c r="AL624" s="22">
        <v>0</v>
      </c>
      <c r="AM624" s="22">
        <v>0</v>
      </c>
      <c r="AN624" s="22">
        <v>0</v>
      </c>
      <c r="AO624" s="22">
        <v>7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13</v>
      </c>
      <c r="AX624" s="20">
        <v>23.2</v>
      </c>
      <c r="AY624" s="20">
        <v>31.3</v>
      </c>
      <c r="AZ624" s="20">
        <v>76</v>
      </c>
      <c r="BA624" s="20">
        <v>12.9</v>
      </c>
      <c r="BB624" s="22">
        <v>4</v>
      </c>
      <c r="BC624" s="20">
        <v>0.96</v>
      </c>
      <c r="BD624" s="20">
        <v>0.08</v>
      </c>
      <c r="BE624" s="20">
        <v>1.04</v>
      </c>
      <c r="BF624" s="20">
        <v>4.8600000000000003</v>
      </c>
      <c r="BG624" s="22">
        <v>303</v>
      </c>
      <c r="BH624" s="22">
        <v>128</v>
      </c>
      <c r="BI624" s="22">
        <v>209</v>
      </c>
      <c r="BJ624" s="22">
        <v>111</v>
      </c>
      <c r="BK624" s="22">
        <v>92</v>
      </c>
      <c r="BL624" s="22">
        <v>55</v>
      </c>
      <c r="BM624" s="22">
        <v>231</v>
      </c>
      <c r="BN624" s="22">
        <v>104</v>
      </c>
      <c r="BO624" s="20"/>
      <c r="BP624" s="20"/>
      <c r="BQ624" s="20"/>
      <c r="BR624" s="20"/>
      <c r="BS624" s="20"/>
      <c r="BT624" s="20"/>
      <c r="BU624" s="22">
        <v>0.28000000000000003</v>
      </c>
      <c r="BV624" s="22">
        <v>0</v>
      </c>
      <c r="BW624" s="22">
        <v>0.02</v>
      </c>
      <c r="BX624" s="22">
        <v>0.3</v>
      </c>
      <c r="BY624" s="22">
        <v>1.41</v>
      </c>
      <c r="BZ624" s="22">
        <v>2.0299999999999998</v>
      </c>
      <c r="CA624" s="22">
        <v>82</v>
      </c>
      <c r="CB624" s="22">
        <v>51</v>
      </c>
      <c r="CC624" s="22">
        <v>290</v>
      </c>
      <c r="CD624" s="22">
        <v>134</v>
      </c>
      <c r="CE624" s="22">
        <v>246</v>
      </c>
      <c r="CF624" s="22">
        <v>114</v>
      </c>
      <c r="CG624" s="22">
        <v>262</v>
      </c>
      <c r="CH624" s="22">
        <v>81</v>
      </c>
      <c r="CI624" s="22">
        <v>1.1599999999999999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214572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1</v>
      </c>
      <c r="J625" s="20">
        <v>0.5</v>
      </c>
      <c r="K625" s="20">
        <v>-0.5</v>
      </c>
      <c r="L625" s="22">
        <v>0</v>
      </c>
      <c r="M625" s="20" t="s">
        <v>1446</v>
      </c>
      <c r="N625" s="20">
        <v>0</v>
      </c>
      <c r="O625" s="22">
        <v>491</v>
      </c>
      <c r="P625" s="23" t="b">
        <v>0</v>
      </c>
      <c r="Q625" s="20"/>
      <c r="R625" s="20"/>
      <c r="S625" s="22">
        <v>40</v>
      </c>
      <c r="T625" s="20" t="s">
        <v>1621</v>
      </c>
      <c r="U625" s="20">
        <v>0</v>
      </c>
      <c r="V625" s="20" t="s">
        <v>708</v>
      </c>
      <c r="W625" s="20">
        <v>0.2</v>
      </c>
      <c r="X625" s="23" t="b">
        <v>0</v>
      </c>
      <c r="Y625" s="20"/>
      <c r="Z625" s="20" t="s">
        <v>858</v>
      </c>
      <c r="AA625" s="22">
        <v>18</v>
      </c>
      <c r="AB625" s="22">
        <v>6</v>
      </c>
      <c r="AC625" s="22">
        <v>0</v>
      </c>
      <c r="AD625" s="22">
        <v>3819</v>
      </c>
      <c r="AE625" s="22">
        <v>93</v>
      </c>
      <c r="AF625" s="22">
        <v>7252</v>
      </c>
      <c r="AG625" s="22">
        <v>272</v>
      </c>
      <c r="AH625" s="20">
        <v>0</v>
      </c>
      <c r="AI625" s="20">
        <v>0</v>
      </c>
      <c r="AJ625" s="20" t="s">
        <v>708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478</v>
      </c>
      <c r="BH625" s="22">
        <v>54</v>
      </c>
      <c r="BI625" s="22">
        <v>462</v>
      </c>
      <c r="BJ625" s="22">
        <v>38</v>
      </c>
      <c r="BK625" s="22">
        <v>431</v>
      </c>
      <c r="BL625" s="22">
        <v>33</v>
      </c>
      <c r="BM625" s="22">
        <v>483</v>
      </c>
      <c r="BN625" s="22">
        <v>54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641</v>
      </c>
      <c r="CB625" s="22">
        <v>55</v>
      </c>
      <c r="CC625" s="22">
        <v>437</v>
      </c>
      <c r="CD625" s="22">
        <v>54</v>
      </c>
      <c r="CE625" s="22">
        <v>483</v>
      </c>
      <c r="CF625" s="22">
        <v>54</v>
      </c>
      <c r="CG625" s="22">
        <v>315</v>
      </c>
      <c r="CH625" s="22">
        <v>48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202993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307</v>
      </c>
      <c r="N626" s="20">
        <v>0</v>
      </c>
      <c r="O626" s="22">
        <v>492</v>
      </c>
      <c r="P626" s="23" t="b">
        <v>0</v>
      </c>
      <c r="Q626" s="20" t="s">
        <v>3366</v>
      </c>
      <c r="R626" s="20" t="s">
        <v>2304</v>
      </c>
      <c r="S626" s="22">
        <v>54</v>
      </c>
      <c r="T626" s="20" t="s">
        <v>1607</v>
      </c>
      <c r="U626" s="20">
        <v>0</v>
      </c>
      <c r="V626" s="20" t="s">
        <v>548</v>
      </c>
      <c r="W626" s="20">
        <v>0</v>
      </c>
      <c r="X626" s="23" t="b">
        <v>0</v>
      </c>
      <c r="Y626" s="20"/>
      <c r="Z626" s="20" t="s">
        <v>899</v>
      </c>
      <c r="AA626" s="22">
        <v>18</v>
      </c>
      <c r="AB626" s="22">
        <v>6</v>
      </c>
      <c r="AC626" s="22">
        <v>0</v>
      </c>
      <c r="AD626" s="22">
        <v>332</v>
      </c>
      <c r="AE626" s="22">
        <v>9</v>
      </c>
      <c r="AF626" s="22">
        <v>747</v>
      </c>
      <c r="AG626" s="22">
        <v>14</v>
      </c>
      <c r="AH626" s="20">
        <v>0</v>
      </c>
      <c r="AI626" s="20">
        <v>0</v>
      </c>
      <c r="AJ626" s="20" t="s">
        <v>548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704</v>
      </c>
      <c r="BH626" s="22">
        <v>304</v>
      </c>
      <c r="BI626" s="22">
        <v>704</v>
      </c>
      <c r="BJ626" s="22">
        <v>304</v>
      </c>
      <c r="BK626" s="22">
        <v>701</v>
      </c>
      <c r="BL626" s="22">
        <v>303</v>
      </c>
      <c r="BM626" s="22">
        <v>704</v>
      </c>
      <c r="BN626" s="22">
        <v>304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127</v>
      </c>
      <c r="CB626" s="22">
        <v>80</v>
      </c>
      <c r="CC626" s="22">
        <v>696</v>
      </c>
      <c r="CD626" s="22">
        <v>300</v>
      </c>
      <c r="CE626" s="22">
        <v>704</v>
      </c>
      <c r="CF626" s="22">
        <v>304</v>
      </c>
      <c r="CG626" s="22">
        <v>676</v>
      </c>
      <c r="CH626" s="22">
        <v>276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227127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3</v>
      </c>
      <c r="J627" s="20">
        <v>1.7</v>
      </c>
      <c r="K627" s="20">
        <v>0.7</v>
      </c>
      <c r="L627" s="22">
        <v>1</v>
      </c>
      <c r="M627" s="20" t="s">
        <v>1612</v>
      </c>
      <c r="N627" s="20">
        <v>1.2</v>
      </c>
      <c r="O627" s="22">
        <v>493</v>
      </c>
      <c r="P627" s="23" t="b">
        <v>0</v>
      </c>
      <c r="Q627" s="20"/>
      <c r="R627" s="20"/>
      <c r="S627" s="22">
        <v>50</v>
      </c>
      <c r="T627" s="20" t="s">
        <v>1613</v>
      </c>
      <c r="U627" s="20">
        <v>1.7</v>
      </c>
      <c r="V627" s="20" t="s">
        <v>629</v>
      </c>
      <c r="W627" s="20">
        <v>0.6</v>
      </c>
      <c r="X627" s="23" t="b">
        <v>0</v>
      </c>
      <c r="Y627" s="20"/>
      <c r="Z627" s="20" t="s">
        <v>858</v>
      </c>
      <c r="AA627" s="22">
        <v>18</v>
      </c>
      <c r="AB627" s="22">
        <v>6</v>
      </c>
      <c r="AC627" s="22">
        <v>12</v>
      </c>
      <c r="AD627" s="22">
        <v>63154</v>
      </c>
      <c r="AE627" s="22">
        <v>2615</v>
      </c>
      <c r="AF627" s="22">
        <v>43795</v>
      </c>
      <c r="AG627" s="22">
        <v>1818</v>
      </c>
      <c r="AH627" s="20">
        <v>0.2</v>
      </c>
      <c r="AI627" s="20">
        <v>2.4</v>
      </c>
      <c r="AJ627" s="20" t="s">
        <v>629</v>
      </c>
      <c r="AK627" s="22">
        <v>612</v>
      </c>
      <c r="AL627" s="22">
        <v>0</v>
      </c>
      <c r="AM627" s="22">
        <v>0</v>
      </c>
      <c r="AN627" s="22">
        <v>2</v>
      </c>
      <c r="AO627" s="22">
        <v>8</v>
      </c>
      <c r="AP627" s="22">
        <v>0</v>
      </c>
      <c r="AQ627" s="22">
        <v>0</v>
      </c>
      <c r="AR627" s="22">
        <v>0</v>
      </c>
      <c r="AS627" s="22">
        <v>4</v>
      </c>
      <c r="AT627" s="22">
        <v>0</v>
      </c>
      <c r="AU627" s="22">
        <v>0</v>
      </c>
      <c r="AV627" s="22">
        <v>0</v>
      </c>
      <c r="AW627" s="22">
        <v>97</v>
      </c>
      <c r="AX627" s="20">
        <v>159.4</v>
      </c>
      <c r="AY627" s="20">
        <v>101.9</v>
      </c>
      <c r="AZ627" s="20">
        <v>95</v>
      </c>
      <c r="BA627" s="20">
        <v>35.6</v>
      </c>
      <c r="BB627" s="22">
        <v>7</v>
      </c>
      <c r="BC627" s="20">
        <v>0.57999999999999996</v>
      </c>
      <c r="BD627" s="20">
        <v>0.6</v>
      </c>
      <c r="BE627" s="20">
        <v>1.18</v>
      </c>
      <c r="BF627" s="20">
        <v>9.9</v>
      </c>
      <c r="BG627" s="22">
        <v>44</v>
      </c>
      <c r="BH627" s="22">
        <v>18</v>
      </c>
      <c r="BI627" s="22">
        <v>59</v>
      </c>
      <c r="BJ627" s="22">
        <v>41</v>
      </c>
      <c r="BK627" s="22">
        <v>67</v>
      </c>
      <c r="BL627" s="22">
        <v>40</v>
      </c>
      <c r="BM627" s="22">
        <v>50</v>
      </c>
      <c r="BN627" s="22">
        <v>32</v>
      </c>
      <c r="BO627" s="20"/>
      <c r="BP627" s="20"/>
      <c r="BQ627" s="20"/>
      <c r="BR627" s="20"/>
      <c r="BS627" s="20"/>
      <c r="BT627" s="20"/>
      <c r="BU627" s="22">
        <v>0.09</v>
      </c>
      <c r="BV627" s="22">
        <v>0</v>
      </c>
      <c r="BW627" s="22">
        <v>0.09</v>
      </c>
      <c r="BX627" s="22">
        <v>0.18</v>
      </c>
      <c r="BY627" s="22">
        <v>1.46</v>
      </c>
      <c r="BZ627" s="22">
        <v>1.18</v>
      </c>
      <c r="CA627" s="22">
        <v>196</v>
      </c>
      <c r="CB627" s="22">
        <v>124</v>
      </c>
      <c r="CC627" s="22">
        <v>230</v>
      </c>
      <c r="CD627" s="22">
        <v>103</v>
      </c>
      <c r="CE627" s="22">
        <v>256</v>
      </c>
      <c r="CF627" s="22">
        <v>120</v>
      </c>
      <c r="CG627" s="22">
        <v>203</v>
      </c>
      <c r="CH627" s="22">
        <v>61</v>
      </c>
      <c r="CI627" s="22">
        <v>1.03</v>
      </c>
      <c r="CJ627" s="22">
        <v>0.28999999999999998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0</v>
      </c>
      <c r="C628" s="22">
        <v>436234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3</v>
      </c>
      <c r="J628" s="20">
        <v>0</v>
      </c>
      <c r="K628" s="20">
        <v>0</v>
      </c>
      <c r="L628" s="22">
        <v>0</v>
      </c>
      <c r="M628" s="20" t="s">
        <v>133</v>
      </c>
      <c r="N628" s="20">
        <v>0</v>
      </c>
      <c r="O628" s="22">
        <v>494</v>
      </c>
      <c r="P628" s="23" t="b">
        <v>0</v>
      </c>
      <c r="Q628" s="20" t="s">
        <v>3367</v>
      </c>
      <c r="R628" s="20" t="s">
        <v>2480</v>
      </c>
      <c r="S628" s="22">
        <v>49</v>
      </c>
      <c r="T628" s="20" t="s">
        <v>1627</v>
      </c>
      <c r="U628" s="20">
        <v>0</v>
      </c>
      <c r="V628" s="20" t="s">
        <v>1628</v>
      </c>
      <c r="W628" s="20">
        <v>0</v>
      </c>
      <c r="X628" s="23" t="b">
        <v>0</v>
      </c>
      <c r="Y628" s="20"/>
      <c r="Z628" s="20" t="s">
        <v>899</v>
      </c>
      <c r="AA628" s="22">
        <v>18</v>
      </c>
      <c r="AB628" s="22">
        <v>6</v>
      </c>
      <c r="AC628" s="22">
        <v>0</v>
      </c>
      <c r="AD628" s="22">
        <v>190</v>
      </c>
      <c r="AE628" s="22">
        <v>5</v>
      </c>
      <c r="AF628" s="22">
        <v>462</v>
      </c>
      <c r="AG628" s="22">
        <v>3</v>
      </c>
      <c r="AH628" s="20">
        <v>0</v>
      </c>
      <c r="AI628" s="20">
        <v>0</v>
      </c>
      <c r="AJ628" s="20" t="s">
        <v>133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674</v>
      </c>
      <c r="BH628" s="22">
        <v>282</v>
      </c>
      <c r="BI628" s="22">
        <v>674</v>
      </c>
      <c r="BJ628" s="22">
        <v>282</v>
      </c>
      <c r="BK628" s="22">
        <v>669</v>
      </c>
      <c r="BL628" s="22">
        <v>279</v>
      </c>
      <c r="BM628" s="22">
        <v>677</v>
      </c>
      <c r="BN628" s="22">
        <v>283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274</v>
      </c>
      <c r="CB628" s="22">
        <v>179</v>
      </c>
      <c r="CC628" s="22">
        <v>662</v>
      </c>
      <c r="CD628" s="22">
        <v>274</v>
      </c>
      <c r="CE628" s="22">
        <v>676</v>
      </c>
      <c r="CF628" s="22">
        <v>282</v>
      </c>
      <c r="CG628" s="22">
        <v>694</v>
      </c>
      <c r="CH628" s="22">
        <v>290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115556</v>
      </c>
      <c r="D629" s="22">
        <v>-1</v>
      </c>
      <c r="E629" s="22">
        <v>1</v>
      </c>
      <c r="F629" s="22">
        <v>-2</v>
      </c>
      <c r="G629" s="22">
        <v>2</v>
      </c>
      <c r="H629" s="22">
        <v>0</v>
      </c>
      <c r="I629" s="22">
        <v>2</v>
      </c>
      <c r="J629" s="20">
        <v>0.7</v>
      </c>
      <c r="K629" s="20">
        <v>-0.3</v>
      </c>
      <c r="L629" s="22">
        <v>1</v>
      </c>
      <c r="M629" s="20" t="s">
        <v>999</v>
      </c>
      <c r="N629" s="20">
        <v>0.2</v>
      </c>
      <c r="O629" s="22">
        <v>495</v>
      </c>
      <c r="P629" s="23" t="b">
        <v>0</v>
      </c>
      <c r="Q629" s="20"/>
      <c r="R629" s="20"/>
      <c r="S629" s="22">
        <v>43</v>
      </c>
      <c r="T629" s="20" t="s">
        <v>1598</v>
      </c>
      <c r="U629" s="20">
        <v>2</v>
      </c>
      <c r="V629" s="20" t="s">
        <v>631</v>
      </c>
      <c r="W629" s="20">
        <v>0.5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6</v>
      </c>
      <c r="AD629" s="22">
        <v>9931</v>
      </c>
      <c r="AE629" s="22">
        <v>393</v>
      </c>
      <c r="AF629" s="22">
        <v>40459</v>
      </c>
      <c r="AG629" s="22">
        <v>752</v>
      </c>
      <c r="AH629" s="20">
        <v>0</v>
      </c>
      <c r="AI629" s="20">
        <v>1.4</v>
      </c>
      <c r="AJ629" s="20" t="s">
        <v>631</v>
      </c>
      <c r="AK629" s="22">
        <v>35</v>
      </c>
      <c r="AL629" s="22">
        <v>0</v>
      </c>
      <c r="AM629" s="22">
        <v>1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15</v>
      </c>
      <c r="AX629" s="20">
        <v>12.6</v>
      </c>
      <c r="AY629" s="20">
        <v>5.0999999999999996</v>
      </c>
      <c r="AZ629" s="20">
        <v>10</v>
      </c>
      <c r="BA629" s="20">
        <v>2.7</v>
      </c>
      <c r="BB629" s="22">
        <v>0</v>
      </c>
      <c r="BC629" s="20">
        <v>0.56000000000000005</v>
      </c>
      <c r="BD629" s="20">
        <v>0.02</v>
      </c>
      <c r="BE629" s="20">
        <v>0.57999999999999996</v>
      </c>
      <c r="BF629" s="20">
        <v>0.47</v>
      </c>
      <c r="BG629" s="22">
        <v>344</v>
      </c>
      <c r="BH629" s="22">
        <v>128</v>
      </c>
      <c r="BI629" s="22">
        <v>343</v>
      </c>
      <c r="BJ629" s="22">
        <v>122</v>
      </c>
      <c r="BK629" s="22">
        <v>279</v>
      </c>
      <c r="BL629" s="22">
        <v>89</v>
      </c>
      <c r="BM629" s="22">
        <v>364</v>
      </c>
      <c r="BN629" s="22">
        <v>129</v>
      </c>
      <c r="BO629" s="20"/>
      <c r="BP629" s="20"/>
      <c r="BQ629" s="20"/>
      <c r="BR629" s="20"/>
      <c r="BS629" s="20"/>
      <c r="BT629" s="20"/>
      <c r="BU629" s="22">
        <v>1.44</v>
      </c>
      <c r="BV629" s="22">
        <v>0</v>
      </c>
      <c r="BW629" s="22">
        <v>0.05</v>
      </c>
      <c r="BX629" s="22">
        <v>1.49</v>
      </c>
      <c r="BY629" s="22">
        <v>1.21</v>
      </c>
      <c r="BZ629" s="22">
        <v>0</v>
      </c>
      <c r="CA629" s="22">
        <v>586</v>
      </c>
      <c r="CB629" s="22">
        <v>152</v>
      </c>
      <c r="CC629" s="22">
        <v>340</v>
      </c>
      <c r="CD629" s="22">
        <v>116</v>
      </c>
      <c r="CE629" s="22">
        <v>211</v>
      </c>
      <c r="CF629" s="22">
        <v>71</v>
      </c>
      <c r="CG629" s="22">
        <v>229</v>
      </c>
      <c r="CH629" s="22">
        <v>87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93264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0.5</v>
      </c>
      <c r="K630" s="20">
        <v>-0.5</v>
      </c>
      <c r="L630" s="22">
        <v>0</v>
      </c>
      <c r="M630" s="20" t="s">
        <v>1439</v>
      </c>
      <c r="N630" s="20">
        <v>0</v>
      </c>
      <c r="O630" s="22">
        <v>496</v>
      </c>
      <c r="P630" s="23" t="b">
        <v>0</v>
      </c>
      <c r="Q630" s="20"/>
      <c r="R630" s="20"/>
      <c r="S630" s="22">
        <v>43</v>
      </c>
      <c r="T630" s="20" t="s">
        <v>1597</v>
      </c>
      <c r="U630" s="20">
        <v>0</v>
      </c>
      <c r="V630" s="20" t="s">
        <v>484</v>
      </c>
      <c r="W630" s="20">
        <v>0.6</v>
      </c>
      <c r="X630" s="23" t="b">
        <v>0</v>
      </c>
      <c r="Y630" s="20"/>
      <c r="Z630" s="20" t="s">
        <v>858</v>
      </c>
      <c r="AA630" s="22">
        <v>18</v>
      </c>
      <c r="AB630" s="22">
        <v>6</v>
      </c>
      <c r="AC630" s="22">
        <v>0</v>
      </c>
      <c r="AD630" s="22">
        <v>11147</v>
      </c>
      <c r="AE630" s="22">
        <v>467</v>
      </c>
      <c r="AF630" s="22">
        <v>64030</v>
      </c>
      <c r="AG630" s="22">
        <v>1026</v>
      </c>
      <c r="AH630" s="20">
        <v>0</v>
      </c>
      <c r="AI630" s="20">
        <v>0</v>
      </c>
      <c r="AJ630" s="20" t="s">
        <v>484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525</v>
      </c>
      <c r="BH630" s="22">
        <v>202</v>
      </c>
      <c r="BI630" s="22">
        <v>510</v>
      </c>
      <c r="BJ630" s="22">
        <v>198</v>
      </c>
      <c r="BK630" s="22">
        <v>483</v>
      </c>
      <c r="BL630" s="22">
        <v>185</v>
      </c>
      <c r="BM630" s="22">
        <v>529</v>
      </c>
      <c r="BN630" s="22">
        <v>201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583</v>
      </c>
      <c r="CB630" s="22">
        <v>149</v>
      </c>
      <c r="CC630" s="22">
        <v>487</v>
      </c>
      <c r="CD630" s="22">
        <v>184</v>
      </c>
      <c r="CE630" s="22">
        <v>531</v>
      </c>
      <c r="CF630" s="22">
        <v>200</v>
      </c>
      <c r="CG630" s="22">
        <v>216</v>
      </c>
      <c r="CH630" s="22">
        <v>82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241157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2</v>
      </c>
      <c r="J631" s="20">
        <v>1</v>
      </c>
      <c r="K631" s="20">
        <v>0</v>
      </c>
      <c r="L631" s="22">
        <v>0</v>
      </c>
      <c r="M631" s="20" t="s">
        <v>174</v>
      </c>
      <c r="N631" s="20">
        <v>0.5</v>
      </c>
      <c r="O631" s="22">
        <v>497</v>
      </c>
      <c r="P631" s="23" t="b">
        <v>0</v>
      </c>
      <c r="Q631" s="20"/>
      <c r="R631" s="20"/>
      <c r="S631" s="22">
        <v>45</v>
      </c>
      <c r="T631" s="20" t="s">
        <v>1614</v>
      </c>
      <c r="U631" s="20">
        <v>2.8</v>
      </c>
      <c r="V631" s="20" t="s">
        <v>1615</v>
      </c>
      <c r="W631" s="20">
        <v>1.1000000000000001</v>
      </c>
      <c r="X631" s="23" t="b">
        <v>0</v>
      </c>
      <c r="Y631" s="20"/>
      <c r="Z631" s="20" t="s">
        <v>858</v>
      </c>
      <c r="AA631" s="22">
        <v>18</v>
      </c>
      <c r="AB631" s="22">
        <v>6</v>
      </c>
      <c r="AC631" s="22">
        <v>11</v>
      </c>
      <c r="AD631" s="22">
        <v>130086</v>
      </c>
      <c r="AE631" s="22">
        <v>596</v>
      </c>
      <c r="AF631" s="22">
        <v>132775</v>
      </c>
      <c r="AG631" s="22">
        <v>3189</v>
      </c>
      <c r="AH631" s="20">
        <v>0.1</v>
      </c>
      <c r="AI631" s="20">
        <v>2.4</v>
      </c>
      <c r="AJ631" s="20" t="s">
        <v>2305</v>
      </c>
      <c r="AK631" s="22">
        <v>97</v>
      </c>
      <c r="AL631" s="22">
        <v>1</v>
      </c>
      <c r="AM631" s="22">
        <v>0</v>
      </c>
      <c r="AN631" s="22">
        <v>0</v>
      </c>
      <c r="AO631" s="22">
        <v>3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1</v>
      </c>
      <c r="AW631" s="22">
        <v>34</v>
      </c>
      <c r="AX631" s="20">
        <v>52.8</v>
      </c>
      <c r="AY631" s="20">
        <v>14.7</v>
      </c>
      <c r="AZ631" s="20">
        <v>11</v>
      </c>
      <c r="BA631" s="20">
        <v>8</v>
      </c>
      <c r="BB631" s="22">
        <v>1</v>
      </c>
      <c r="BC631" s="20">
        <v>0.05</v>
      </c>
      <c r="BD631" s="20">
        <v>0.14000000000000001</v>
      </c>
      <c r="BE631" s="20">
        <v>0.19</v>
      </c>
      <c r="BF631" s="20">
        <v>2.41</v>
      </c>
      <c r="BG631" s="22">
        <v>225</v>
      </c>
      <c r="BH631" s="22">
        <v>92</v>
      </c>
      <c r="BI631" s="22">
        <v>280</v>
      </c>
      <c r="BJ631" s="22">
        <v>91</v>
      </c>
      <c r="BK631" s="22">
        <v>275</v>
      </c>
      <c r="BL631" s="22">
        <v>88</v>
      </c>
      <c r="BM631" s="22">
        <v>285</v>
      </c>
      <c r="BN631" s="22">
        <v>101</v>
      </c>
      <c r="BO631" s="20"/>
      <c r="BP631" s="20"/>
      <c r="BQ631" s="20"/>
      <c r="BR631" s="20"/>
      <c r="BS631" s="20"/>
      <c r="BT631" s="20"/>
      <c r="BU631" s="22">
        <v>0.05</v>
      </c>
      <c r="BV631" s="22">
        <v>0</v>
      </c>
      <c r="BW631" s="22">
        <v>0.13</v>
      </c>
      <c r="BX631" s="22">
        <v>0.18</v>
      </c>
      <c r="BY631" s="22">
        <v>2.2400000000000002</v>
      </c>
      <c r="BZ631" s="22">
        <v>2.78</v>
      </c>
      <c r="CA631" s="22">
        <v>401</v>
      </c>
      <c r="CB631" s="22">
        <v>86</v>
      </c>
      <c r="CC631" s="22">
        <v>310</v>
      </c>
      <c r="CD631" s="22">
        <v>106</v>
      </c>
      <c r="CE631" s="22">
        <v>143</v>
      </c>
      <c r="CF631" s="22">
        <v>48</v>
      </c>
      <c r="CG631" s="22">
        <v>159</v>
      </c>
      <c r="CH631" s="22">
        <v>61</v>
      </c>
      <c r="CI631" s="22">
        <v>0.93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100</v>
      </c>
      <c r="C632" s="22">
        <v>40383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1</v>
      </c>
      <c r="J632" s="20">
        <v>0.5</v>
      </c>
      <c r="K632" s="20">
        <v>-0.5</v>
      </c>
      <c r="L632" s="22">
        <v>0</v>
      </c>
      <c r="M632" s="20" t="s">
        <v>622</v>
      </c>
      <c r="N632" s="20">
        <v>0</v>
      </c>
      <c r="O632" s="22">
        <v>498</v>
      </c>
      <c r="P632" s="23" t="b">
        <v>0</v>
      </c>
      <c r="Q632" s="20"/>
      <c r="R632" s="20" t="s">
        <v>2628</v>
      </c>
      <c r="S632" s="22">
        <v>40</v>
      </c>
      <c r="T632" s="20" t="s">
        <v>1592</v>
      </c>
      <c r="U632" s="20">
        <v>0</v>
      </c>
      <c r="V632" s="20" t="s">
        <v>704</v>
      </c>
      <c r="W632" s="20">
        <v>2.5</v>
      </c>
      <c r="X632" s="23" t="b">
        <v>0</v>
      </c>
      <c r="Y632" s="20"/>
      <c r="Z632" s="20" t="s">
        <v>858</v>
      </c>
      <c r="AA632" s="22">
        <v>18</v>
      </c>
      <c r="AB632" s="22">
        <v>6</v>
      </c>
      <c r="AC632" s="22">
        <v>0</v>
      </c>
      <c r="AD632" s="22">
        <v>7922</v>
      </c>
      <c r="AE632" s="22">
        <v>266</v>
      </c>
      <c r="AF632" s="22">
        <v>137644</v>
      </c>
      <c r="AG632" s="22">
        <v>3530</v>
      </c>
      <c r="AH632" s="20">
        <v>0</v>
      </c>
      <c r="AI632" s="20">
        <v>0</v>
      </c>
      <c r="AJ632" s="20" t="s">
        <v>704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447</v>
      </c>
      <c r="BH632" s="22">
        <v>38</v>
      </c>
      <c r="BI632" s="22">
        <v>429</v>
      </c>
      <c r="BJ632" s="22">
        <v>21</v>
      </c>
      <c r="BK632" s="22">
        <v>397</v>
      </c>
      <c r="BL632" s="22">
        <v>16</v>
      </c>
      <c r="BM632" s="22">
        <v>451</v>
      </c>
      <c r="BN632" s="22">
        <v>38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603</v>
      </c>
      <c r="CB632" s="22">
        <v>38</v>
      </c>
      <c r="CC632" s="22">
        <v>404</v>
      </c>
      <c r="CD632" s="22">
        <v>37</v>
      </c>
      <c r="CE632" s="22">
        <v>452</v>
      </c>
      <c r="CF632" s="22">
        <v>38</v>
      </c>
      <c r="CG632" s="22">
        <v>107</v>
      </c>
      <c r="CH632" s="22">
        <v>16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132015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1.3</v>
      </c>
      <c r="K633" s="20">
        <v>0.3</v>
      </c>
      <c r="L633" s="22">
        <v>1</v>
      </c>
      <c r="M633" s="20" t="s">
        <v>1599</v>
      </c>
      <c r="N633" s="20">
        <v>0.8</v>
      </c>
      <c r="O633" s="22">
        <v>499</v>
      </c>
      <c r="P633" s="23" t="b">
        <v>0</v>
      </c>
      <c r="Q633" s="20"/>
      <c r="R633" s="20"/>
      <c r="S633" s="22">
        <v>53</v>
      </c>
      <c r="T633" s="20" t="s">
        <v>1600</v>
      </c>
      <c r="U633" s="20">
        <v>0.8</v>
      </c>
      <c r="V633" s="20" t="s">
        <v>472</v>
      </c>
      <c r="W633" s="20">
        <v>0.3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5</v>
      </c>
      <c r="AD633" s="22">
        <v>5891</v>
      </c>
      <c r="AE633" s="22">
        <v>314</v>
      </c>
      <c r="AF633" s="22">
        <v>36583</v>
      </c>
      <c r="AG633" s="22">
        <v>520</v>
      </c>
      <c r="AH633" s="20">
        <v>0.2</v>
      </c>
      <c r="AI633" s="20">
        <v>0.9</v>
      </c>
      <c r="AJ633" s="20" t="s">
        <v>472</v>
      </c>
      <c r="AK633" s="22">
        <v>80</v>
      </c>
      <c r="AL633" s="22">
        <v>0</v>
      </c>
      <c r="AM633" s="22">
        <v>0</v>
      </c>
      <c r="AN633" s="22">
        <v>0</v>
      </c>
      <c r="AO633" s="22">
        <v>1</v>
      </c>
      <c r="AP633" s="22">
        <v>0</v>
      </c>
      <c r="AQ633" s="22">
        <v>0</v>
      </c>
      <c r="AR633" s="22">
        <v>0</v>
      </c>
      <c r="AS633" s="22">
        <v>1</v>
      </c>
      <c r="AT633" s="22">
        <v>0</v>
      </c>
      <c r="AU633" s="22">
        <v>0</v>
      </c>
      <c r="AV633" s="22">
        <v>0</v>
      </c>
      <c r="AW633" s="22">
        <v>22</v>
      </c>
      <c r="AX633" s="20">
        <v>21</v>
      </c>
      <c r="AY633" s="20">
        <v>11.8</v>
      </c>
      <c r="AZ633" s="20">
        <v>4</v>
      </c>
      <c r="BA633" s="20">
        <v>3.7</v>
      </c>
      <c r="BB633" s="22">
        <v>0</v>
      </c>
      <c r="BC633" s="20">
        <v>0.01</v>
      </c>
      <c r="BD633" s="20">
        <v>0.27</v>
      </c>
      <c r="BE633" s="20">
        <v>0.28000000000000003</v>
      </c>
      <c r="BF633" s="20">
        <v>1.32</v>
      </c>
      <c r="BG633" s="22">
        <v>307</v>
      </c>
      <c r="BH633" s="22">
        <v>132</v>
      </c>
      <c r="BI633" s="22">
        <v>303</v>
      </c>
      <c r="BJ633" s="22">
        <v>159</v>
      </c>
      <c r="BK633" s="22">
        <v>340</v>
      </c>
      <c r="BL633" s="22">
        <v>171</v>
      </c>
      <c r="BM633" s="22">
        <v>336</v>
      </c>
      <c r="BN633" s="22">
        <v>154</v>
      </c>
      <c r="BO633" s="20"/>
      <c r="BP633" s="20"/>
      <c r="BQ633" s="20"/>
      <c r="BR633" s="20"/>
      <c r="BS633" s="20"/>
      <c r="BT633" s="20"/>
      <c r="BU633" s="22">
        <v>0.01</v>
      </c>
      <c r="BV633" s="22">
        <v>0</v>
      </c>
      <c r="BW633" s="22">
        <v>0.3</v>
      </c>
      <c r="BX633" s="22">
        <v>0.31</v>
      </c>
      <c r="BY633" s="22">
        <v>1.48</v>
      </c>
      <c r="BZ633" s="22">
        <v>1.1200000000000001</v>
      </c>
      <c r="CA633" s="22">
        <v>143</v>
      </c>
      <c r="CB633" s="22">
        <v>90</v>
      </c>
      <c r="CC633" s="22">
        <v>284</v>
      </c>
      <c r="CD633" s="22">
        <v>129</v>
      </c>
      <c r="CE633" s="22">
        <v>409</v>
      </c>
      <c r="CF633" s="22">
        <v>199</v>
      </c>
      <c r="CG633" s="22">
        <v>274</v>
      </c>
      <c r="CH633" s="22">
        <v>84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78830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4</v>
      </c>
      <c r="J634" s="20">
        <v>0</v>
      </c>
      <c r="K634" s="20">
        <v>0</v>
      </c>
      <c r="L634" s="22">
        <v>0</v>
      </c>
      <c r="M634" s="20" t="s">
        <v>1299</v>
      </c>
      <c r="N634" s="20">
        <v>0</v>
      </c>
      <c r="O634" s="22">
        <v>500</v>
      </c>
      <c r="P634" s="23" t="b">
        <v>0</v>
      </c>
      <c r="Q634" s="20" t="s">
        <v>2629</v>
      </c>
      <c r="R634" s="20" t="s">
        <v>2630</v>
      </c>
      <c r="S634" s="22">
        <v>125</v>
      </c>
      <c r="T634" s="20" t="s">
        <v>1593</v>
      </c>
      <c r="U634" s="20">
        <v>0</v>
      </c>
      <c r="V634" s="20" t="s">
        <v>389</v>
      </c>
      <c r="W634" s="20">
        <v>0.7</v>
      </c>
      <c r="X634" s="23" t="b">
        <v>0</v>
      </c>
      <c r="Y634" s="20"/>
      <c r="Z634" s="20" t="s">
        <v>872</v>
      </c>
      <c r="AA634" s="22">
        <v>18</v>
      </c>
      <c r="AB634" s="22">
        <v>6</v>
      </c>
      <c r="AC634" s="22">
        <v>0</v>
      </c>
      <c r="AD634" s="22">
        <v>565</v>
      </c>
      <c r="AE634" s="22">
        <v>0</v>
      </c>
      <c r="AF634" s="22">
        <v>316580</v>
      </c>
      <c r="AG634" s="22">
        <v>327</v>
      </c>
      <c r="AH634" s="20">
        <v>0</v>
      </c>
      <c r="AI634" s="20">
        <v>0</v>
      </c>
      <c r="AJ634" s="20" t="s">
        <v>389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721</v>
      </c>
      <c r="BH634" s="22">
        <v>94</v>
      </c>
      <c r="BI634" s="22">
        <v>721</v>
      </c>
      <c r="BJ634" s="22">
        <v>94</v>
      </c>
      <c r="BK634" s="22">
        <v>721</v>
      </c>
      <c r="BL634" s="22">
        <v>94</v>
      </c>
      <c r="BM634" s="22">
        <v>721</v>
      </c>
      <c r="BN634" s="22">
        <v>94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3</v>
      </c>
      <c r="CB634" s="22">
        <v>2</v>
      </c>
      <c r="CC634" s="22">
        <v>718</v>
      </c>
      <c r="CD634" s="22">
        <v>94</v>
      </c>
      <c r="CE634" s="22">
        <v>721</v>
      </c>
      <c r="CF634" s="22">
        <v>94</v>
      </c>
      <c r="CG634" s="22">
        <v>196</v>
      </c>
      <c r="CH634" s="22">
        <v>34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445044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3</v>
      </c>
      <c r="J635" s="20">
        <v>4.3</v>
      </c>
      <c r="K635" s="20">
        <v>3.3</v>
      </c>
      <c r="L635" s="22">
        <v>2</v>
      </c>
      <c r="M635" s="20" t="s">
        <v>1616</v>
      </c>
      <c r="N635" s="20">
        <v>3.8</v>
      </c>
      <c r="O635" s="22">
        <v>501</v>
      </c>
      <c r="P635" s="23" t="b">
        <v>0</v>
      </c>
      <c r="Q635" s="20"/>
      <c r="R635" s="20"/>
      <c r="S635" s="22">
        <v>70</v>
      </c>
      <c r="T635" s="20" t="s">
        <v>1617</v>
      </c>
      <c r="U635" s="20">
        <v>4</v>
      </c>
      <c r="V635" s="20" t="s">
        <v>439</v>
      </c>
      <c r="W635" s="20">
        <v>1.7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28</v>
      </c>
      <c r="AD635" s="22">
        <v>123774</v>
      </c>
      <c r="AE635" s="22">
        <v>14027</v>
      </c>
      <c r="AF635" s="22">
        <v>108843</v>
      </c>
      <c r="AG635" s="22">
        <v>5026</v>
      </c>
      <c r="AH635" s="20">
        <v>0.5</v>
      </c>
      <c r="AI635" s="20">
        <v>4</v>
      </c>
      <c r="AJ635" s="20" t="s">
        <v>439</v>
      </c>
      <c r="AK635" s="22">
        <v>622</v>
      </c>
      <c r="AL635" s="22">
        <v>2</v>
      </c>
      <c r="AM635" s="22">
        <v>0</v>
      </c>
      <c r="AN635" s="22">
        <v>2</v>
      </c>
      <c r="AO635" s="22">
        <v>7</v>
      </c>
      <c r="AP635" s="22">
        <v>0</v>
      </c>
      <c r="AQ635" s="22">
        <v>0</v>
      </c>
      <c r="AR635" s="22">
        <v>0</v>
      </c>
      <c r="AS635" s="22">
        <v>1</v>
      </c>
      <c r="AT635" s="22">
        <v>0</v>
      </c>
      <c r="AU635" s="22">
        <v>0</v>
      </c>
      <c r="AV635" s="22">
        <v>3</v>
      </c>
      <c r="AW635" s="22">
        <v>117</v>
      </c>
      <c r="AX635" s="20">
        <v>156.4</v>
      </c>
      <c r="AY635" s="20">
        <v>259.5</v>
      </c>
      <c r="AZ635" s="20">
        <v>244</v>
      </c>
      <c r="BA635" s="20">
        <v>66.2</v>
      </c>
      <c r="BB635" s="22">
        <v>7</v>
      </c>
      <c r="BC635" s="20">
        <v>0.86</v>
      </c>
      <c r="BD635" s="20">
        <v>1.27</v>
      </c>
      <c r="BE635" s="20">
        <v>2.12</v>
      </c>
      <c r="BF635" s="20">
        <v>9.65</v>
      </c>
      <c r="BG635" s="22">
        <v>49</v>
      </c>
      <c r="BH635" s="22">
        <v>21</v>
      </c>
      <c r="BI635" s="22">
        <v>9</v>
      </c>
      <c r="BJ635" s="22">
        <v>7</v>
      </c>
      <c r="BK635" s="22">
        <v>11</v>
      </c>
      <c r="BL635" s="22">
        <v>8</v>
      </c>
      <c r="BM635" s="22">
        <v>9</v>
      </c>
      <c r="BN635" s="22">
        <v>6</v>
      </c>
      <c r="BO635" s="22">
        <v>2</v>
      </c>
      <c r="BP635" s="20"/>
      <c r="BQ635" s="20"/>
      <c r="BR635" s="20"/>
      <c r="BS635" s="20"/>
      <c r="BT635" s="20"/>
      <c r="BU635" s="22">
        <v>0.12</v>
      </c>
      <c r="BV635" s="22">
        <v>0</v>
      </c>
      <c r="BW635" s="22">
        <v>0.18</v>
      </c>
      <c r="BX635" s="22">
        <v>0.3</v>
      </c>
      <c r="BY635" s="22">
        <v>1.4</v>
      </c>
      <c r="BZ635" s="22">
        <v>1.01</v>
      </c>
      <c r="CA635" s="22">
        <v>32</v>
      </c>
      <c r="CB635" s="22">
        <v>19</v>
      </c>
      <c r="CC635" s="22">
        <v>61</v>
      </c>
      <c r="CD635" s="22">
        <v>27</v>
      </c>
      <c r="CE635" s="22">
        <v>70</v>
      </c>
      <c r="CF635" s="22">
        <v>30</v>
      </c>
      <c r="CG635" s="22">
        <v>128</v>
      </c>
      <c r="CH635" s="22">
        <v>37</v>
      </c>
      <c r="CI635" s="22">
        <v>1.01</v>
      </c>
      <c r="CJ635" s="22">
        <v>0.28999999999999998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0"/>
      <c r="B636" s="20"/>
      <c r="C636" s="22">
        <v>37915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1</v>
      </c>
      <c r="J636" s="20">
        <v>0.5</v>
      </c>
      <c r="K636" s="20">
        <v>-0.5</v>
      </c>
      <c r="L636" s="22">
        <v>0</v>
      </c>
      <c r="M636" s="20" t="s">
        <v>1590</v>
      </c>
      <c r="N636" s="20">
        <v>0</v>
      </c>
      <c r="O636" s="22">
        <v>502</v>
      </c>
      <c r="P636" s="23" t="b">
        <v>0</v>
      </c>
      <c r="Q636" s="20"/>
      <c r="R636" s="20"/>
      <c r="S636" s="22">
        <v>48</v>
      </c>
      <c r="T636" s="20" t="s">
        <v>1591</v>
      </c>
      <c r="U636" s="20">
        <v>0</v>
      </c>
      <c r="V636" s="20" t="s">
        <v>448</v>
      </c>
      <c r="W636" s="20">
        <v>0.6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0</v>
      </c>
      <c r="AD636" s="22">
        <v>15509</v>
      </c>
      <c r="AE636" s="22">
        <v>638</v>
      </c>
      <c r="AF636" s="22">
        <v>44484</v>
      </c>
      <c r="AG636" s="22">
        <v>952</v>
      </c>
      <c r="AH636" s="20">
        <v>0</v>
      </c>
      <c r="AI636" s="20">
        <v>0</v>
      </c>
      <c r="AJ636" s="20" t="s">
        <v>448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651</v>
      </c>
      <c r="BH636" s="22">
        <v>84</v>
      </c>
      <c r="BI636" s="22">
        <v>649</v>
      </c>
      <c r="BJ636" s="22">
        <v>78</v>
      </c>
      <c r="BK636" s="22">
        <v>643</v>
      </c>
      <c r="BL636" s="22">
        <v>76</v>
      </c>
      <c r="BM636" s="22">
        <v>656</v>
      </c>
      <c r="BN636" s="22">
        <v>84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289</v>
      </c>
      <c r="CB636" s="22">
        <v>10</v>
      </c>
      <c r="CC636" s="22">
        <v>634</v>
      </c>
      <c r="CD636" s="22">
        <v>84</v>
      </c>
      <c r="CE636" s="22">
        <v>656</v>
      </c>
      <c r="CF636" s="22">
        <v>84</v>
      </c>
      <c r="CG636" s="22">
        <v>201</v>
      </c>
      <c r="CH636" s="22">
        <v>28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200826</v>
      </c>
      <c r="D637" s="22">
        <v>0</v>
      </c>
      <c r="E637" s="22">
        <v>0</v>
      </c>
      <c r="F637" s="22">
        <v>-2</v>
      </c>
      <c r="G637" s="22">
        <v>2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2306</v>
      </c>
      <c r="N637" s="20">
        <v>0</v>
      </c>
      <c r="O637" s="22">
        <v>503</v>
      </c>
      <c r="P637" s="23" t="b">
        <v>0</v>
      </c>
      <c r="Q637" s="20" t="s">
        <v>3368</v>
      </c>
      <c r="R637" s="20" t="s">
        <v>3121</v>
      </c>
      <c r="S637" s="22">
        <v>48</v>
      </c>
      <c r="T637" s="20" t="s">
        <v>2307</v>
      </c>
      <c r="U637" s="20">
        <v>1</v>
      </c>
      <c r="V637" s="20" t="s">
        <v>2308</v>
      </c>
      <c r="W637" s="20">
        <v>0</v>
      </c>
      <c r="X637" s="23" t="b">
        <v>0</v>
      </c>
      <c r="Y637" s="20"/>
      <c r="Z637" s="20" t="s">
        <v>899</v>
      </c>
      <c r="AA637" s="22">
        <v>18</v>
      </c>
      <c r="AB637" s="22">
        <v>6</v>
      </c>
      <c r="AC637" s="22">
        <v>1</v>
      </c>
      <c r="AD637" s="22">
        <v>1496</v>
      </c>
      <c r="AE637" s="22">
        <v>6</v>
      </c>
      <c r="AF637" s="22">
        <v>10624</v>
      </c>
      <c r="AG637" s="22">
        <v>67</v>
      </c>
      <c r="AH637" s="20">
        <v>0</v>
      </c>
      <c r="AI637" s="20">
        <v>0.2</v>
      </c>
      <c r="AJ637" s="20" t="s">
        <v>2308</v>
      </c>
      <c r="AK637" s="22">
        <v>16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8</v>
      </c>
      <c r="AX637" s="20">
        <v>3.2</v>
      </c>
      <c r="AY637" s="20">
        <v>13.8</v>
      </c>
      <c r="AZ637" s="20">
        <v>4</v>
      </c>
      <c r="BA637" s="20">
        <v>2.1</v>
      </c>
      <c r="BB637" s="22">
        <v>0</v>
      </c>
      <c r="BC637" s="20">
        <v>0</v>
      </c>
      <c r="BD637" s="20">
        <v>0.02</v>
      </c>
      <c r="BE637" s="20">
        <v>0.02</v>
      </c>
      <c r="BF637" s="20">
        <v>0.12</v>
      </c>
      <c r="BG637" s="22">
        <v>403</v>
      </c>
      <c r="BH637" s="22">
        <v>188</v>
      </c>
      <c r="BI637" s="22">
        <v>289</v>
      </c>
      <c r="BJ637" s="22">
        <v>152</v>
      </c>
      <c r="BK637" s="22">
        <v>339</v>
      </c>
      <c r="BL637" s="22">
        <v>170</v>
      </c>
      <c r="BM637" s="22">
        <v>382</v>
      </c>
      <c r="BN637" s="22">
        <v>180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0.11</v>
      </c>
      <c r="BX637" s="22">
        <v>0.11</v>
      </c>
      <c r="BY637" s="22">
        <v>0.68</v>
      </c>
      <c r="BZ637" s="22">
        <v>0</v>
      </c>
      <c r="CA637" s="22">
        <v>312</v>
      </c>
      <c r="CB637" s="22">
        <v>207</v>
      </c>
      <c r="CC637" s="22">
        <v>643</v>
      </c>
      <c r="CD637" s="22">
        <v>259</v>
      </c>
      <c r="CE637" s="22">
        <v>366</v>
      </c>
      <c r="CF637" s="22">
        <v>166</v>
      </c>
      <c r="CG637" s="22">
        <v>507</v>
      </c>
      <c r="CH637" s="22">
        <v>177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75</v>
      </c>
      <c r="C638" s="22">
        <v>172780</v>
      </c>
      <c r="D638" s="22">
        <v>0</v>
      </c>
      <c r="E638" s="22">
        <v>0</v>
      </c>
      <c r="F638" s="22">
        <v>4</v>
      </c>
      <c r="G638" s="22">
        <v>-4</v>
      </c>
      <c r="H638" s="22">
        <v>0</v>
      </c>
      <c r="I638" s="22">
        <v>3</v>
      </c>
      <c r="J638" s="20">
        <v>5.3</v>
      </c>
      <c r="K638" s="20">
        <v>3.2</v>
      </c>
      <c r="L638" s="22">
        <v>2</v>
      </c>
      <c r="M638" s="20" t="s">
        <v>479</v>
      </c>
      <c r="N638" s="20">
        <v>4.8</v>
      </c>
      <c r="O638" s="22">
        <v>504</v>
      </c>
      <c r="P638" s="23" t="b">
        <v>0</v>
      </c>
      <c r="Q638" s="20"/>
      <c r="R638" s="20" t="s">
        <v>3369</v>
      </c>
      <c r="S638" s="22">
        <v>79</v>
      </c>
      <c r="T638" s="20" t="s">
        <v>1331</v>
      </c>
      <c r="U638" s="20">
        <v>5.9</v>
      </c>
      <c r="V638" s="20" t="s">
        <v>485</v>
      </c>
      <c r="W638" s="20">
        <v>31.4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41</v>
      </c>
      <c r="AD638" s="22">
        <v>2804072</v>
      </c>
      <c r="AE638" s="22">
        <v>151746</v>
      </c>
      <c r="AF638" s="22">
        <v>999804</v>
      </c>
      <c r="AG638" s="22">
        <v>36405</v>
      </c>
      <c r="AH638" s="20">
        <v>0.6</v>
      </c>
      <c r="AI638" s="20">
        <v>5.2</v>
      </c>
      <c r="AJ638" s="20" t="s">
        <v>485</v>
      </c>
      <c r="AK638" s="22">
        <v>593</v>
      </c>
      <c r="AL638" s="22">
        <v>2</v>
      </c>
      <c r="AM638" s="22">
        <v>4</v>
      </c>
      <c r="AN638" s="22">
        <v>2</v>
      </c>
      <c r="AO638" s="22">
        <v>7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5</v>
      </c>
      <c r="AW638" s="22">
        <v>161</v>
      </c>
      <c r="AX638" s="20">
        <v>243.8</v>
      </c>
      <c r="AY638" s="20">
        <v>317.8</v>
      </c>
      <c r="AZ638" s="20">
        <v>230</v>
      </c>
      <c r="BA638" s="20">
        <v>79.099999999999994</v>
      </c>
      <c r="BB638" s="22">
        <v>7</v>
      </c>
      <c r="BC638" s="20">
        <v>1.9</v>
      </c>
      <c r="BD638" s="20">
        <v>2.48</v>
      </c>
      <c r="BE638" s="20">
        <v>4.38</v>
      </c>
      <c r="BF638" s="20">
        <v>9.61</v>
      </c>
      <c r="BG638" s="22">
        <v>6</v>
      </c>
      <c r="BH638" s="22">
        <v>2</v>
      </c>
      <c r="BI638" s="22">
        <v>2</v>
      </c>
      <c r="BJ638" s="22">
        <v>1</v>
      </c>
      <c r="BK638" s="22">
        <v>15</v>
      </c>
      <c r="BL638" s="22">
        <v>10</v>
      </c>
      <c r="BM638" s="22">
        <v>3</v>
      </c>
      <c r="BN638" s="22">
        <v>2</v>
      </c>
      <c r="BO638" s="22">
        <v>1</v>
      </c>
      <c r="BP638" s="20"/>
      <c r="BQ638" s="22">
        <v>2</v>
      </c>
      <c r="BR638" s="20"/>
      <c r="BS638" s="22">
        <v>2</v>
      </c>
      <c r="BT638" s="20"/>
      <c r="BU638" s="22">
        <v>0.28999999999999998</v>
      </c>
      <c r="BV638" s="22">
        <v>0</v>
      </c>
      <c r="BW638" s="22">
        <v>0.38</v>
      </c>
      <c r="BX638" s="22">
        <v>0.67</v>
      </c>
      <c r="BY638" s="22">
        <v>1.46</v>
      </c>
      <c r="BZ638" s="22">
        <v>1.06</v>
      </c>
      <c r="CA638" s="22">
        <v>14</v>
      </c>
      <c r="CB638" s="22">
        <v>8</v>
      </c>
      <c r="CC638" s="22">
        <v>35</v>
      </c>
      <c r="CD638" s="22">
        <v>18</v>
      </c>
      <c r="CE638" s="22">
        <v>15</v>
      </c>
      <c r="CF638" s="22">
        <v>8</v>
      </c>
      <c r="CG638" s="22">
        <v>9</v>
      </c>
      <c r="CH638" s="22">
        <v>4</v>
      </c>
      <c r="CI638" s="22">
        <v>1.06</v>
      </c>
      <c r="CJ638" s="22">
        <v>0.3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231372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3</v>
      </c>
      <c r="J639" s="20">
        <v>0</v>
      </c>
      <c r="K639" s="20">
        <v>0</v>
      </c>
      <c r="L639" s="22">
        <v>0</v>
      </c>
      <c r="M639" s="20" t="s">
        <v>2309</v>
      </c>
      <c r="N639" s="20">
        <v>0</v>
      </c>
      <c r="O639" s="22">
        <v>505</v>
      </c>
      <c r="P639" s="23" t="b">
        <v>0</v>
      </c>
      <c r="Q639" s="20" t="s">
        <v>3288</v>
      </c>
      <c r="R639" s="20" t="s">
        <v>3289</v>
      </c>
      <c r="S639" s="22">
        <v>44</v>
      </c>
      <c r="T639" s="20" t="s">
        <v>2310</v>
      </c>
      <c r="U639" s="20">
        <v>0</v>
      </c>
      <c r="V639" s="20" t="s">
        <v>2311</v>
      </c>
      <c r="W639" s="20">
        <v>0.3</v>
      </c>
      <c r="X639" s="23" t="b">
        <v>0</v>
      </c>
      <c r="Y639" s="20"/>
      <c r="Z639" s="20" t="s">
        <v>872</v>
      </c>
      <c r="AA639" s="22">
        <v>18</v>
      </c>
      <c r="AB639" s="22">
        <v>6</v>
      </c>
      <c r="AC639" s="22">
        <v>0</v>
      </c>
      <c r="AD639" s="22">
        <v>12864</v>
      </c>
      <c r="AE639" s="22">
        <v>0</v>
      </c>
      <c r="AF639" s="22">
        <v>40740</v>
      </c>
      <c r="AG639" s="22">
        <v>795</v>
      </c>
      <c r="AH639" s="20">
        <v>0</v>
      </c>
      <c r="AI639" s="20">
        <v>0</v>
      </c>
      <c r="AJ639" s="20" t="s">
        <v>2312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561</v>
      </c>
      <c r="BH639" s="22">
        <v>211</v>
      </c>
      <c r="BI639" s="22">
        <v>550</v>
      </c>
      <c r="BJ639" s="22">
        <v>211</v>
      </c>
      <c r="BK639" s="22">
        <v>533</v>
      </c>
      <c r="BL639" s="22">
        <v>204</v>
      </c>
      <c r="BM639" s="22">
        <v>565</v>
      </c>
      <c r="BN639" s="22">
        <v>214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537</v>
      </c>
      <c r="CB639" s="22">
        <v>283</v>
      </c>
      <c r="CC639" s="22">
        <v>534</v>
      </c>
      <c r="CD639" s="22">
        <v>195</v>
      </c>
      <c r="CE639" s="22">
        <v>567</v>
      </c>
      <c r="CF639" s="22">
        <v>215</v>
      </c>
      <c r="CG639" s="22">
        <v>279</v>
      </c>
      <c r="CH639" s="22">
        <v>86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441164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4</v>
      </c>
      <c r="K640" s="20">
        <v>3</v>
      </c>
      <c r="L640" s="22">
        <v>7</v>
      </c>
      <c r="M640" s="20" t="s">
        <v>1694</v>
      </c>
      <c r="N640" s="20">
        <v>3.5</v>
      </c>
      <c r="O640" s="22">
        <v>506</v>
      </c>
      <c r="P640" s="23" t="b">
        <v>0</v>
      </c>
      <c r="Q640" s="20"/>
      <c r="R640" s="20"/>
      <c r="S640" s="22">
        <v>50</v>
      </c>
      <c r="T640" s="20" t="s">
        <v>1766</v>
      </c>
      <c r="U640" s="20">
        <v>4.3</v>
      </c>
      <c r="V640" s="20" t="s">
        <v>1767</v>
      </c>
      <c r="W640" s="20">
        <v>6.1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26</v>
      </c>
      <c r="AD640" s="22">
        <v>576237</v>
      </c>
      <c r="AE640" s="22">
        <v>63126</v>
      </c>
      <c r="AF640" s="22">
        <v>230222</v>
      </c>
      <c r="AG640" s="22">
        <v>7749</v>
      </c>
      <c r="AH640" s="20">
        <v>0.7</v>
      </c>
      <c r="AI640" s="20">
        <v>5.2</v>
      </c>
      <c r="AJ640" s="20" t="s">
        <v>1768</v>
      </c>
      <c r="AK640" s="22">
        <v>537</v>
      </c>
      <c r="AL640" s="22">
        <v>0</v>
      </c>
      <c r="AM640" s="22">
        <v>2</v>
      </c>
      <c r="AN640" s="22">
        <v>2</v>
      </c>
      <c r="AO640" s="22">
        <v>6</v>
      </c>
      <c r="AP640" s="22">
        <v>0</v>
      </c>
      <c r="AQ640" s="22">
        <v>0</v>
      </c>
      <c r="AR640" s="22">
        <v>0</v>
      </c>
      <c r="AS640" s="22">
        <v>1</v>
      </c>
      <c r="AT640" s="22">
        <v>0</v>
      </c>
      <c r="AU640" s="22">
        <v>0</v>
      </c>
      <c r="AV640" s="22">
        <v>3</v>
      </c>
      <c r="AW640" s="22">
        <v>148</v>
      </c>
      <c r="AX640" s="20">
        <v>137.4</v>
      </c>
      <c r="AY640" s="20">
        <v>146</v>
      </c>
      <c r="AZ640" s="20">
        <v>34</v>
      </c>
      <c r="BA640" s="20">
        <v>31.8</v>
      </c>
      <c r="BB640" s="22">
        <v>6</v>
      </c>
      <c r="BC640" s="20">
        <v>0.42</v>
      </c>
      <c r="BD640" s="20">
        <v>0.76</v>
      </c>
      <c r="BE640" s="20">
        <v>1.18</v>
      </c>
      <c r="BF640" s="20">
        <v>7.74</v>
      </c>
      <c r="BG640" s="22">
        <v>77</v>
      </c>
      <c r="BH640" s="22">
        <v>23</v>
      </c>
      <c r="BI640" s="22">
        <v>35</v>
      </c>
      <c r="BJ640" s="22">
        <v>8</v>
      </c>
      <c r="BK640" s="22">
        <v>171</v>
      </c>
      <c r="BL640" s="22">
        <v>39</v>
      </c>
      <c r="BM640" s="22">
        <v>63</v>
      </c>
      <c r="BN640" s="22">
        <v>11</v>
      </c>
      <c r="BO640" s="22">
        <v>3</v>
      </c>
      <c r="BP640" s="20"/>
      <c r="BQ640" s="22">
        <v>1</v>
      </c>
      <c r="BR640" s="20"/>
      <c r="BS640" s="20"/>
      <c r="BT640" s="20"/>
      <c r="BU640" s="22">
        <v>7.0000000000000007E-2</v>
      </c>
      <c r="BV640" s="22">
        <v>0</v>
      </c>
      <c r="BW640" s="22">
        <v>0.13</v>
      </c>
      <c r="BX640" s="22">
        <v>0.2</v>
      </c>
      <c r="BY640" s="22">
        <v>1.3</v>
      </c>
      <c r="BZ640" s="22">
        <v>1.01</v>
      </c>
      <c r="CA640" s="22">
        <v>203</v>
      </c>
      <c r="CB640" s="22">
        <v>23</v>
      </c>
      <c r="CC640" s="22">
        <v>67</v>
      </c>
      <c r="CD640" s="22">
        <v>18</v>
      </c>
      <c r="CE640" s="22">
        <v>45</v>
      </c>
      <c r="CF640" s="22">
        <v>10</v>
      </c>
      <c r="CG640" s="22">
        <v>65</v>
      </c>
      <c r="CH640" s="22">
        <v>24</v>
      </c>
      <c r="CI640" s="22">
        <v>1.01</v>
      </c>
      <c r="CJ640" s="22">
        <v>0.34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45034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2</v>
      </c>
      <c r="J641" s="20">
        <v>0</v>
      </c>
      <c r="K641" s="20">
        <v>0</v>
      </c>
      <c r="L641" s="22">
        <v>0</v>
      </c>
      <c r="M641" s="20" t="s">
        <v>1032</v>
      </c>
      <c r="N641" s="20">
        <v>1</v>
      </c>
      <c r="O641" s="22">
        <v>507</v>
      </c>
      <c r="P641" s="23" t="b">
        <v>0</v>
      </c>
      <c r="Q641" s="20" t="s">
        <v>3334</v>
      </c>
      <c r="R641" s="20" t="s">
        <v>3370</v>
      </c>
      <c r="S641" s="22">
        <v>48</v>
      </c>
      <c r="T641" s="20" t="s">
        <v>1618</v>
      </c>
      <c r="U641" s="20">
        <v>1.2</v>
      </c>
      <c r="V641" s="20" t="s">
        <v>416</v>
      </c>
      <c r="W641" s="20">
        <v>1.2</v>
      </c>
      <c r="X641" s="23" t="b">
        <v>0</v>
      </c>
      <c r="Y641" s="20"/>
      <c r="Z641" s="20" t="s">
        <v>899</v>
      </c>
      <c r="AA641" s="22">
        <v>18</v>
      </c>
      <c r="AB641" s="22">
        <v>6</v>
      </c>
      <c r="AC641" s="22">
        <v>6</v>
      </c>
      <c r="AD641" s="22">
        <v>57483</v>
      </c>
      <c r="AE641" s="22">
        <v>49</v>
      </c>
      <c r="AF641" s="22">
        <v>246632</v>
      </c>
      <c r="AG641" s="22">
        <v>5546</v>
      </c>
      <c r="AH641" s="20">
        <v>0.2</v>
      </c>
      <c r="AI641" s="20">
        <v>1.2</v>
      </c>
      <c r="AJ641" s="20" t="s">
        <v>416</v>
      </c>
      <c r="AK641" s="22">
        <v>98</v>
      </c>
      <c r="AL641" s="22">
        <v>0</v>
      </c>
      <c r="AM641" s="22">
        <v>1</v>
      </c>
      <c r="AN641" s="22">
        <v>0</v>
      </c>
      <c r="AO641" s="22">
        <v>1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0</v>
      </c>
      <c r="AW641" s="22">
        <v>34</v>
      </c>
      <c r="AX641" s="20">
        <v>41.6</v>
      </c>
      <c r="AY641" s="20">
        <v>71.2</v>
      </c>
      <c r="AZ641" s="20">
        <v>27</v>
      </c>
      <c r="BA641" s="20">
        <v>14</v>
      </c>
      <c r="BB641" s="22">
        <v>0</v>
      </c>
      <c r="BC641" s="20">
        <v>0.12</v>
      </c>
      <c r="BD641" s="20">
        <v>0.8</v>
      </c>
      <c r="BE641" s="20">
        <v>0.92</v>
      </c>
      <c r="BF641" s="20">
        <v>1.44</v>
      </c>
      <c r="BG641" s="22">
        <v>256</v>
      </c>
      <c r="BH641" s="22">
        <v>101</v>
      </c>
      <c r="BI641" s="22">
        <v>108</v>
      </c>
      <c r="BJ641" s="22">
        <v>23</v>
      </c>
      <c r="BK641" s="22">
        <v>203</v>
      </c>
      <c r="BL641" s="22">
        <v>55</v>
      </c>
      <c r="BM641" s="22">
        <v>209</v>
      </c>
      <c r="BN641" s="22">
        <v>66</v>
      </c>
      <c r="BO641" s="20"/>
      <c r="BP641" s="20"/>
      <c r="BQ641" s="20"/>
      <c r="BR641" s="20"/>
      <c r="BS641" s="20"/>
      <c r="BT641" s="20"/>
      <c r="BU641" s="22">
        <v>0.11</v>
      </c>
      <c r="BV641" s="22">
        <v>0</v>
      </c>
      <c r="BW641" s="22">
        <v>0.73</v>
      </c>
      <c r="BX641" s="22">
        <v>0.84</v>
      </c>
      <c r="BY641" s="22">
        <v>1.32</v>
      </c>
      <c r="BZ641" s="22">
        <v>0.92</v>
      </c>
      <c r="CA641" s="22">
        <v>291</v>
      </c>
      <c r="CB641" s="22">
        <v>31</v>
      </c>
      <c r="CC641" s="22">
        <v>245</v>
      </c>
      <c r="CD641" s="22">
        <v>85</v>
      </c>
      <c r="CE641" s="22">
        <v>308</v>
      </c>
      <c r="CF641" s="22">
        <v>105</v>
      </c>
      <c r="CG641" s="22">
        <v>148</v>
      </c>
      <c r="CH641" s="22">
        <v>57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212319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3</v>
      </c>
      <c r="J642" s="20">
        <v>4.3</v>
      </c>
      <c r="K642" s="20">
        <v>3.3</v>
      </c>
      <c r="L642" s="22">
        <v>5</v>
      </c>
      <c r="M642" s="20" t="s">
        <v>301</v>
      </c>
      <c r="N642" s="20">
        <v>3.8</v>
      </c>
      <c r="O642" s="22">
        <v>509</v>
      </c>
      <c r="P642" s="23" t="b">
        <v>0</v>
      </c>
      <c r="Q642" s="20"/>
      <c r="R642" s="20" t="s">
        <v>3122</v>
      </c>
      <c r="S642" s="22">
        <v>67</v>
      </c>
      <c r="T642" s="20" t="s">
        <v>1623</v>
      </c>
      <c r="U642" s="20">
        <v>2.9</v>
      </c>
      <c r="V642" s="20" t="s">
        <v>1624</v>
      </c>
      <c r="W642" s="20">
        <v>1.6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20</v>
      </c>
      <c r="AD642" s="22">
        <v>129231</v>
      </c>
      <c r="AE642" s="22">
        <v>11641</v>
      </c>
      <c r="AF642" s="22">
        <v>373494</v>
      </c>
      <c r="AG642" s="22">
        <v>2884</v>
      </c>
      <c r="AH642" s="20">
        <v>0.6</v>
      </c>
      <c r="AI642" s="20">
        <v>3</v>
      </c>
      <c r="AJ642" s="20" t="s">
        <v>301</v>
      </c>
      <c r="AK642" s="22">
        <v>347</v>
      </c>
      <c r="AL642" s="22">
        <v>1</v>
      </c>
      <c r="AM642" s="22">
        <v>2</v>
      </c>
      <c r="AN642" s="22">
        <v>1</v>
      </c>
      <c r="AO642" s="22">
        <v>4</v>
      </c>
      <c r="AP642" s="22">
        <v>0</v>
      </c>
      <c r="AQ642" s="22">
        <v>0</v>
      </c>
      <c r="AR642" s="22">
        <v>0</v>
      </c>
      <c r="AS642" s="22">
        <v>2</v>
      </c>
      <c r="AT642" s="22">
        <v>0</v>
      </c>
      <c r="AU642" s="22">
        <v>0</v>
      </c>
      <c r="AV642" s="22">
        <v>0</v>
      </c>
      <c r="AW642" s="22">
        <v>36</v>
      </c>
      <c r="AX642" s="20">
        <v>98</v>
      </c>
      <c r="AY642" s="20">
        <v>61.7</v>
      </c>
      <c r="AZ642" s="20">
        <v>190</v>
      </c>
      <c r="BA642" s="20">
        <v>34.9</v>
      </c>
      <c r="BB642" s="22">
        <v>4</v>
      </c>
      <c r="BC642" s="20">
        <v>1.7</v>
      </c>
      <c r="BD642" s="20">
        <v>0.47</v>
      </c>
      <c r="BE642" s="20">
        <v>2.17</v>
      </c>
      <c r="BF642" s="20">
        <v>6.32</v>
      </c>
      <c r="BG642" s="22">
        <v>126</v>
      </c>
      <c r="BH642" s="22">
        <v>42</v>
      </c>
      <c r="BI642" s="22">
        <v>129</v>
      </c>
      <c r="BJ642" s="22">
        <v>88</v>
      </c>
      <c r="BK642" s="22">
        <v>23</v>
      </c>
      <c r="BL642" s="22">
        <v>13</v>
      </c>
      <c r="BM642" s="22">
        <v>54</v>
      </c>
      <c r="BN642" s="22">
        <v>35</v>
      </c>
      <c r="BO642" s="20"/>
      <c r="BP642" s="20"/>
      <c r="BQ642" s="20"/>
      <c r="BR642" s="20"/>
      <c r="BS642" s="22">
        <v>2</v>
      </c>
      <c r="BT642" s="20"/>
      <c r="BU642" s="22">
        <v>0.44</v>
      </c>
      <c r="BV642" s="22">
        <v>0</v>
      </c>
      <c r="BW642" s="22">
        <v>0.12</v>
      </c>
      <c r="BX642" s="22">
        <v>0.56000000000000005</v>
      </c>
      <c r="BY642" s="22">
        <v>1.64</v>
      </c>
      <c r="BZ642" s="22">
        <v>1.04</v>
      </c>
      <c r="CA642" s="22">
        <v>41</v>
      </c>
      <c r="CB642" s="22">
        <v>24</v>
      </c>
      <c r="CC642" s="22">
        <v>60</v>
      </c>
      <c r="CD642" s="22">
        <v>26</v>
      </c>
      <c r="CE642" s="22">
        <v>139</v>
      </c>
      <c r="CF642" s="22">
        <v>59</v>
      </c>
      <c r="CG642" s="22">
        <v>139</v>
      </c>
      <c r="CH642" s="22">
        <v>45</v>
      </c>
      <c r="CI642" s="22">
        <v>1.04</v>
      </c>
      <c r="CJ642" s="22">
        <v>0.26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214225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2</v>
      </c>
      <c r="J643" s="20">
        <v>0</v>
      </c>
      <c r="K643" s="20">
        <v>0</v>
      </c>
      <c r="L643" s="22">
        <v>0</v>
      </c>
      <c r="M643" s="20" t="s">
        <v>1016</v>
      </c>
      <c r="N643" s="20">
        <v>0</v>
      </c>
      <c r="O643" s="22">
        <v>510</v>
      </c>
      <c r="P643" s="23" t="b">
        <v>0</v>
      </c>
      <c r="Q643" s="20" t="s">
        <v>2631</v>
      </c>
      <c r="R643" s="20" t="s">
        <v>2632</v>
      </c>
      <c r="S643" s="22">
        <v>40</v>
      </c>
      <c r="T643" s="20" t="s">
        <v>1609</v>
      </c>
      <c r="U643" s="20">
        <v>0</v>
      </c>
      <c r="V643" s="20" t="s">
        <v>710</v>
      </c>
      <c r="W643" s="20">
        <v>0.1</v>
      </c>
      <c r="X643" s="23" t="b">
        <v>0</v>
      </c>
      <c r="Y643" s="20"/>
      <c r="Z643" s="20" t="s">
        <v>872</v>
      </c>
      <c r="AA643" s="22">
        <v>18</v>
      </c>
      <c r="AB643" s="22">
        <v>6</v>
      </c>
      <c r="AC643" s="22">
        <v>0</v>
      </c>
      <c r="AD643" s="22">
        <v>0</v>
      </c>
      <c r="AE643" s="22">
        <v>0</v>
      </c>
      <c r="AF643" s="22">
        <v>11275</v>
      </c>
      <c r="AG643" s="22">
        <v>142</v>
      </c>
      <c r="AH643" s="20">
        <v>0</v>
      </c>
      <c r="AI643" s="20">
        <v>0</v>
      </c>
      <c r="AJ643" s="20" t="s">
        <v>710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477</v>
      </c>
      <c r="BH643" s="22">
        <v>175</v>
      </c>
      <c r="BI643" s="22">
        <v>461</v>
      </c>
      <c r="BJ643" s="22">
        <v>172</v>
      </c>
      <c r="BK643" s="22">
        <v>430</v>
      </c>
      <c r="BL643" s="22">
        <v>155</v>
      </c>
      <c r="BM643" s="22">
        <v>482</v>
      </c>
      <c r="BN643" s="22">
        <v>175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640</v>
      </c>
      <c r="CB643" s="22">
        <v>182</v>
      </c>
      <c r="CC643" s="22">
        <v>436</v>
      </c>
      <c r="CD643" s="22">
        <v>154</v>
      </c>
      <c r="CE643" s="22">
        <v>482</v>
      </c>
      <c r="CF643" s="22">
        <v>172</v>
      </c>
      <c r="CG643" s="22">
        <v>428</v>
      </c>
      <c r="CH643" s="22">
        <v>165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221632</v>
      </c>
      <c r="D644" s="22">
        <v>0</v>
      </c>
      <c r="E644" s="22">
        <v>0</v>
      </c>
      <c r="F644" s="22">
        <v>3</v>
      </c>
      <c r="G644" s="22">
        <v>-3</v>
      </c>
      <c r="H644" s="22">
        <v>0</v>
      </c>
      <c r="I644" s="22">
        <v>2</v>
      </c>
      <c r="J644" s="20">
        <v>2.5</v>
      </c>
      <c r="K644" s="20">
        <v>1.5</v>
      </c>
      <c r="L644" s="22">
        <v>1</v>
      </c>
      <c r="M644" s="20" t="s">
        <v>1610</v>
      </c>
      <c r="N644" s="20">
        <v>2</v>
      </c>
      <c r="O644" s="22">
        <v>511</v>
      </c>
      <c r="P644" s="23" t="b">
        <v>0</v>
      </c>
      <c r="Q644" s="20"/>
      <c r="R644" s="20" t="s">
        <v>2633</v>
      </c>
      <c r="S644" s="22">
        <v>48</v>
      </c>
      <c r="T644" s="20" t="s">
        <v>1611</v>
      </c>
      <c r="U644" s="20">
        <v>4</v>
      </c>
      <c r="V644" s="20" t="s">
        <v>535</v>
      </c>
      <c r="W644" s="20">
        <v>15.7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28</v>
      </c>
      <c r="AD644" s="22">
        <v>1583768</v>
      </c>
      <c r="AE644" s="22">
        <v>32826</v>
      </c>
      <c r="AF644" s="22">
        <v>325226</v>
      </c>
      <c r="AG644" s="22">
        <v>21869</v>
      </c>
      <c r="AH644" s="20">
        <v>0.4</v>
      </c>
      <c r="AI644" s="20">
        <v>5.8</v>
      </c>
      <c r="AJ644" s="20" t="s">
        <v>535</v>
      </c>
      <c r="AK644" s="22">
        <v>553</v>
      </c>
      <c r="AL644" s="22">
        <v>2</v>
      </c>
      <c r="AM644" s="22">
        <v>0</v>
      </c>
      <c r="AN644" s="22">
        <v>2</v>
      </c>
      <c r="AO644" s="22">
        <v>6</v>
      </c>
      <c r="AP644" s="22">
        <v>1</v>
      </c>
      <c r="AQ644" s="22">
        <v>0</v>
      </c>
      <c r="AR644" s="22">
        <v>0</v>
      </c>
      <c r="AS644" s="22">
        <v>2</v>
      </c>
      <c r="AT644" s="22">
        <v>0</v>
      </c>
      <c r="AU644" s="22">
        <v>0</v>
      </c>
      <c r="AV644" s="22">
        <v>1</v>
      </c>
      <c r="AW644" s="22">
        <v>141</v>
      </c>
      <c r="AX644" s="20">
        <v>194</v>
      </c>
      <c r="AY644" s="20">
        <v>32.5</v>
      </c>
      <c r="AZ644" s="20">
        <v>63</v>
      </c>
      <c r="BA644" s="20">
        <v>29</v>
      </c>
      <c r="BB644" s="22">
        <v>7</v>
      </c>
      <c r="BC644" s="20">
        <v>0.78</v>
      </c>
      <c r="BD644" s="20">
        <v>0.26</v>
      </c>
      <c r="BE644" s="20">
        <v>1.04</v>
      </c>
      <c r="BF644" s="20">
        <v>8.01</v>
      </c>
      <c r="BG644" s="22">
        <v>25</v>
      </c>
      <c r="BH644" s="22">
        <v>4</v>
      </c>
      <c r="BI644" s="22">
        <v>204</v>
      </c>
      <c r="BJ644" s="22">
        <v>61</v>
      </c>
      <c r="BK644" s="22">
        <v>111</v>
      </c>
      <c r="BL644" s="22">
        <v>20</v>
      </c>
      <c r="BM644" s="22">
        <v>71</v>
      </c>
      <c r="BN644" s="22">
        <v>13</v>
      </c>
      <c r="BO644" s="20"/>
      <c r="BP644" s="20"/>
      <c r="BQ644" s="20"/>
      <c r="BR644" s="20"/>
      <c r="BS644" s="20"/>
      <c r="BT644" s="20"/>
      <c r="BU644" s="22">
        <v>0.13</v>
      </c>
      <c r="BV644" s="22">
        <v>0</v>
      </c>
      <c r="BW644" s="22">
        <v>0.04</v>
      </c>
      <c r="BX644" s="22">
        <v>0.17</v>
      </c>
      <c r="BY644" s="22">
        <v>1.3</v>
      </c>
      <c r="BZ644" s="22">
        <v>0.98</v>
      </c>
      <c r="CA644" s="22">
        <v>315</v>
      </c>
      <c r="CB644" s="22">
        <v>34</v>
      </c>
      <c r="CC644" s="22">
        <v>153</v>
      </c>
      <c r="CD644" s="22">
        <v>53</v>
      </c>
      <c r="CE644" s="22">
        <v>61</v>
      </c>
      <c r="CF644" s="22">
        <v>19</v>
      </c>
      <c r="CG644" s="22">
        <v>24</v>
      </c>
      <c r="CH644" s="22">
        <v>8</v>
      </c>
      <c r="CI644" s="22">
        <v>1.1399999999999999</v>
      </c>
      <c r="CJ644" s="22">
        <v>0.33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173904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1601</v>
      </c>
      <c r="N645" s="20">
        <v>0</v>
      </c>
      <c r="O645" s="22">
        <v>512</v>
      </c>
      <c r="P645" s="23" t="b">
        <v>0</v>
      </c>
      <c r="Q645" s="20" t="s">
        <v>3290</v>
      </c>
      <c r="R645" s="20" t="s">
        <v>3291</v>
      </c>
      <c r="S645" s="22">
        <v>44</v>
      </c>
      <c r="T645" s="20" t="s">
        <v>1602</v>
      </c>
      <c r="U645" s="20">
        <v>0</v>
      </c>
      <c r="V645" s="20" t="s">
        <v>426</v>
      </c>
      <c r="W645" s="20">
        <v>0.1</v>
      </c>
      <c r="X645" s="23" t="b">
        <v>0</v>
      </c>
      <c r="Y645" s="20"/>
      <c r="Z645" s="20" t="s">
        <v>872</v>
      </c>
      <c r="AA645" s="22">
        <v>18</v>
      </c>
      <c r="AB645" s="22">
        <v>6</v>
      </c>
      <c r="AC645" s="22">
        <v>0</v>
      </c>
      <c r="AD645" s="22">
        <v>2363</v>
      </c>
      <c r="AE645" s="22">
        <v>0</v>
      </c>
      <c r="AF645" s="22">
        <v>12665</v>
      </c>
      <c r="AG645" s="22">
        <v>255</v>
      </c>
      <c r="AH645" s="20">
        <v>0</v>
      </c>
      <c r="AI645" s="20">
        <v>0</v>
      </c>
      <c r="AJ645" s="20" t="s">
        <v>426</v>
      </c>
      <c r="AK645" s="22">
        <v>76</v>
      </c>
      <c r="AL645" s="22">
        <v>0</v>
      </c>
      <c r="AM645" s="22">
        <v>0</v>
      </c>
      <c r="AN645" s="22">
        <v>0</v>
      </c>
      <c r="AO645" s="22">
        <v>2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9</v>
      </c>
      <c r="AX645" s="20">
        <v>17</v>
      </c>
      <c r="AY645" s="20">
        <v>5</v>
      </c>
      <c r="AZ645" s="20">
        <v>4</v>
      </c>
      <c r="BA645" s="20">
        <v>2.6</v>
      </c>
      <c r="BB645" s="22">
        <v>0</v>
      </c>
      <c r="BC645" s="20">
        <v>0.12</v>
      </c>
      <c r="BD645" s="20">
        <v>0.03</v>
      </c>
      <c r="BE645" s="20">
        <v>0.15</v>
      </c>
      <c r="BF645" s="20">
        <v>2.02</v>
      </c>
      <c r="BG645" s="22">
        <v>322</v>
      </c>
      <c r="BH645" s="22">
        <v>123</v>
      </c>
      <c r="BI645" s="22">
        <v>344</v>
      </c>
      <c r="BJ645" s="22">
        <v>123</v>
      </c>
      <c r="BK645" s="22">
        <v>333</v>
      </c>
      <c r="BL645" s="22">
        <v>114</v>
      </c>
      <c r="BM645" s="22">
        <v>369</v>
      </c>
      <c r="BN645" s="22">
        <v>132</v>
      </c>
      <c r="BO645" s="20"/>
      <c r="BP645" s="20"/>
      <c r="BQ645" s="20"/>
      <c r="BR645" s="20"/>
      <c r="BS645" s="20"/>
      <c r="BT645" s="20"/>
      <c r="BU645" s="22">
        <v>0.14000000000000001</v>
      </c>
      <c r="BV645" s="22">
        <v>0</v>
      </c>
      <c r="BW645" s="22">
        <v>0.04</v>
      </c>
      <c r="BX645" s="22">
        <v>0.18</v>
      </c>
      <c r="BY645" s="22">
        <v>2.39</v>
      </c>
      <c r="BZ645" s="22">
        <v>2.37</v>
      </c>
      <c r="CA645" s="22">
        <v>510</v>
      </c>
      <c r="CB645" s="22">
        <v>120</v>
      </c>
      <c r="CC645" s="22">
        <v>517</v>
      </c>
      <c r="CD645" s="22">
        <v>199</v>
      </c>
      <c r="CE645" s="22">
        <v>554</v>
      </c>
      <c r="CF645" s="22">
        <v>209</v>
      </c>
      <c r="CG645" s="22">
        <v>412</v>
      </c>
      <c r="CH645" s="22">
        <v>158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482442</v>
      </c>
      <c r="D646" s="22">
        <v>0</v>
      </c>
      <c r="E646" s="22">
        <v>0</v>
      </c>
      <c r="F646" s="22">
        <v>1</v>
      </c>
      <c r="G646" s="22">
        <v>-1</v>
      </c>
      <c r="H646" s="22">
        <v>0</v>
      </c>
      <c r="I646" s="22">
        <v>3</v>
      </c>
      <c r="J646" s="20">
        <v>2</v>
      </c>
      <c r="K646" s="20">
        <v>1</v>
      </c>
      <c r="L646" s="22">
        <v>2</v>
      </c>
      <c r="M646" s="20" t="s">
        <v>1619</v>
      </c>
      <c r="N646" s="20">
        <v>1.5</v>
      </c>
      <c r="O646" s="22">
        <v>513</v>
      </c>
      <c r="P646" s="23" t="b">
        <v>0</v>
      </c>
      <c r="Q646" s="20"/>
      <c r="R646" s="20"/>
      <c r="S646" s="22">
        <v>46</v>
      </c>
      <c r="T646" s="20" t="s">
        <v>1620</v>
      </c>
      <c r="U646" s="20">
        <v>3</v>
      </c>
      <c r="V646" s="20" t="s">
        <v>705</v>
      </c>
      <c r="W646" s="20">
        <v>3.3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21</v>
      </c>
      <c r="AD646" s="22">
        <v>385912</v>
      </c>
      <c r="AE646" s="22">
        <v>11977</v>
      </c>
      <c r="AF646" s="22">
        <v>181829</v>
      </c>
      <c r="AG646" s="22">
        <v>9322</v>
      </c>
      <c r="AH646" s="20">
        <v>0.3</v>
      </c>
      <c r="AI646" s="20">
        <v>4.5999999999999996</v>
      </c>
      <c r="AJ646" s="20" t="s">
        <v>705</v>
      </c>
      <c r="AK646" s="22">
        <v>466</v>
      </c>
      <c r="AL646" s="22">
        <v>1</v>
      </c>
      <c r="AM646" s="22">
        <v>1</v>
      </c>
      <c r="AN646" s="22">
        <v>1</v>
      </c>
      <c r="AO646" s="22">
        <v>5</v>
      </c>
      <c r="AP646" s="22">
        <v>0</v>
      </c>
      <c r="AQ646" s="22">
        <v>0</v>
      </c>
      <c r="AR646" s="22">
        <v>0</v>
      </c>
      <c r="AS646" s="22">
        <v>2</v>
      </c>
      <c r="AT646" s="22">
        <v>0</v>
      </c>
      <c r="AU646" s="22">
        <v>0</v>
      </c>
      <c r="AV646" s="22">
        <v>2</v>
      </c>
      <c r="AW646" s="22">
        <v>94</v>
      </c>
      <c r="AX646" s="20">
        <v>124.6</v>
      </c>
      <c r="AY646" s="20">
        <v>98.7</v>
      </c>
      <c r="AZ646" s="20">
        <v>175</v>
      </c>
      <c r="BA646" s="20">
        <v>40</v>
      </c>
      <c r="BB646" s="22">
        <v>6</v>
      </c>
      <c r="BC646" s="20">
        <v>1.71</v>
      </c>
      <c r="BD646" s="20">
        <v>0.57999999999999996</v>
      </c>
      <c r="BE646" s="20">
        <v>2.29</v>
      </c>
      <c r="BF646" s="20">
        <v>7.17</v>
      </c>
      <c r="BG646" s="22">
        <v>89</v>
      </c>
      <c r="BH646" s="22">
        <v>33</v>
      </c>
      <c r="BI646" s="22">
        <v>62</v>
      </c>
      <c r="BJ646" s="22">
        <v>44</v>
      </c>
      <c r="BK646" s="22">
        <v>27</v>
      </c>
      <c r="BL646" s="22">
        <v>16</v>
      </c>
      <c r="BM646" s="22">
        <v>36</v>
      </c>
      <c r="BN646" s="22">
        <v>25</v>
      </c>
      <c r="BO646" s="20"/>
      <c r="BP646" s="20"/>
      <c r="BQ646" s="20"/>
      <c r="BR646" s="20"/>
      <c r="BS646" s="20"/>
      <c r="BT646" s="20"/>
      <c r="BU646" s="22">
        <v>0.33</v>
      </c>
      <c r="BV646" s="22">
        <v>0</v>
      </c>
      <c r="BW646" s="22">
        <v>0.11</v>
      </c>
      <c r="BX646" s="22">
        <v>0.44</v>
      </c>
      <c r="BY646" s="22">
        <v>1.38</v>
      </c>
      <c r="BZ646" s="22">
        <v>0.97</v>
      </c>
      <c r="CA646" s="22">
        <v>338</v>
      </c>
      <c r="CB646" s="22">
        <v>221</v>
      </c>
      <c r="CC646" s="22">
        <v>203</v>
      </c>
      <c r="CD646" s="22">
        <v>87</v>
      </c>
      <c r="CE646" s="22">
        <v>130</v>
      </c>
      <c r="CF646" s="22">
        <v>55</v>
      </c>
      <c r="CG646" s="22">
        <v>97</v>
      </c>
      <c r="CH646" s="22">
        <v>29</v>
      </c>
      <c r="CI646" s="22">
        <v>1.1599999999999999</v>
      </c>
      <c r="CJ646" s="22">
        <v>0.19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184349</v>
      </c>
      <c r="D647" s="22">
        <v>0</v>
      </c>
      <c r="E647" s="22">
        <v>0</v>
      </c>
      <c r="F647" s="22">
        <v>-1</v>
      </c>
      <c r="G647" s="22">
        <v>1</v>
      </c>
      <c r="H647" s="22">
        <v>0</v>
      </c>
      <c r="I647" s="22">
        <v>2</v>
      </c>
      <c r="J647" s="20">
        <v>0</v>
      </c>
      <c r="K647" s="20">
        <v>0</v>
      </c>
      <c r="L647" s="22">
        <v>0</v>
      </c>
      <c r="M647" s="20" t="s">
        <v>983</v>
      </c>
      <c r="N647" s="20">
        <v>0</v>
      </c>
      <c r="O647" s="22">
        <v>514</v>
      </c>
      <c r="P647" s="23" t="b">
        <v>0</v>
      </c>
      <c r="Q647" s="20" t="s">
        <v>2397</v>
      </c>
      <c r="R647" s="20" t="s">
        <v>2313</v>
      </c>
      <c r="S647" s="22">
        <v>44</v>
      </c>
      <c r="T647" s="20" t="s">
        <v>1603</v>
      </c>
      <c r="U647" s="20">
        <v>0</v>
      </c>
      <c r="V647" s="20" t="s">
        <v>525</v>
      </c>
      <c r="W647" s="20">
        <v>0</v>
      </c>
      <c r="X647" s="23" t="b">
        <v>0</v>
      </c>
      <c r="Y647" s="20"/>
      <c r="Z647" s="20" t="s">
        <v>899</v>
      </c>
      <c r="AA647" s="22">
        <v>18</v>
      </c>
      <c r="AB647" s="22">
        <v>6</v>
      </c>
      <c r="AC647" s="22">
        <v>0</v>
      </c>
      <c r="AD647" s="22">
        <v>310</v>
      </c>
      <c r="AE647" s="22">
        <v>11</v>
      </c>
      <c r="AF647" s="22">
        <v>667</v>
      </c>
      <c r="AG647" s="22">
        <v>6</v>
      </c>
      <c r="AH647" s="20">
        <v>0</v>
      </c>
      <c r="AI647" s="20">
        <v>0</v>
      </c>
      <c r="AJ647" s="20" t="s">
        <v>525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548</v>
      </c>
      <c r="BH647" s="22">
        <v>211</v>
      </c>
      <c r="BI647" s="22">
        <v>537</v>
      </c>
      <c r="BJ647" s="22">
        <v>209</v>
      </c>
      <c r="BK647" s="22">
        <v>516</v>
      </c>
      <c r="BL647" s="22">
        <v>202</v>
      </c>
      <c r="BM647" s="22">
        <v>552</v>
      </c>
      <c r="BN647" s="22">
        <v>210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512</v>
      </c>
      <c r="CB647" s="22">
        <v>121</v>
      </c>
      <c r="CC647" s="22">
        <v>518</v>
      </c>
      <c r="CD647" s="22">
        <v>200</v>
      </c>
      <c r="CE647" s="22">
        <v>555</v>
      </c>
      <c r="CF647" s="22">
        <v>210</v>
      </c>
      <c r="CG647" s="22">
        <v>680</v>
      </c>
      <c r="CH647" s="22">
        <v>228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209042</v>
      </c>
      <c r="D648" s="22">
        <v>0</v>
      </c>
      <c r="E648" s="22">
        <v>0</v>
      </c>
      <c r="F648" s="22">
        <v>-3</v>
      </c>
      <c r="G648" s="22">
        <v>3</v>
      </c>
      <c r="H648" s="22">
        <v>0</v>
      </c>
      <c r="I648" s="22">
        <v>3</v>
      </c>
      <c r="J648" s="20">
        <v>1</v>
      </c>
      <c r="K648" s="20">
        <v>0</v>
      </c>
      <c r="L648" s="22">
        <v>1</v>
      </c>
      <c r="M648" s="20" t="s">
        <v>1572</v>
      </c>
      <c r="N648" s="20">
        <v>0.5</v>
      </c>
      <c r="O648" s="22">
        <v>515</v>
      </c>
      <c r="P648" s="23" t="b">
        <v>0</v>
      </c>
      <c r="Q648" s="20"/>
      <c r="R648" s="20"/>
      <c r="S648" s="22">
        <v>47</v>
      </c>
      <c r="T648" s="20" t="s">
        <v>1608</v>
      </c>
      <c r="U648" s="20">
        <v>1</v>
      </c>
      <c r="V648" s="20" t="s">
        <v>628</v>
      </c>
      <c r="W648" s="20">
        <v>0.1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4</v>
      </c>
      <c r="AD648" s="22">
        <v>3708</v>
      </c>
      <c r="AE648" s="22">
        <v>139</v>
      </c>
      <c r="AF648" s="22">
        <v>16919</v>
      </c>
      <c r="AG648" s="22">
        <v>231</v>
      </c>
      <c r="AH648" s="20">
        <v>0.1</v>
      </c>
      <c r="AI648" s="20">
        <v>0.9</v>
      </c>
      <c r="AJ648" s="20" t="s">
        <v>628</v>
      </c>
      <c r="AK648" s="22">
        <v>102</v>
      </c>
      <c r="AL648" s="22">
        <v>0</v>
      </c>
      <c r="AM648" s="22">
        <v>0</v>
      </c>
      <c r="AN648" s="22">
        <v>0</v>
      </c>
      <c r="AO648" s="22">
        <v>3</v>
      </c>
      <c r="AP648" s="22">
        <v>0</v>
      </c>
      <c r="AQ648" s="22">
        <v>0</v>
      </c>
      <c r="AR648" s="22">
        <v>0</v>
      </c>
      <c r="AS648" s="22">
        <v>1</v>
      </c>
      <c r="AT648" s="22">
        <v>0</v>
      </c>
      <c r="AU648" s="22">
        <v>0</v>
      </c>
      <c r="AV648" s="22">
        <v>0</v>
      </c>
      <c r="AW648" s="22">
        <v>18</v>
      </c>
      <c r="AX648" s="20">
        <v>6</v>
      </c>
      <c r="AY648" s="20">
        <v>9.4</v>
      </c>
      <c r="AZ648" s="20">
        <v>6</v>
      </c>
      <c r="BA648" s="20">
        <v>1.9</v>
      </c>
      <c r="BB648" s="22">
        <v>1</v>
      </c>
      <c r="BC648" s="20">
        <v>0</v>
      </c>
      <c r="BD648" s="20">
        <v>0.02</v>
      </c>
      <c r="BE648" s="20">
        <v>0.02</v>
      </c>
      <c r="BF648" s="20">
        <v>1.96</v>
      </c>
      <c r="BG648" s="22">
        <v>385</v>
      </c>
      <c r="BH648" s="22">
        <v>178</v>
      </c>
      <c r="BI648" s="22">
        <v>323</v>
      </c>
      <c r="BJ648" s="22">
        <v>166</v>
      </c>
      <c r="BK648" s="22">
        <v>320</v>
      </c>
      <c r="BL648" s="22">
        <v>162</v>
      </c>
      <c r="BM648" s="22">
        <v>387</v>
      </c>
      <c r="BN648" s="22">
        <v>183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0.02</v>
      </c>
      <c r="BX648" s="22">
        <v>0.02</v>
      </c>
      <c r="BY648" s="22">
        <v>1.73</v>
      </c>
      <c r="BZ648" s="22">
        <v>2.65</v>
      </c>
      <c r="CA648" s="22">
        <v>331</v>
      </c>
      <c r="CB648" s="22">
        <v>219</v>
      </c>
      <c r="CC648" s="22">
        <v>316</v>
      </c>
      <c r="CD648" s="22">
        <v>147</v>
      </c>
      <c r="CE648" s="22">
        <v>358</v>
      </c>
      <c r="CF648" s="22">
        <v>159</v>
      </c>
      <c r="CG648" s="22">
        <v>411</v>
      </c>
      <c r="CH648" s="22">
        <v>132</v>
      </c>
      <c r="CI648" s="22">
        <v>0.88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75</v>
      </c>
      <c r="C649" s="22">
        <v>85971</v>
      </c>
      <c r="D649" s="22">
        <v>1</v>
      </c>
      <c r="E649" s="22">
        <v>-1</v>
      </c>
      <c r="F649" s="22">
        <v>3</v>
      </c>
      <c r="G649" s="22">
        <v>-3</v>
      </c>
      <c r="H649" s="22">
        <v>2</v>
      </c>
      <c r="I649" s="22">
        <v>3</v>
      </c>
      <c r="J649" s="20">
        <v>11.3</v>
      </c>
      <c r="K649" s="20">
        <v>7.7</v>
      </c>
      <c r="L649" s="22">
        <v>7</v>
      </c>
      <c r="M649" s="20" t="s">
        <v>451</v>
      </c>
      <c r="N649" s="20">
        <v>10.8</v>
      </c>
      <c r="O649" s="22">
        <v>516</v>
      </c>
      <c r="P649" s="23" t="b">
        <v>1</v>
      </c>
      <c r="Q649" s="20"/>
      <c r="R649" s="20" t="s">
        <v>3495</v>
      </c>
      <c r="S649" s="22">
        <v>93</v>
      </c>
      <c r="T649" s="20" t="s">
        <v>1594</v>
      </c>
      <c r="U649" s="20">
        <v>7.3</v>
      </c>
      <c r="V649" s="20" t="s">
        <v>1595</v>
      </c>
      <c r="W649" s="20">
        <v>23.5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51</v>
      </c>
      <c r="AD649" s="22">
        <v>2196458</v>
      </c>
      <c r="AE649" s="22">
        <v>339703</v>
      </c>
      <c r="AF649" s="22">
        <v>544852</v>
      </c>
      <c r="AG649" s="22">
        <v>13885</v>
      </c>
      <c r="AH649" s="20">
        <v>1.2</v>
      </c>
      <c r="AI649" s="20">
        <v>5.5</v>
      </c>
      <c r="AJ649" s="20" t="s">
        <v>451</v>
      </c>
      <c r="AK649" s="22">
        <v>550</v>
      </c>
      <c r="AL649" s="22">
        <v>6</v>
      </c>
      <c r="AM649" s="22">
        <v>0</v>
      </c>
      <c r="AN649" s="22">
        <v>2</v>
      </c>
      <c r="AO649" s="22">
        <v>7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5</v>
      </c>
      <c r="AW649" s="22">
        <v>170</v>
      </c>
      <c r="AX649" s="20">
        <v>239</v>
      </c>
      <c r="AY649" s="20">
        <v>149.9</v>
      </c>
      <c r="AZ649" s="20">
        <v>256</v>
      </c>
      <c r="BA649" s="20">
        <v>64.3</v>
      </c>
      <c r="BB649" s="22">
        <v>7</v>
      </c>
      <c r="BC649" s="20">
        <v>2.9</v>
      </c>
      <c r="BD649" s="20">
        <v>1.37</v>
      </c>
      <c r="BE649" s="20">
        <v>4.2699999999999996</v>
      </c>
      <c r="BF649" s="20">
        <v>8.8800000000000008</v>
      </c>
      <c r="BG649" s="22">
        <v>10</v>
      </c>
      <c r="BH649" s="22">
        <v>4</v>
      </c>
      <c r="BI649" s="22">
        <v>33</v>
      </c>
      <c r="BJ649" s="22">
        <v>24</v>
      </c>
      <c r="BK649" s="22">
        <v>7</v>
      </c>
      <c r="BL649" s="22">
        <v>4</v>
      </c>
      <c r="BM649" s="22">
        <v>10</v>
      </c>
      <c r="BN649" s="22">
        <v>7</v>
      </c>
      <c r="BO649" s="20"/>
      <c r="BP649" s="20"/>
      <c r="BQ649" s="22">
        <v>3</v>
      </c>
      <c r="BR649" s="20"/>
      <c r="BS649" s="22">
        <v>1</v>
      </c>
      <c r="BT649" s="20"/>
      <c r="BU649" s="22">
        <v>0.47</v>
      </c>
      <c r="BV649" s="22">
        <v>0</v>
      </c>
      <c r="BW649" s="22">
        <v>0.22</v>
      </c>
      <c r="BX649" s="22">
        <v>0.69</v>
      </c>
      <c r="BY649" s="22">
        <v>1.45</v>
      </c>
      <c r="BZ649" s="22">
        <v>1.1499999999999999</v>
      </c>
      <c r="CA649" s="22">
        <v>5</v>
      </c>
      <c r="CB649" s="22">
        <v>3</v>
      </c>
      <c r="CC649" s="22">
        <v>1</v>
      </c>
      <c r="CD649" s="22">
        <v>1</v>
      </c>
      <c r="CE649" s="22">
        <v>4</v>
      </c>
      <c r="CF649" s="22">
        <v>2</v>
      </c>
      <c r="CG649" s="22">
        <v>13</v>
      </c>
      <c r="CH649" s="22">
        <v>7</v>
      </c>
      <c r="CI649" s="22">
        <v>1.1499999999999999</v>
      </c>
      <c r="CJ649" s="22">
        <v>0.33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232859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0</v>
      </c>
      <c r="K650" s="20">
        <v>0</v>
      </c>
      <c r="L650" s="22">
        <v>0</v>
      </c>
      <c r="M650" s="20" t="s">
        <v>1625</v>
      </c>
      <c r="N650" s="20">
        <v>0</v>
      </c>
      <c r="O650" s="22">
        <v>517</v>
      </c>
      <c r="P650" s="23" t="b">
        <v>0</v>
      </c>
      <c r="Q650" s="20" t="s">
        <v>3007</v>
      </c>
      <c r="R650" s="20" t="s">
        <v>3123</v>
      </c>
      <c r="S650" s="22">
        <v>40</v>
      </c>
      <c r="T650" s="20" t="s">
        <v>1626</v>
      </c>
      <c r="U650" s="20">
        <v>0</v>
      </c>
      <c r="V650" s="20" t="s">
        <v>706</v>
      </c>
      <c r="W650" s="20">
        <v>0.3</v>
      </c>
      <c r="X650" s="23" t="b">
        <v>0</v>
      </c>
      <c r="Y650" s="20"/>
      <c r="Z650" s="20" t="s">
        <v>872</v>
      </c>
      <c r="AA650" s="22">
        <v>18</v>
      </c>
      <c r="AB650" s="22">
        <v>6</v>
      </c>
      <c r="AC650" s="22">
        <v>0</v>
      </c>
      <c r="AD650" s="22">
        <v>6594</v>
      </c>
      <c r="AE650" s="22">
        <v>0</v>
      </c>
      <c r="AF650" s="22">
        <v>35096</v>
      </c>
      <c r="AG650" s="22">
        <v>686</v>
      </c>
      <c r="AH650" s="20">
        <v>0</v>
      </c>
      <c r="AI650" s="20">
        <v>0</v>
      </c>
      <c r="AJ650" s="20" t="s">
        <v>706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483</v>
      </c>
      <c r="BH650" s="22">
        <v>177</v>
      </c>
      <c r="BI650" s="22">
        <v>468</v>
      </c>
      <c r="BJ650" s="22">
        <v>174</v>
      </c>
      <c r="BK650" s="22">
        <v>437</v>
      </c>
      <c r="BL650" s="22">
        <v>157</v>
      </c>
      <c r="BM650" s="22">
        <v>488</v>
      </c>
      <c r="BN650" s="22">
        <v>177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647</v>
      </c>
      <c r="CB650" s="22">
        <v>184</v>
      </c>
      <c r="CC650" s="22">
        <v>442</v>
      </c>
      <c r="CD650" s="22">
        <v>156</v>
      </c>
      <c r="CE650" s="22">
        <v>488</v>
      </c>
      <c r="CF650" s="22">
        <v>174</v>
      </c>
      <c r="CG650" s="22">
        <v>265</v>
      </c>
      <c r="CH650" s="22">
        <v>101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199584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1605</v>
      </c>
      <c r="N651" s="20">
        <v>0</v>
      </c>
      <c r="O651" s="22">
        <v>518</v>
      </c>
      <c r="P651" s="23" t="b">
        <v>0</v>
      </c>
      <c r="Q651" s="20" t="s">
        <v>3064</v>
      </c>
      <c r="R651" s="20" t="s">
        <v>3124</v>
      </c>
      <c r="S651" s="22">
        <v>40</v>
      </c>
      <c r="T651" s="20" t="s">
        <v>1606</v>
      </c>
      <c r="U651" s="20">
        <v>0</v>
      </c>
      <c r="V651" s="20" t="s">
        <v>703</v>
      </c>
      <c r="W651" s="20">
        <v>0.5</v>
      </c>
      <c r="X651" s="23" t="b">
        <v>0</v>
      </c>
      <c r="Y651" s="20"/>
      <c r="Z651" s="20" t="s">
        <v>872</v>
      </c>
      <c r="AA651" s="22">
        <v>18</v>
      </c>
      <c r="AB651" s="22">
        <v>6</v>
      </c>
      <c r="AC651" s="22">
        <v>0</v>
      </c>
      <c r="AD651" s="22">
        <v>11423</v>
      </c>
      <c r="AE651" s="22">
        <v>0</v>
      </c>
      <c r="AF651" s="22">
        <v>49282</v>
      </c>
      <c r="AG651" s="22">
        <v>1079</v>
      </c>
      <c r="AH651" s="20">
        <v>0</v>
      </c>
      <c r="AI651" s="20">
        <v>0</v>
      </c>
      <c r="AJ651" s="20" t="s">
        <v>703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471</v>
      </c>
      <c r="BH651" s="22">
        <v>171</v>
      </c>
      <c r="BI651" s="22">
        <v>455</v>
      </c>
      <c r="BJ651" s="22">
        <v>168</v>
      </c>
      <c r="BK651" s="22">
        <v>423</v>
      </c>
      <c r="BL651" s="22">
        <v>150</v>
      </c>
      <c r="BM651" s="22">
        <v>476</v>
      </c>
      <c r="BN651" s="22">
        <v>171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632</v>
      </c>
      <c r="CB651" s="22">
        <v>176</v>
      </c>
      <c r="CC651" s="22">
        <v>430</v>
      </c>
      <c r="CD651" s="22">
        <v>150</v>
      </c>
      <c r="CE651" s="22">
        <v>476</v>
      </c>
      <c r="CF651" s="22">
        <v>168</v>
      </c>
      <c r="CG651" s="22">
        <v>227</v>
      </c>
      <c r="CH651" s="22">
        <v>85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487053</v>
      </c>
      <c r="D652" s="22">
        <v>0</v>
      </c>
      <c r="E652" s="22">
        <v>0</v>
      </c>
      <c r="F652" s="22">
        <v>3</v>
      </c>
      <c r="G652" s="22">
        <v>-3</v>
      </c>
      <c r="H652" s="22">
        <v>1</v>
      </c>
      <c r="I652" s="22">
        <v>2</v>
      </c>
      <c r="J652" s="20">
        <v>2.5</v>
      </c>
      <c r="K652" s="20">
        <v>1.5</v>
      </c>
      <c r="L652" s="22">
        <v>1</v>
      </c>
      <c r="M652" s="20" t="s">
        <v>2314</v>
      </c>
      <c r="N652" s="20">
        <v>2</v>
      </c>
      <c r="O652" s="22">
        <v>519</v>
      </c>
      <c r="P652" s="23" t="b">
        <v>0</v>
      </c>
      <c r="Q652" s="20"/>
      <c r="R652" s="20"/>
      <c r="S652" s="22">
        <v>48</v>
      </c>
      <c r="T652" s="20" t="s">
        <v>2315</v>
      </c>
      <c r="U652" s="20">
        <v>3.7</v>
      </c>
      <c r="V652" s="20" t="s">
        <v>2316</v>
      </c>
      <c r="W652" s="20">
        <v>18.2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26</v>
      </c>
      <c r="AD652" s="22">
        <v>1800100</v>
      </c>
      <c r="AE652" s="22">
        <v>73172</v>
      </c>
      <c r="AF652" s="22">
        <v>290175</v>
      </c>
      <c r="AG652" s="22">
        <v>21807</v>
      </c>
      <c r="AH652" s="20">
        <v>0.4</v>
      </c>
      <c r="AI652" s="20">
        <v>5.4</v>
      </c>
      <c r="AJ652" s="20" t="s">
        <v>2316</v>
      </c>
      <c r="AK652" s="22">
        <v>592</v>
      </c>
      <c r="AL652" s="22">
        <v>0</v>
      </c>
      <c r="AM652" s="22">
        <v>2</v>
      </c>
      <c r="AN652" s="22">
        <v>2</v>
      </c>
      <c r="AO652" s="22">
        <v>8</v>
      </c>
      <c r="AP652" s="22">
        <v>0</v>
      </c>
      <c r="AQ652" s="22">
        <v>0</v>
      </c>
      <c r="AR652" s="22">
        <v>0</v>
      </c>
      <c r="AS652" s="22">
        <v>3</v>
      </c>
      <c r="AT652" s="22">
        <v>0</v>
      </c>
      <c r="AU652" s="22">
        <v>0</v>
      </c>
      <c r="AV652" s="22">
        <v>4</v>
      </c>
      <c r="AW652" s="22">
        <v>123</v>
      </c>
      <c r="AX652" s="20">
        <v>143</v>
      </c>
      <c r="AY652" s="20">
        <v>95.8</v>
      </c>
      <c r="AZ652" s="20">
        <v>69</v>
      </c>
      <c r="BA652" s="20">
        <v>30.8</v>
      </c>
      <c r="BB652" s="22">
        <v>7</v>
      </c>
      <c r="BC652" s="20">
        <v>0.15</v>
      </c>
      <c r="BD652" s="20">
        <v>0.72</v>
      </c>
      <c r="BE652" s="20">
        <v>0.87</v>
      </c>
      <c r="BF652" s="20">
        <v>9.5500000000000007</v>
      </c>
      <c r="BG652" s="22">
        <v>66</v>
      </c>
      <c r="BH652" s="22">
        <v>17</v>
      </c>
      <c r="BI652" s="22">
        <v>66</v>
      </c>
      <c r="BJ652" s="22">
        <v>14</v>
      </c>
      <c r="BK652" s="22">
        <v>100</v>
      </c>
      <c r="BL652" s="22">
        <v>13</v>
      </c>
      <c r="BM652" s="22">
        <v>64</v>
      </c>
      <c r="BN652" s="22">
        <v>12</v>
      </c>
      <c r="BO652" s="20"/>
      <c r="BP652" s="20"/>
      <c r="BQ652" s="20"/>
      <c r="BR652" s="20"/>
      <c r="BS652" s="20"/>
      <c r="BT652" s="20"/>
      <c r="BU652" s="22">
        <v>0.02</v>
      </c>
      <c r="BV652" s="22">
        <v>0</v>
      </c>
      <c r="BW652" s="22">
        <v>0.11</v>
      </c>
      <c r="BX652" s="22">
        <v>0.13</v>
      </c>
      <c r="BY652" s="22">
        <v>1.45</v>
      </c>
      <c r="BZ652" s="22">
        <v>1.22</v>
      </c>
      <c r="CA652" s="22">
        <v>323</v>
      </c>
      <c r="CB652" s="22">
        <v>36</v>
      </c>
      <c r="CC652" s="22">
        <v>155</v>
      </c>
      <c r="CD652" s="22">
        <v>54</v>
      </c>
      <c r="CE652" s="22">
        <v>81</v>
      </c>
      <c r="CF652" s="22">
        <v>23</v>
      </c>
      <c r="CG652" s="22">
        <v>22</v>
      </c>
      <c r="CH652" s="22">
        <v>6</v>
      </c>
      <c r="CI652" s="22">
        <v>1.06</v>
      </c>
      <c r="CJ652" s="22">
        <v>0.3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184254</v>
      </c>
      <c r="D653" s="22">
        <v>0</v>
      </c>
      <c r="E653" s="22">
        <v>0</v>
      </c>
      <c r="F653" s="22">
        <v>1</v>
      </c>
      <c r="G653" s="22">
        <v>-1</v>
      </c>
      <c r="H653" s="22">
        <v>1</v>
      </c>
      <c r="I653" s="22">
        <v>1</v>
      </c>
      <c r="J653" s="20">
        <v>3</v>
      </c>
      <c r="K653" s="20">
        <v>2</v>
      </c>
      <c r="L653" s="22">
        <v>3</v>
      </c>
      <c r="M653" s="20" t="s">
        <v>2317</v>
      </c>
      <c r="N653" s="20">
        <v>2.5</v>
      </c>
      <c r="O653" s="22">
        <v>520</v>
      </c>
      <c r="P653" s="23" t="b">
        <v>0</v>
      </c>
      <c r="Q653" s="20"/>
      <c r="R653" s="20"/>
      <c r="S653" s="22">
        <v>51</v>
      </c>
      <c r="T653" s="20" t="s">
        <v>2318</v>
      </c>
      <c r="U653" s="20">
        <v>4.0999999999999996</v>
      </c>
      <c r="V653" s="20" t="s">
        <v>2319</v>
      </c>
      <c r="W653" s="20">
        <v>5.7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29</v>
      </c>
      <c r="AD653" s="22">
        <v>589672</v>
      </c>
      <c r="AE653" s="22">
        <v>28688</v>
      </c>
      <c r="AF653" s="22">
        <v>191079</v>
      </c>
      <c r="AG653" s="22">
        <v>9949</v>
      </c>
      <c r="AH653" s="20">
        <v>0.5</v>
      </c>
      <c r="AI653" s="20">
        <v>5.7</v>
      </c>
      <c r="AJ653" s="20" t="s">
        <v>2319</v>
      </c>
      <c r="AK653" s="22">
        <v>630</v>
      </c>
      <c r="AL653" s="22">
        <v>0</v>
      </c>
      <c r="AM653" s="22">
        <v>0</v>
      </c>
      <c r="AN653" s="22">
        <v>2</v>
      </c>
      <c r="AO653" s="22">
        <v>8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27</v>
      </c>
      <c r="AV653" s="22">
        <v>3</v>
      </c>
      <c r="AW653" s="22">
        <v>151</v>
      </c>
      <c r="AX653" s="20">
        <v>211</v>
      </c>
      <c r="AY653" s="20">
        <v>0</v>
      </c>
      <c r="AZ653" s="20">
        <v>0</v>
      </c>
      <c r="BA653" s="20">
        <v>21</v>
      </c>
      <c r="BB653" s="22">
        <v>7</v>
      </c>
      <c r="BC653" s="20">
        <v>0</v>
      </c>
      <c r="BD653" s="20">
        <v>0</v>
      </c>
      <c r="BE653" s="20">
        <v>0</v>
      </c>
      <c r="BF653" s="20">
        <v>10.029999999999999</v>
      </c>
      <c r="BG653" s="22">
        <v>19</v>
      </c>
      <c r="BH653" s="22">
        <v>7</v>
      </c>
      <c r="BI653" s="22">
        <v>696</v>
      </c>
      <c r="BJ653" s="22">
        <v>84</v>
      </c>
      <c r="BK653" s="22">
        <v>692</v>
      </c>
      <c r="BL653" s="22">
        <v>83</v>
      </c>
      <c r="BM653" s="22">
        <v>125</v>
      </c>
      <c r="BN653" s="22">
        <v>7</v>
      </c>
      <c r="BO653" s="20"/>
      <c r="BP653" s="20"/>
      <c r="BQ653" s="20"/>
      <c r="BR653" s="20"/>
      <c r="BS653" s="20"/>
      <c r="BT653" s="20"/>
      <c r="BU653" s="22">
        <v>0</v>
      </c>
      <c r="BV653" s="22">
        <v>3.86</v>
      </c>
      <c r="BW653" s="22">
        <v>0</v>
      </c>
      <c r="BX653" s="22">
        <v>0</v>
      </c>
      <c r="BY653" s="22">
        <v>1.43</v>
      </c>
      <c r="BZ653" s="22">
        <v>1.1399999999999999</v>
      </c>
      <c r="CA653" s="22">
        <v>163</v>
      </c>
      <c r="CB653" s="22">
        <v>4</v>
      </c>
      <c r="CC653" s="22">
        <v>119</v>
      </c>
      <c r="CD653" s="22">
        <v>14</v>
      </c>
      <c r="CE653" s="22">
        <v>53</v>
      </c>
      <c r="CF653" s="22">
        <v>6</v>
      </c>
      <c r="CG653" s="22">
        <v>69</v>
      </c>
      <c r="CH653" s="22">
        <v>12</v>
      </c>
      <c r="CI653" s="22">
        <v>1</v>
      </c>
      <c r="CJ653" s="22">
        <v>0.28999999999999998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175941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1</v>
      </c>
      <c r="J654" s="20">
        <v>0</v>
      </c>
      <c r="K654" s="20">
        <v>0</v>
      </c>
      <c r="L654" s="22">
        <v>0</v>
      </c>
      <c r="M654" s="20" t="s">
        <v>1622</v>
      </c>
      <c r="N654" s="20">
        <v>0</v>
      </c>
      <c r="O654" s="22">
        <v>521</v>
      </c>
      <c r="P654" s="23" t="b">
        <v>0</v>
      </c>
      <c r="Q654" s="20" t="s">
        <v>2420</v>
      </c>
      <c r="R654" s="20" t="s">
        <v>2634</v>
      </c>
      <c r="S654" s="22">
        <v>40</v>
      </c>
      <c r="T654" s="20" t="s">
        <v>2320</v>
      </c>
      <c r="U654" s="20">
        <v>0</v>
      </c>
      <c r="V654" s="20" t="s">
        <v>2321</v>
      </c>
      <c r="W654" s="20">
        <v>0.2</v>
      </c>
      <c r="X654" s="23" t="b">
        <v>0</v>
      </c>
      <c r="Y654" s="20"/>
      <c r="Z654" s="20" t="s">
        <v>899</v>
      </c>
      <c r="AA654" s="22">
        <v>18</v>
      </c>
      <c r="AB654" s="22">
        <v>6</v>
      </c>
      <c r="AC654" s="22">
        <v>0</v>
      </c>
      <c r="AD654" s="22">
        <v>1101</v>
      </c>
      <c r="AE654" s="22">
        <v>24</v>
      </c>
      <c r="AF654" s="22">
        <v>10320</v>
      </c>
      <c r="AG654" s="22">
        <v>245</v>
      </c>
      <c r="AH654" s="20">
        <v>0</v>
      </c>
      <c r="AI654" s="20">
        <v>0</v>
      </c>
      <c r="AJ654" s="20" t="s">
        <v>2321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466</v>
      </c>
      <c r="BH654" s="22">
        <v>51</v>
      </c>
      <c r="BI654" s="22">
        <v>450</v>
      </c>
      <c r="BJ654" s="22">
        <v>35</v>
      </c>
      <c r="BK654" s="22">
        <v>418</v>
      </c>
      <c r="BL654" s="22">
        <v>30</v>
      </c>
      <c r="BM654" s="22">
        <v>471</v>
      </c>
      <c r="BN654" s="22">
        <v>51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627</v>
      </c>
      <c r="CB654" s="22">
        <v>52</v>
      </c>
      <c r="CC654" s="22">
        <v>425</v>
      </c>
      <c r="CD654" s="22">
        <v>51</v>
      </c>
      <c r="CE654" s="22">
        <v>471</v>
      </c>
      <c r="CF654" s="22">
        <v>51</v>
      </c>
      <c r="CG654" s="22">
        <v>345</v>
      </c>
      <c r="CH654" s="22">
        <v>53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235674</v>
      </c>
      <c r="D655" s="22">
        <v>0</v>
      </c>
      <c r="E655" s="22">
        <v>0</v>
      </c>
      <c r="F655" s="22">
        <v>-2</v>
      </c>
      <c r="G655" s="22">
        <v>2</v>
      </c>
      <c r="H655" s="22">
        <v>1</v>
      </c>
      <c r="I655" s="22">
        <v>3</v>
      </c>
      <c r="J655" s="20">
        <v>3.7</v>
      </c>
      <c r="K655" s="20">
        <v>2.7</v>
      </c>
      <c r="L655" s="22">
        <v>1</v>
      </c>
      <c r="M655" s="20" t="s">
        <v>1321</v>
      </c>
      <c r="N655" s="20">
        <v>3.2</v>
      </c>
      <c r="O655" s="22">
        <v>583</v>
      </c>
      <c r="P655" s="23" t="b">
        <v>0</v>
      </c>
      <c r="Q655" s="20"/>
      <c r="R655" s="20"/>
      <c r="S655" s="22">
        <v>53</v>
      </c>
      <c r="T655" s="20" t="s">
        <v>1322</v>
      </c>
      <c r="U655" s="20">
        <v>2.8</v>
      </c>
      <c r="V655" s="20" t="s">
        <v>699</v>
      </c>
      <c r="W655" s="20">
        <v>0.2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14</v>
      </c>
      <c r="AD655" s="22">
        <v>17999</v>
      </c>
      <c r="AE655" s="22">
        <v>816</v>
      </c>
      <c r="AF655" s="22">
        <v>16274</v>
      </c>
      <c r="AG655" s="22">
        <v>864</v>
      </c>
      <c r="AH655" s="20">
        <v>0.6</v>
      </c>
      <c r="AI655" s="20">
        <v>2.6</v>
      </c>
      <c r="AJ655" s="20" t="s">
        <v>699</v>
      </c>
      <c r="AK655" s="22">
        <v>196</v>
      </c>
      <c r="AL655" s="22">
        <v>0</v>
      </c>
      <c r="AM655" s="22">
        <v>2</v>
      </c>
      <c r="AN655" s="22">
        <v>0</v>
      </c>
      <c r="AO655" s="22">
        <v>2</v>
      </c>
      <c r="AP655" s="22">
        <v>0</v>
      </c>
      <c r="AQ655" s="22">
        <v>0</v>
      </c>
      <c r="AR655" s="22">
        <v>0</v>
      </c>
      <c r="AS655" s="22">
        <v>1</v>
      </c>
      <c r="AT655" s="22">
        <v>0</v>
      </c>
      <c r="AU655" s="22">
        <v>0</v>
      </c>
      <c r="AV655" s="22">
        <v>2</v>
      </c>
      <c r="AW655" s="22">
        <v>53</v>
      </c>
      <c r="AX655" s="20">
        <v>73.400000000000006</v>
      </c>
      <c r="AY655" s="20">
        <v>144.30000000000001</v>
      </c>
      <c r="AZ655" s="20">
        <v>61</v>
      </c>
      <c r="BA655" s="20">
        <v>28</v>
      </c>
      <c r="BB655" s="22">
        <v>2</v>
      </c>
      <c r="BC655" s="20">
        <v>0.41</v>
      </c>
      <c r="BD655" s="20">
        <v>0.75</v>
      </c>
      <c r="BE655" s="20">
        <v>1.1599999999999999</v>
      </c>
      <c r="BF655" s="20">
        <v>1.79</v>
      </c>
      <c r="BG655" s="22">
        <v>182</v>
      </c>
      <c r="BH655" s="22">
        <v>69</v>
      </c>
      <c r="BI655" s="22">
        <v>36</v>
      </c>
      <c r="BJ655" s="22">
        <v>26</v>
      </c>
      <c r="BK655" s="22">
        <v>117</v>
      </c>
      <c r="BL655" s="22">
        <v>67</v>
      </c>
      <c r="BM655" s="22">
        <v>79</v>
      </c>
      <c r="BN655" s="22">
        <v>47</v>
      </c>
      <c r="BO655" s="20"/>
      <c r="BP655" s="20"/>
      <c r="BQ655" s="20"/>
      <c r="BR655" s="20"/>
      <c r="BS655" s="20"/>
      <c r="BT655" s="20"/>
      <c r="BU655" s="22">
        <v>0.19</v>
      </c>
      <c r="BV655" s="22">
        <v>0</v>
      </c>
      <c r="BW655" s="22">
        <v>0.34</v>
      </c>
      <c r="BX655" s="22">
        <v>0.53</v>
      </c>
      <c r="BY655" s="22">
        <v>0.82</v>
      </c>
      <c r="BZ655" s="22">
        <v>0.92</v>
      </c>
      <c r="CA655" s="22">
        <v>153</v>
      </c>
      <c r="CB655" s="22">
        <v>98</v>
      </c>
      <c r="CC655" s="22">
        <v>76</v>
      </c>
      <c r="CD655" s="22">
        <v>33</v>
      </c>
      <c r="CE655" s="22">
        <v>145</v>
      </c>
      <c r="CF655" s="22">
        <v>60</v>
      </c>
      <c r="CG655" s="22">
        <v>325</v>
      </c>
      <c r="CH655" s="22">
        <v>100</v>
      </c>
      <c r="CI655" s="22">
        <v>0.92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491279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2</v>
      </c>
      <c r="J656" s="20">
        <v>1.7</v>
      </c>
      <c r="K656" s="20">
        <v>0.7</v>
      </c>
      <c r="L656" s="22">
        <v>2</v>
      </c>
      <c r="M656" s="20" t="s">
        <v>2635</v>
      </c>
      <c r="N656" s="20">
        <v>1.2</v>
      </c>
      <c r="O656" s="22">
        <v>639</v>
      </c>
      <c r="P656" s="23" t="b">
        <v>0</v>
      </c>
      <c r="Q656" s="20"/>
      <c r="R656" s="20"/>
      <c r="S656" s="22">
        <v>45</v>
      </c>
      <c r="T656" s="20" t="s">
        <v>2636</v>
      </c>
      <c r="U656" s="20">
        <v>2.7</v>
      </c>
      <c r="V656" s="20" t="s">
        <v>2637</v>
      </c>
      <c r="W656" s="20">
        <v>1.3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19</v>
      </c>
      <c r="AD656" s="22">
        <v>131490</v>
      </c>
      <c r="AE656" s="22">
        <v>8692</v>
      </c>
      <c r="AF656" s="22">
        <v>53563</v>
      </c>
      <c r="AG656" s="22">
        <v>2743</v>
      </c>
      <c r="AH656" s="20">
        <v>0.3</v>
      </c>
      <c r="AI656" s="20">
        <v>4.2</v>
      </c>
      <c r="AJ656" s="20" t="s">
        <v>2638</v>
      </c>
      <c r="AK656" s="22">
        <v>630</v>
      </c>
      <c r="AL656" s="22">
        <v>0</v>
      </c>
      <c r="AM656" s="22">
        <v>0</v>
      </c>
      <c r="AN656" s="22">
        <v>2</v>
      </c>
      <c r="AO656" s="22">
        <v>8</v>
      </c>
      <c r="AP656" s="22">
        <v>0</v>
      </c>
      <c r="AQ656" s="22">
        <v>0</v>
      </c>
      <c r="AR656" s="22">
        <v>0</v>
      </c>
      <c r="AS656" s="22">
        <v>1</v>
      </c>
      <c r="AT656" s="22">
        <v>0</v>
      </c>
      <c r="AU656" s="22">
        <v>0</v>
      </c>
      <c r="AV656" s="22">
        <v>1</v>
      </c>
      <c r="AW656" s="22">
        <v>137</v>
      </c>
      <c r="AX656" s="20">
        <v>113.6</v>
      </c>
      <c r="AY656" s="20">
        <v>10.5</v>
      </c>
      <c r="AZ656" s="20">
        <v>10</v>
      </c>
      <c r="BA656" s="20">
        <v>13.5</v>
      </c>
      <c r="BB656" s="22">
        <v>7</v>
      </c>
      <c r="BC656" s="20">
        <v>0.04</v>
      </c>
      <c r="BD656" s="20">
        <v>0.08</v>
      </c>
      <c r="BE656" s="20">
        <v>0.12</v>
      </c>
      <c r="BF656" s="20">
        <v>10.02</v>
      </c>
      <c r="BG656" s="22">
        <v>105</v>
      </c>
      <c r="BH656" s="22">
        <v>39</v>
      </c>
      <c r="BI656" s="22">
        <v>317</v>
      </c>
      <c r="BJ656" s="22">
        <v>111</v>
      </c>
      <c r="BK656" s="22">
        <v>282</v>
      </c>
      <c r="BL656" s="22">
        <v>91</v>
      </c>
      <c r="BM656" s="22">
        <v>222</v>
      </c>
      <c r="BN656" s="22">
        <v>73</v>
      </c>
      <c r="BO656" s="20"/>
      <c r="BP656" s="20"/>
      <c r="BQ656" s="20"/>
      <c r="BR656" s="20"/>
      <c r="BS656" s="20"/>
      <c r="BT656" s="20"/>
      <c r="BU656" s="22">
        <v>0.01</v>
      </c>
      <c r="BV656" s="22">
        <v>0</v>
      </c>
      <c r="BW656" s="22">
        <v>0.01</v>
      </c>
      <c r="BX656" s="22">
        <v>0.02</v>
      </c>
      <c r="BY656" s="22">
        <v>1.43</v>
      </c>
      <c r="BZ656" s="22">
        <v>1.1399999999999999</v>
      </c>
      <c r="CA656" s="22">
        <v>445</v>
      </c>
      <c r="CB656" s="22">
        <v>97</v>
      </c>
      <c r="CC656" s="22">
        <v>223</v>
      </c>
      <c r="CD656" s="22">
        <v>75</v>
      </c>
      <c r="CE656" s="22">
        <v>151</v>
      </c>
      <c r="CF656" s="22">
        <v>51</v>
      </c>
      <c r="CG656" s="22">
        <v>145</v>
      </c>
      <c r="CH656" s="22">
        <v>55</v>
      </c>
      <c r="CI656" s="22">
        <v>1</v>
      </c>
      <c r="CJ656" s="22">
        <v>0.28999999999999998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490145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4</v>
      </c>
      <c r="J657" s="20">
        <v>0</v>
      </c>
      <c r="K657" s="20">
        <v>0</v>
      </c>
      <c r="L657" s="22">
        <v>0</v>
      </c>
      <c r="M657" s="20" t="s">
        <v>2639</v>
      </c>
      <c r="N657" s="20">
        <v>0</v>
      </c>
      <c r="O657" s="22">
        <v>640</v>
      </c>
      <c r="P657" s="23" t="b">
        <v>0</v>
      </c>
      <c r="Q657" s="20" t="s">
        <v>2937</v>
      </c>
      <c r="R657" s="20" t="s">
        <v>3125</v>
      </c>
      <c r="S657" s="22">
        <v>45</v>
      </c>
      <c r="T657" s="20" t="s">
        <v>2640</v>
      </c>
      <c r="U657" s="20">
        <v>0</v>
      </c>
      <c r="V657" s="20" t="s">
        <v>2641</v>
      </c>
      <c r="W657" s="20">
        <v>0.2</v>
      </c>
      <c r="X657" s="23" t="b">
        <v>0</v>
      </c>
      <c r="Y657" s="20"/>
      <c r="Z657" s="20" t="s">
        <v>872</v>
      </c>
      <c r="AA657" s="22">
        <v>18</v>
      </c>
      <c r="AB657" s="22">
        <v>6</v>
      </c>
      <c r="AC657" s="22">
        <v>0</v>
      </c>
      <c r="AD657" s="22">
        <v>7772</v>
      </c>
      <c r="AE657" s="22">
        <v>0</v>
      </c>
      <c r="AF657" s="22">
        <v>24946</v>
      </c>
      <c r="AG657" s="22">
        <v>446</v>
      </c>
      <c r="AH657" s="20">
        <v>0</v>
      </c>
      <c r="AI657" s="20">
        <v>0</v>
      </c>
      <c r="AJ657" s="20" t="s">
        <v>2641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627</v>
      </c>
      <c r="BH657" s="22">
        <v>68</v>
      </c>
      <c r="BI657" s="22">
        <v>624</v>
      </c>
      <c r="BJ657" s="22">
        <v>71</v>
      </c>
      <c r="BK657" s="22">
        <v>615</v>
      </c>
      <c r="BL657" s="22">
        <v>70</v>
      </c>
      <c r="BM657" s="22">
        <v>632</v>
      </c>
      <c r="BN657" s="22">
        <v>70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440</v>
      </c>
      <c r="CB657" s="22">
        <v>77</v>
      </c>
      <c r="CC657" s="22">
        <v>606</v>
      </c>
      <c r="CD657" s="22">
        <v>67</v>
      </c>
      <c r="CE657" s="22">
        <v>631</v>
      </c>
      <c r="CF657" s="22">
        <v>70</v>
      </c>
      <c r="CG657" s="22">
        <v>331</v>
      </c>
      <c r="CH657" s="22">
        <v>53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536908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4</v>
      </c>
      <c r="J658" s="20">
        <v>0.5</v>
      </c>
      <c r="K658" s="20">
        <v>-0.5</v>
      </c>
      <c r="L658" s="22">
        <v>0</v>
      </c>
      <c r="M658" s="20" t="s">
        <v>2642</v>
      </c>
      <c r="N658" s="20">
        <v>0</v>
      </c>
      <c r="O658" s="22">
        <v>641</v>
      </c>
      <c r="P658" s="23" t="b">
        <v>0</v>
      </c>
      <c r="Q658" s="20"/>
      <c r="R658" s="20"/>
      <c r="S658" s="22">
        <v>54</v>
      </c>
      <c r="T658" s="20" t="s">
        <v>2643</v>
      </c>
      <c r="U658" s="20">
        <v>0</v>
      </c>
      <c r="V658" s="20" t="s">
        <v>2644</v>
      </c>
      <c r="W658" s="20">
        <v>0.1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0</v>
      </c>
      <c r="AD658" s="22">
        <v>3892</v>
      </c>
      <c r="AE658" s="22">
        <v>182</v>
      </c>
      <c r="AF658" s="22">
        <v>6618</v>
      </c>
      <c r="AG658" s="22">
        <v>152</v>
      </c>
      <c r="AH658" s="20">
        <v>0</v>
      </c>
      <c r="AI658" s="20">
        <v>0</v>
      </c>
      <c r="AJ658" s="20" t="s">
        <v>2645</v>
      </c>
      <c r="AK658" s="22">
        <v>1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0.3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705</v>
      </c>
      <c r="BH658" s="22">
        <v>85</v>
      </c>
      <c r="BI658" s="22">
        <v>394</v>
      </c>
      <c r="BJ658" s="22">
        <v>54</v>
      </c>
      <c r="BK658" s="22">
        <v>702</v>
      </c>
      <c r="BL658" s="22">
        <v>85</v>
      </c>
      <c r="BM658" s="22">
        <v>705</v>
      </c>
      <c r="BN658" s="22">
        <v>85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138</v>
      </c>
      <c r="CB658" s="22">
        <v>39</v>
      </c>
      <c r="CC658" s="22">
        <v>697</v>
      </c>
      <c r="CD658" s="22">
        <v>84</v>
      </c>
      <c r="CE658" s="22">
        <v>705</v>
      </c>
      <c r="CF658" s="22">
        <v>85</v>
      </c>
      <c r="CG658" s="22">
        <v>487</v>
      </c>
      <c r="CH658" s="22">
        <v>69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548308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2</v>
      </c>
      <c r="J659" s="20">
        <v>0.5</v>
      </c>
      <c r="K659" s="20">
        <v>-0.5</v>
      </c>
      <c r="L659" s="22">
        <v>0</v>
      </c>
      <c r="M659" s="20" t="s">
        <v>973</v>
      </c>
      <c r="N659" s="20">
        <v>0</v>
      </c>
      <c r="O659" s="22">
        <v>702</v>
      </c>
      <c r="P659" s="23" t="b">
        <v>0</v>
      </c>
      <c r="Q659" s="20"/>
      <c r="R659" s="20"/>
      <c r="S659" s="22">
        <v>40</v>
      </c>
      <c r="T659" s="20" t="s">
        <v>3126</v>
      </c>
      <c r="U659" s="20">
        <v>0</v>
      </c>
      <c r="V659" s="20" t="s">
        <v>680</v>
      </c>
      <c r="W659" s="20">
        <v>0.1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0</v>
      </c>
      <c r="AD659" s="22">
        <v>5052</v>
      </c>
      <c r="AE659" s="22">
        <v>368</v>
      </c>
      <c r="AF659" s="22">
        <v>1716</v>
      </c>
      <c r="AG659" s="22">
        <v>261</v>
      </c>
      <c r="AH659" s="20">
        <v>0</v>
      </c>
      <c r="AI659" s="20">
        <v>0</v>
      </c>
      <c r="AJ659" s="20" t="s">
        <v>680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520</v>
      </c>
      <c r="BH659" s="22">
        <v>198</v>
      </c>
      <c r="BI659" s="22">
        <v>504</v>
      </c>
      <c r="BJ659" s="22">
        <v>194</v>
      </c>
      <c r="BK659" s="22">
        <v>476</v>
      </c>
      <c r="BL659" s="22">
        <v>180</v>
      </c>
      <c r="BM659" s="22">
        <v>524</v>
      </c>
      <c r="BN659" s="22">
        <v>197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693</v>
      </c>
      <c r="CB659" s="22">
        <v>214</v>
      </c>
      <c r="CC659" s="22">
        <v>481</v>
      </c>
      <c r="CD659" s="22">
        <v>179</v>
      </c>
      <c r="CE659" s="22">
        <v>525</v>
      </c>
      <c r="CF659" s="22">
        <v>195</v>
      </c>
      <c r="CG659" s="22">
        <v>461</v>
      </c>
      <c r="CH659" s="22">
        <v>176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513588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4</v>
      </c>
      <c r="J660" s="20">
        <v>1.7</v>
      </c>
      <c r="K660" s="20">
        <v>0.7</v>
      </c>
      <c r="L660" s="22">
        <v>0</v>
      </c>
      <c r="M660" s="20" t="s">
        <v>3496</v>
      </c>
      <c r="N660" s="20">
        <v>0</v>
      </c>
      <c r="O660" s="22">
        <v>722</v>
      </c>
      <c r="P660" s="23" t="b">
        <v>0</v>
      </c>
      <c r="Q660" s="20"/>
      <c r="R660" s="20"/>
      <c r="S660" s="22">
        <v>45</v>
      </c>
      <c r="T660" s="20" t="s">
        <v>3497</v>
      </c>
      <c r="U660" s="20">
        <v>0</v>
      </c>
      <c r="V660" s="20" t="s">
        <v>3498</v>
      </c>
      <c r="W660" s="20">
        <v>0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0</v>
      </c>
      <c r="AD660" s="22">
        <v>159</v>
      </c>
      <c r="AE660" s="22">
        <v>159</v>
      </c>
      <c r="AF660" s="22">
        <v>26</v>
      </c>
      <c r="AG660" s="22">
        <v>26</v>
      </c>
      <c r="AH660" s="20">
        <v>0</v>
      </c>
      <c r="AI660" s="20">
        <v>0</v>
      </c>
      <c r="AJ660" s="20" t="s">
        <v>3498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637</v>
      </c>
      <c r="BH660" s="22">
        <v>71</v>
      </c>
      <c r="BI660" s="22">
        <v>634</v>
      </c>
      <c r="BJ660" s="22">
        <v>74</v>
      </c>
      <c r="BK660" s="22">
        <v>625</v>
      </c>
      <c r="BL660" s="22">
        <v>73</v>
      </c>
      <c r="BM660" s="22">
        <v>642</v>
      </c>
      <c r="BN660" s="22">
        <v>73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453</v>
      </c>
      <c r="CB660" s="22">
        <v>80</v>
      </c>
      <c r="CC660" s="22">
        <v>617</v>
      </c>
      <c r="CD660" s="22">
        <v>70</v>
      </c>
      <c r="CE660" s="22">
        <v>641</v>
      </c>
      <c r="CF660" s="22">
        <v>73</v>
      </c>
      <c r="CG660" s="22">
        <v>711</v>
      </c>
      <c r="CH660" s="22">
        <v>93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100</v>
      </c>
      <c r="B661" s="22">
        <v>100</v>
      </c>
      <c r="C661" s="22">
        <v>210494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2</v>
      </c>
      <c r="J661" s="20">
        <v>2.2000000000000002</v>
      </c>
      <c r="K661" s="20">
        <v>3.2</v>
      </c>
      <c r="L661" s="22">
        <v>6</v>
      </c>
      <c r="M661" s="20" t="s">
        <v>1652</v>
      </c>
      <c r="N661" s="20">
        <v>2.7</v>
      </c>
      <c r="O661" s="22">
        <v>522</v>
      </c>
      <c r="P661" s="23" t="b">
        <v>0</v>
      </c>
      <c r="Q661" s="20"/>
      <c r="R661" s="20" t="s">
        <v>2839</v>
      </c>
      <c r="S661" s="22">
        <v>45</v>
      </c>
      <c r="T661" s="20" t="s">
        <v>1653</v>
      </c>
      <c r="U661" s="20">
        <v>2.8</v>
      </c>
      <c r="V661" s="20" t="s">
        <v>549</v>
      </c>
      <c r="W661" s="20">
        <v>0.8</v>
      </c>
      <c r="X661" s="23" t="b">
        <v>0</v>
      </c>
      <c r="Y661" s="20"/>
      <c r="Z661" s="20" t="s">
        <v>858</v>
      </c>
      <c r="AA661" s="22">
        <v>19</v>
      </c>
      <c r="AB661" s="22">
        <v>21</v>
      </c>
      <c r="AC661" s="22">
        <v>17</v>
      </c>
      <c r="AD661" s="22">
        <v>46082</v>
      </c>
      <c r="AE661" s="22">
        <v>2506</v>
      </c>
      <c r="AF661" s="22">
        <v>38177</v>
      </c>
      <c r="AG661" s="22">
        <v>1455</v>
      </c>
      <c r="AH661" s="20">
        <v>0.6</v>
      </c>
      <c r="AI661" s="20">
        <v>3.8</v>
      </c>
      <c r="AJ661" s="20" t="s">
        <v>2322</v>
      </c>
      <c r="AK661" s="22">
        <v>516</v>
      </c>
      <c r="AL661" s="22">
        <v>1</v>
      </c>
      <c r="AM661" s="22">
        <v>0</v>
      </c>
      <c r="AN661" s="22">
        <v>1</v>
      </c>
      <c r="AO661" s="22">
        <v>9</v>
      </c>
      <c r="AP661" s="22">
        <v>0</v>
      </c>
      <c r="AQ661" s="22">
        <v>0</v>
      </c>
      <c r="AR661" s="22">
        <v>0</v>
      </c>
      <c r="AS661" s="22">
        <v>0</v>
      </c>
      <c r="AT661" s="22">
        <v>1</v>
      </c>
      <c r="AU661" s="22">
        <v>0</v>
      </c>
      <c r="AV661" s="22">
        <v>0</v>
      </c>
      <c r="AW661" s="22">
        <v>78</v>
      </c>
      <c r="AX661" s="20">
        <v>170.8</v>
      </c>
      <c r="AY661" s="20">
        <v>11.5</v>
      </c>
      <c r="AZ661" s="20">
        <v>65</v>
      </c>
      <c r="BA661" s="20">
        <v>24.7</v>
      </c>
      <c r="BB661" s="22">
        <v>6</v>
      </c>
      <c r="BC661" s="20">
        <v>0.73</v>
      </c>
      <c r="BD661" s="20">
        <v>0.02</v>
      </c>
      <c r="BE661" s="20">
        <v>0.75</v>
      </c>
      <c r="BF661" s="20">
        <v>13.19</v>
      </c>
      <c r="BG661" s="22">
        <v>38</v>
      </c>
      <c r="BH661" s="22">
        <v>11</v>
      </c>
      <c r="BI661" s="22">
        <v>307</v>
      </c>
      <c r="BJ661" s="22">
        <v>105</v>
      </c>
      <c r="BK661" s="22">
        <v>104</v>
      </c>
      <c r="BL661" s="22">
        <v>16</v>
      </c>
      <c r="BM661" s="22">
        <v>95</v>
      </c>
      <c r="BN661" s="22">
        <v>19</v>
      </c>
      <c r="BO661" s="20"/>
      <c r="BP661" s="20"/>
      <c r="BQ661" s="20"/>
      <c r="BR661" s="20"/>
      <c r="BS661" s="20"/>
      <c r="BT661" s="20"/>
      <c r="BU661" s="22">
        <v>0.13</v>
      </c>
      <c r="BV661" s="22">
        <v>0</v>
      </c>
      <c r="BW661" s="22">
        <v>0</v>
      </c>
      <c r="BX661" s="22">
        <v>0.13</v>
      </c>
      <c r="BY661" s="22">
        <v>2.2999999999999998</v>
      </c>
      <c r="BZ661" s="22">
        <v>1.57</v>
      </c>
      <c r="CA661" s="22">
        <v>381</v>
      </c>
      <c r="CB661" s="22">
        <v>70</v>
      </c>
      <c r="CC661" s="22">
        <v>111</v>
      </c>
      <c r="CD661" s="22">
        <v>34</v>
      </c>
      <c r="CE661" s="22">
        <v>142</v>
      </c>
      <c r="CF661" s="22">
        <v>47</v>
      </c>
      <c r="CG661" s="22">
        <v>179</v>
      </c>
      <c r="CH661" s="22">
        <v>70</v>
      </c>
      <c r="CI661" s="22">
        <v>1.05</v>
      </c>
      <c r="CJ661" s="22">
        <v>0.17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57531</v>
      </c>
      <c r="D662" s="22">
        <v>0</v>
      </c>
      <c r="E662" s="22">
        <v>0</v>
      </c>
      <c r="F662" s="22">
        <v>-1</v>
      </c>
      <c r="G662" s="22">
        <v>1</v>
      </c>
      <c r="H662" s="22">
        <v>1</v>
      </c>
      <c r="I662" s="22">
        <v>4</v>
      </c>
      <c r="J662" s="20">
        <v>2.5</v>
      </c>
      <c r="K662" s="20">
        <v>3.5</v>
      </c>
      <c r="L662" s="22">
        <v>5</v>
      </c>
      <c r="M662" s="20" t="s">
        <v>1635</v>
      </c>
      <c r="N662" s="20">
        <v>3</v>
      </c>
      <c r="O662" s="22">
        <v>523</v>
      </c>
      <c r="P662" s="23" t="b">
        <v>0</v>
      </c>
      <c r="Q662" s="20"/>
      <c r="R662" s="20"/>
      <c r="S662" s="22">
        <v>59</v>
      </c>
      <c r="T662" s="20" t="s">
        <v>1636</v>
      </c>
      <c r="U662" s="20">
        <v>4</v>
      </c>
      <c r="V662" s="20" t="s">
        <v>530</v>
      </c>
      <c r="W662" s="20">
        <v>4.5</v>
      </c>
      <c r="X662" s="23" t="b">
        <v>0</v>
      </c>
      <c r="Y662" s="20"/>
      <c r="Z662" s="20" t="s">
        <v>858</v>
      </c>
      <c r="AA662" s="22">
        <v>19</v>
      </c>
      <c r="AB662" s="22">
        <v>21</v>
      </c>
      <c r="AC662" s="22">
        <v>28</v>
      </c>
      <c r="AD662" s="22">
        <v>531797</v>
      </c>
      <c r="AE662" s="22">
        <v>9864</v>
      </c>
      <c r="AF662" s="22">
        <v>382607</v>
      </c>
      <c r="AG662" s="22">
        <v>12868</v>
      </c>
      <c r="AH662" s="20">
        <v>0.5</v>
      </c>
      <c r="AI662" s="20">
        <v>4.7</v>
      </c>
      <c r="AJ662" s="20" t="s">
        <v>530</v>
      </c>
      <c r="AK662" s="22">
        <v>519</v>
      </c>
      <c r="AL662" s="22">
        <v>2</v>
      </c>
      <c r="AM662" s="22">
        <v>1</v>
      </c>
      <c r="AN662" s="22">
        <v>4</v>
      </c>
      <c r="AO662" s="22">
        <v>4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4</v>
      </c>
      <c r="AW662" s="22">
        <v>91</v>
      </c>
      <c r="AX662" s="20">
        <v>114</v>
      </c>
      <c r="AY662" s="20">
        <v>57.6</v>
      </c>
      <c r="AZ662" s="20">
        <v>89</v>
      </c>
      <c r="BA662" s="20">
        <v>26</v>
      </c>
      <c r="BB662" s="22">
        <v>7</v>
      </c>
      <c r="BC662" s="20">
        <v>1.1299999999999999</v>
      </c>
      <c r="BD662" s="20">
        <v>1.1299999999999999</v>
      </c>
      <c r="BE662" s="20">
        <v>2.2599999999999998</v>
      </c>
      <c r="BF662" s="20">
        <v>10.86</v>
      </c>
      <c r="BG662" s="22">
        <v>103</v>
      </c>
      <c r="BH662" s="22">
        <v>13</v>
      </c>
      <c r="BI662" s="22">
        <v>136</v>
      </c>
      <c r="BJ662" s="22">
        <v>15</v>
      </c>
      <c r="BK662" s="22">
        <v>77</v>
      </c>
      <c r="BL662" s="22">
        <v>27</v>
      </c>
      <c r="BM662" s="22">
        <v>89</v>
      </c>
      <c r="BN662" s="22">
        <v>18</v>
      </c>
      <c r="BO662" s="20"/>
      <c r="BP662" s="20"/>
      <c r="BQ662" s="20"/>
      <c r="BR662" s="20"/>
      <c r="BS662" s="20"/>
      <c r="BT662" s="20"/>
      <c r="BU662" s="22">
        <v>0.2</v>
      </c>
      <c r="BV662" s="22">
        <v>0</v>
      </c>
      <c r="BW662" s="22">
        <v>0.2</v>
      </c>
      <c r="BX662" s="22">
        <v>0.4</v>
      </c>
      <c r="BY662" s="22">
        <v>1.88</v>
      </c>
      <c r="BZ662" s="22">
        <v>0.69</v>
      </c>
      <c r="CA662" s="22">
        <v>69</v>
      </c>
      <c r="CB662" s="22">
        <v>24</v>
      </c>
      <c r="CC662" s="22">
        <v>98</v>
      </c>
      <c r="CD662" s="22">
        <v>19</v>
      </c>
      <c r="CE662" s="22">
        <v>68</v>
      </c>
      <c r="CF662" s="22">
        <v>14</v>
      </c>
      <c r="CG662" s="22">
        <v>81</v>
      </c>
      <c r="CH662" s="22">
        <v>17</v>
      </c>
      <c r="CI662" s="22">
        <v>1.21</v>
      </c>
      <c r="CJ662" s="22">
        <v>0.69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84182</v>
      </c>
      <c r="D663" s="22">
        <v>0</v>
      </c>
      <c r="E663" s="22">
        <v>0</v>
      </c>
      <c r="F663" s="22">
        <v>2</v>
      </c>
      <c r="G663" s="22">
        <v>-2</v>
      </c>
      <c r="H663" s="22">
        <v>0</v>
      </c>
      <c r="I663" s="22">
        <v>1</v>
      </c>
      <c r="J663" s="20">
        <v>3.5</v>
      </c>
      <c r="K663" s="20">
        <v>4.5</v>
      </c>
      <c r="L663" s="22">
        <v>6</v>
      </c>
      <c r="M663" s="20" t="s">
        <v>1654</v>
      </c>
      <c r="N663" s="20">
        <v>4</v>
      </c>
      <c r="O663" s="22">
        <v>524</v>
      </c>
      <c r="P663" s="23" t="b">
        <v>0</v>
      </c>
      <c r="Q663" s="20"/>
      <c r="R663" s="20"/>
      <c r="S663" s="22">
        <v>42</v>
      </c>
      <c r="T663" s="20" t="s">
        <v>1655</v>
      </c>
      <c r="U663" s="20">
        <v>4.5999999999999996</v>
      </c>
      <c r="V663" s="20" t="s">
        <v>677</v>
      </c>
      <c r="W663" s="20">
        <v>32.6</v>
      </c>
      <c r="X663" s="23" t="b">
        <v>0</v>
      </c>
      <c r="Y663" s="20"/>
      <c r="Z663" s="20" t="s">
        <v>858</v>
      </c>
      <c r="AA663" s="22">
        <v>19</v>
      </c>
      <c r="AB663" s="22">
        <v>21</v>
      </c>
      <c r="AC663" s="22">
        <v>32</v>
      </c>
      <c r="AD663" s="22">
        <v>1248937</v>
      </c>
      <c r="AE663" s="22">
        <v>90569</v>
      </c>
      <c r="AF663" s="22">
        <v>252278</v>
      </c>
      <c r="AG663" s="22">
        <v>9679</v>
      </c>
      <c r="AH663" s="20">
        <v>1</v>
      </c>
      <c r="AI663" s="20">
        <v>7.6</v>
      </c>
      <c r="AJ663" s="20" t="s">
        <v>677</v>
      </c>
      <c r="AK663" s="22">
        <v>630</v>
      </c>
      <c r="AL663" s="22">
        <v>0</v>
      </c>
      <c r="AM663" s="22">
        <v>0</v>
      </c>
      <c r="AN663" s="22">
        <v>1</v>
      </c>
      <c r="AO663" s="22">
        <v>10</v>
      </c>
      <c r="AP663" s="22">
        <v>0</v>
      </c>
      <c r="AQ663" s="22">
        <v>1</v>
      </c>
      <c r="AR663" s="22">
        <v>0</v>
      </c>
      <c r="AS663" s="22">
        <v>0</v>
      </c>
      <c r="AT663" s="22">
        <v>0</v>
      </c>
      <c r="AU663" s="22">
        <v>32</v>
      </c>
      <c r="AV663" s="22">
        <v>2</v>
      </c>
      <c r="AW663" s="22">
        <v>151</v>
      </c>
      <c r="AX663" s="20">
        <v>240.8</v>
      </c>
      <c r="AY663" s="20">
        <v>0</v>
      </c>
      <c r="AZ663" s="20">
        <v>0</v>
      </c>
      <c r="BA663" s="20">
        <v>24</v>
      </c>
      <c r="BB663" s="22">
        <v>7</v>
      </c>
      <c r="BC663" s="20">
        <v>0</v>
      </c>
      <c r="BD663" s="20">
        <v>0</v>
      </c>
      <c r="BE663" s="20">
        <v>0</v>
      </c>
      <c r="BF663" s="20">
        <v>14.53</v>
      </c>
      <c r="BG663" s="22">
        <v>7</v>
      </c>
      <c r="BH663" s="22">
        <v>3</v>
      </c>
      <c r="BI663" s="22">
        <v>507</v>
      </c>
      <c r="BJ663" s="22">
        <v>59</v>
      </c>
      <c r="BK663" s="22">
        <v>479</v>
      </c>
      <c r="BL663" s="22">
        <v>54</v>
      </c>
      <c r="BM663" s="22">
        <v>101</v>
      </c>
      <c r="BN663" s="22">
        <v>4</v>
      </c>
      <c r="BO663" s="20"/>
      <c r="BP663" s="20"/>
      <c r="BQ663" s="20"/>
      <c r="BR663" s="20"/>
      <c r="BS663" s="20"/>
      <c r="BT663" s="20"/>
      <c r="BU663" s="22">
        <v>0</v>
      </c>
      <c r="BV663" s="22">
        <v>4.57</v>
      </c>
      <c r="BW663" s="22">
        <v>0</v>
      </c>
      <c r="BX663" s="22">
        <v>0</v>
      </c>
      <c r="BY663" s="22">
        <v>2.08</v>
      </c>
      <c r="BZ663" s="22">
        <v>1.43</v>
      </c>
      <c r="CA663" s="22">
        <v>594</v>
      </c>
      <c r="CB663" s="22">
        <v>33</v>
      </c>
      <c r="CC663" s="22">
        <v>45</v>
      </c>
      <c r="CD663" s="22">
        <v>4</v>
      </c>
      <c r="CE663" s="22">
        <v>37</v>
      </c>
      <c r="CF663" s="22">
        <v>3</v>
      </c>
      <c r="CG663" s="22">
        <v>6</v>
      </c>
      <c r="CH663" s="22">
        <v>1</v>
      </c>
      <c r="CI663" s="22">
        <v>1</v>
      </c>
      <c r="CJ663" s="22">
        <v>0.14000000000000001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172841</v>
      </c>
      <c r="D664" s="22">
        <v>0</v>
      </c>
      <c r="E664" s="22">
        <v>0</v>
      </c>
      <c r="F664" s="22">
        <v>-2</v>
      </c>
      <c r="G664" s="22">
        <v>2</v>
      </c>
      <c r="H664" s="22">
        <v>0</v>
      </c>
      <c r="I664" s="22">
        <v>3</v>
      </c>
      <c r="J664" s="20">
        <v>0.2</v>
      </c>
      <c r="K664" s="20">
        <v>1.2</v>
      </c>
      <c r="L664" s="22">
        <v>1</v>
      </c>
      <c r="M664" s="20" t="s">
        <v>1640</v>
      </c>
      <c r="N664" s="20">
        <v>0.7</v>
      </c>
      <c r="O664" s="22">
        <v>525</v>
      </c>
      <c r="P664" s="23" t="b">
        <v>0</v>
      </c>
      <c r="Q664" s="20"/>
      <c r="R664" s="20"/>
      <c r="S664" s="22">
        <v>58</v>
      </c>
      <c r="T664" s="20" t="s">
        <v>1641</v>
      </c>
      <c r="U664" s="20">
        <v>2.2000000000000002</v>
      </c>
      <c r="V664" s="20" t="s">
        <v>480</v>
      </c>
      <c r="W664" s="20">
        <v>0.6</v>
      </c>
      <c r="X664" s="23" t="b">
        <v>0</v>
      </c>
      <c r="Y664" s="20"/>
      <c r="Z664" s="20" t="s">
        <v>858</v>
      </c>
      <c r="AA664" s="22">
        <v>19</v>
      </c>
      <c r="AB664" s="22">
        <v>21</v>
      </c>
      <c r="AC664" s="22">
        <v>13</v>
      </c>
      <c r="AD664" s="22">
        <v>22807</v>
      </c>
      <c r="AE664" s="22">
        <v>481</v>
      </c>
      <c r="AF664" s="22">
        <v>62242</v>
      </c>
      <c r="AG664" s="22">
        <v>1483</v>
      </c>
      <c r="AH664" s="20">
        <v>0.1</v>
      </c>
      <c r="AI664" s="20">
        <v>2.2000000000000002</v>
      </c>
      <c r="AJ664" s="20" t="s">
        <v>480</v>
      </c>
      <c r="AK664" s="22">
        <v>319</v>
      </c>
      <c r="AL664" s="22">
        <v>0</v>
      </c>
      <c r="AM664" s="22">
        <v>1</v>
      </c>
      <c r="AN664" s="22">
        <v>1</v>
      </c>
      <c r="AO664" s="22">
        <v>5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39</v>
      </c>
      <c r="AX664" s="20">
        <v>48</v>
      </c>
      <c r="AY664" s="20">
        <v>95.6</v>
      </c>
      <c r="AZ664" s="20">
        <v>107</v>
      </c>
      <c r="BA664" s="20">
        <v>25</v>
      </c>
      <c r="BB664" s="22">
        <v>3</v>
      </c>
      <c r="BC664" s="20">
        <v>0.48</v>
      </c>
      <c r="BD664" s="20">
        <v>0.61</v>
      </c>
      <c r="BE664" s="20">
        <v>1.0900000000000001</v>
      </c>
      <c r="BF664" s="20">
        <v>6.86</v>
      </c>
      <c r="BG664" s="22">
        <v>239</v>
      </c>
      <c r="BH664" s="22">
        <v>96</v>
      </c>
      <c r="BI664" s="22">
        <v>67</v>
      </c>
      <c r="BJ664" s="22">
        <v>48</v>
      </c>
      <c r="BK664" s="22">
        <v>54</v>
      </c>
      <c r="BL664" s="22">
        <v>32</v>
      </c>
      <c r="BM664" s="22">
        <v>93</v>
      </c>
      <c r="BN664" s="22">
        <v>56</v>
      </c>
      <c r="BO664" s="20"/>
      <c r="BP664" s="20"/>
      <c r="BQ664" s="22">
        <v>2</v>
      </c>
      <c r="BR664" s="20"/>
      <c r="BS664" s="22">
        <v>2</v>
      </c>
      <c r="BT664" s="20"/>
      <c r="BU664" s="22">
        <v>0.14000000000000001</v>
      </c>
      <c r="BV664" s="22">
        <v>0</v>
      </c>
      <c r="BW664" s="22">
        <v>0.17</v>
      </c>
      <c r="BX664" s="22">
        <v>0.31</v>
      </c>
      <c r="BY664" s="22">
        <v>1.94</v>
      </c>
      <c r="BZ664" s="22">
        <v>1.41</v>
      </c>
      <c r="CA664" s="22">
        <v>76</v>
      </c>
      <c r="CB664" s="22">
        <v>46</v>
      </c>
      <c r="CC664" s="22">
        <v>297</v>
      </c>
      <c r="CD664" s="22">
        <v>138</v>
      </c>
      <c r="CE664" s="22">
        <v>202</v>
      </c>
      <c r="CF664" s="22">
        <v>88</v>
      </c>
      <c r="CG664" s="22">
        <v>218</v>
      </c>
      <c r="CH664" s="22">
        <v>66</v>
      </c>
      <c r="CI664" s="22">
        <v>0.85</v>
      </c>
      <c r="CJ664" s="22">
        <v>0.28000000000000003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178186</v>
      </c>
      <c r="D665" s="22">
        <v>0</v>
      </c>
      <c r="E665" s="22">
        <v>0</v>
      </c>
      <c r="F665" s="22">
        <v>2</v>
      </c>
      <c r="G665" s="22">
        <v>-2</v>
      </c>
      <c r="H665" s="22">
        <v>2</v>
      </c>
      <c r="I665" s="22">
        <v>3</v>
      </c>
      <c r="J665" s="20">
        <v>5.5</v>
      </c>
      <c r="K665" s="20">
        <v>6.5</v>
      </c>
      <c r="L665" s="22">
        <v>9</v>
      </c>
      <c r="M665" s="20" t="s">
        <v>1642</v>
      </c>
      <c r="N665" s="20">
        <v>6</v>
      </c>
      <c r="O665" s="22">
        <v>526</v>
      </c>
      <c r="P665" s="23" t="b">
        <v>1</v>
      </c>
      <c r="Q665" s="20"/>
      <c r="R665" s="20" t="s">
        <v>3371</v>
      </c>
      <c r="S665" s="22">
        <v>72</v>
      </c>
      <c r="T665" s="20" t="s">
        <v>1643</v>
      </c>
      <c r="U665" s="20">
        <v>6.9</v>
      </c>
      <c r="V665" s="20" t="s">
        <v>413</v>
      </c>
      <c r="W665" s="20">
        <v>15.2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48</v>
      </c>
      <c r="AD665" s="22">
        <v>1486603</v>
      </c>
      <c r="AE665" s="22">
        <v>129620</v>
      </c>
      <c r="AF665" s="22">
        <v>511352</v>
      </c>
      <c r="AG665" s="22">
        <v>24223</v>
      </c>
      <c r="AH665" s="20">
        <v>0.8</v>
      </c>
      <c r="AI665" s="20">
        <v>6.7</v>
      </c>
      <c r="AJ665" s="20" t="s">
        <v>413</v>
      </c>
      <c r="AK665" s="22">
        <v>630</v>
      </c>
      <c r="AL665" s="22">
        <v>5</v>
      </c>
      <c r="AM665" s="22">
        <v>1</v>
      </c>
      <c r="AN665" s="22">
        <v>1</v>
      </c>
      <c r="AO665" s="22">
        <v>10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6</v>
      </c>
      <c r="AW665" s="22">
        <v>147</v>
      </c>
      <c r="AX665" s="20">
        <v>239.2</v>
      </c>
      <c r="AY665" s="20">
        <v>83.1</v>
      </c>
      <c r="AZ665" s="20">
        <v>319</v>
      </c>
      <c r="BA665" s="20">
        <v>64.099999999999994</v>
      </c>
      <c r="BB665" s="22">
        <v>7</v>
      </c>
      <c r="BC665" s="20">
        <v>3.64</v>
      </c>
      <c r="BD665" s="20">
        <v>0.77</v>
      </c>
      <c r="BE665" s="20">
        <v>4.41</v>
      </c>
      <c r="BF665" s="20">
        <v>14.49</v>
      </c>
      <c r="BG665" s="22">
        <v>9</v>
      </c>
      <c r="BH665" s="22">
        <v>3</v>
      </c>
      <c r="BI665" s="22">
        <v>88</v>
      </c>
      <c r="BJ665" s="22">
        <v>62</v>
      </c>
      <c r="BK665" s="22">
        <v>2</v>
      </c>
      <c r="BL665" s="22">
        <v>1</v>
      </c>
      <c r="BM665" s="22">
        <v>11</v>
      </c>
      <c r="BN665" s="22">
        <v>8</v>
      </c>
      <c r="BO665" s="22">
        <v>2</v>
      </c>
      <c r="BP665" s="20"/>
      <c r="BQ665" s="22">
        <v>4</v>
      </c>
      <c r="BR665" s="20"/>
      <c r="BS665" s="22">
        <v>4</v>
      </c>
      <c r="BT665" s="20"/>
      <c r="BU665" s="22">
        <v>0.52</v>
      </c>
      <c r="BV665" s="22">
        <v>0</v>
      </c>
      <c r="BW665" s="22">
        <v>0.11</v>
      </c>
      <c r="BX665" s="22">
        <v>0.63</v>
      </c>
      <c r="BY665" s="22">
        <v>2.0699999999999998</v>
      </c>
      <c r="BZ665" s="22">
        <v>1.43</v>
      </c>
      <c r="CA665" s="22">
        <v>26</v>
      </c>
      <c r="CB665" s="22">
        <v>15</v>
      </c>
      <c r="CC665" s="22">
        <v>14</v>
      </c>
      <c r="CD665" s="22">
        <v>7</v>
      </c>
      <c r="CE665" s="22">
        <v>5</v>
      </c>
      <c r="CF665" s="22">
        <v>3</v>
      </c>
      <c r="CG665" s="22">
        <v>26</v>
      </c>
      <c r="CH665" s="22">
        <v>10</v>
      </c>
      <c r="CI665" s="22">
        <v>1</v>
      </c>
      <c r="CJ665" s="22">
        <v>0.14000000000000001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149519</v>
      </c>
      <c r="D666" s="22">
        <v>0</v>
      </c>
      <c r="E666" s="22">
        <v>0</v>
      </c>
      <c r="F666" s="22">
        <v>-2</v>
      </c>
      <c r="G666" s="22">
        <v>2</v>
      </c>
      <c r="H666" s="22">
        <v>0</v>
      </c>
      <c r="I666" s="22">
        <v>3</v>
      </c>
      <c r="J666" s="20">
        <v>-0.5</v>
      </c>
      <c r="K666" s="20">
        <v>0.5</v>
      </c>
      <c r="L666" s="22">
        <v>0</v>
      </c>
      <c r="M666" s="20" t="s">
        <v>1666</v>
      </c>
      <c r="N666" s="20">
        <v>0</v>
      </c>
      <c r="O666" s="22">
        <v>527</v>
      </c>
      <c r="P666" s="23" t="b">
        <v>0</v>
      </c>
      <c r="Q666" s="20"/>
      <c r="R666" s="20"/>
      <c r="S666" s="22">
        <v>53</v>
      </c>
      <c r="T666" s="20" t="s">
        <v>1667</v>
      </c>
      <c r="U666" s="20">
        <v>1</v>
      </c>
      <c r="V666" s="20" t="s">
        <v>675</v>
      </c>
      <c r="W666" s="20">
        <v>0.1</v>
      </c>
      <c r="X666" s="23" t="b">
        <v>0</v>
      </c>
      <c r="Y666" s="20"/>
      <c r="Z666" s="20" t="s">
        <v>858</v>
      </c>
      <c r="AA666" s="22">
        <v>19</v>
      </c>
      <c r="AB666" s="22">
        <v>21</v>
      </c>
      <c r="AC666" s="22">
        <v>1</v>
      </c>
      <c r="AD666" s="22">
        <v>755</v>
      </c>
      <c r="AE666" s="22">
        <v>45</v>
      </c>
      <c r="AF666" s="22">
        <v>4334</v>
      </c>
      <c r="AG666" s="22">
        <v>50</v>
      </c>
      <c r="AH666" s="20">
        <v>0</v>
      </c>
      <c r="AI666" s="20">
        <v>0.2</v>
      </c>
      <c r="AJ666" s="20" t="s">
        <v>675</v>
      </c>
      <c r="AK666" s="22">
        <v>1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2</v>
      </c>
      <c r="AX666" s="20">
        <v>2.2000000000000002</v>
      </c>
      <c r="AY666" s="20">
        <v>0</v>
      </c>
      <c r="AZ666" s="20">
        <v>0</v>
      </c>
      <c r="BA666" s="20">
        <v>0.2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409</v>
      </c>
      <c r="BH666" s="22">
        <v>193</v>
      </c>
      <c r="BI666" s="22">
        <v>698</v>
      </c>
      <c r="BJ666" s="22">
        <v>298</v>
      </c>
      <c r="BK666" s="22">
        <v>694</v>
      </c>
      <c r="BL666" s="22">
        <v>296</v>
      </c>
      <c r="BM666" s="22">
        <v>423</v>
      </c>
      <c r="BN666" s="22">
        <v>199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144</v>
      </c>
      <c r="CB666" s="22">
        <v>91</v>
      </c>
      <c r="CC666" s="22">
        <v>689</v>
      </c>
      <c r="CD666" s="22">
        <v>294</v>
      </c>
      <c r="CE666" s="22">
        <v>388</v>
      </c>
      <c r="CF666" s="22">
        <v>183</v>
      </c>
      <c r="CG666" s="22">
        <v>491</v>
      </c>
      <c r="CH666" s="22">
        <v>167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164555</v>
      </c>
      <c r="D667" s="22">
        <v>0</v>
      </c>
      <c r="E667" s="22">
        <v>0</v>
      </c>
      <c r="F667" s="22">
        <v>0</v>
      </c>
      <c r="G667" s="22">
        <v>0</v>
      </c>
      <c r="H667" s="22">
        <v>1</v>
      </c>
      <c r="I667" s="22">
        <v>2</v>
      </c>
      <c r="J667" s="20">
        <v>6.2</v>
      </c>
      <c r="K667" s="20">
        <v>7.2</v>
      </c>
      <c r="L667" s="22">
        <v>12</v>
      </c>
      <c r="M667" s="20" t="s">
        <v>2323</v>
      </c>
      <c r="N667" s="20">
        <v>6.7</v>
      </c>
      <c r="O667" s="22">
        <v>528</v>
      </c>
      <c r="P667" s="23" t="b">
        <v>0</v>
      </c>
      <c r="Q667" s="20"/>
      <c r="R667" s="20"/>
      <c r="S667" s="22">
        <v>45</v>
      </c>
      <c r="T667" s="20" t="s">
        <v>1639</v>
      </c>
      <c r="U667" s="20">
        <v>4</v>
      </c>
      <c r="V667" s="20" t="s">
        <v>526</v>
      </c>
      <c r="W667" s="20">
        <v>1</v>
      </c>
      <c r="X667" s="23" t="b">
        <v>0</v>
      </c>
      <c r="Y667" s="20"/>
      <c r="Z667" s="20" t="s">
        <v>858</v>
      </c>
      <c r="AA667" s="22">
        <v>19</v>
      </c>
      <c r="AB667" s="22">
        <v>21</v>
      </c>
      <c r="AC667" s="22">
        <v>28</v>
      </c>
      <c r="AD667" s="22">
        <v>93759</v>
      </c>
      <c r="AE667" s="22">
        <v>29255</v>
      </c>
      <c r="AF667" s="22">
        <v>24349</v>
      </c>
      <c r="AG667" s="22">
        <v>3819</v>
      </c>
      <c r="AH667" s="20">
        <v>1.5</v>
      </c>
      <c r="AI667" s="20">
        <v>6.2</v>
      </c>
      <c r="AJ667" s="20" t="s">
        <v>526</v>
      </c>
      <c r="AK667" s="22">
        <v>626</v>
      </c>
      <c r="AL667" s="22">
        <v>0</v>
      </c>
      <c r="AM667" s="22">
        <v>3</v>
      </c>
      <c r="AN667" s="22">
        <v>1</v>
      </c>
      <c r="AO667" s="22">
        <v>10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3</v>
      </c>
      <c r="AW667" s="22">
        <v>141</v>
      </c>
      <c r="AX667" s="20">
        <v>185</v>
      </c>
      <c r="AY667" s="20">
        <v>135.80000000000001</v>
      </c>
      <c r="AZ667" s="20">
        <v>6</v>
      </c>
      <c r="BA667" s="20">
        <v>32.700000000000003</v>
      </c>
      <c r="BB667" s="22">
        <v>7</v>
      </c>
      <c r="BC667" s="20">
        <v>0</v>
      </c>
      <c r="BD667" s="20">
        <v>0.89</v>
      </c>
      <c r="BE667" s="20">
        <v>0.89</v>
      </c>
      <c r="BF667" s="20">
        <v>14.53</v>
      </c>
      <c r="BG667" s="22">
        <v>28</v>
      </c>
      <c r="BH667" s="22">
        <v>6</v>
      </c>
      <c r="BI667" s="22">
        <v>40</v>
      </c>
      <c r="BJ667" s="22">
        <v>11</v>
      </c>
      <c r="BK667" s="22">
        <v>317</v>
      </c>
      <c r="BL667" s="22">
        <v>107</v>
      </c>
      <c r="BM667" s="22">
        <v>61</v>
      </c>
      <c r="BN667" s="22">
        <v>10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0.13</v>
      </c>
      <c r="BX667" s="22">
        <v>0.13</v>
      </c>
      <c r="BY667" s="22">
        <v>2.09</v>
      </c>
      <c r="BZ667" s="22">
        <v>1.44</v>
      </c>
      <c r="CA667" s="22">
        <v>361</v>
      </c>
      <c r="CB667" s="22">
        <v>55</v>
      </c>
      <c r="CC667" s="22">
        <v>11</v>
      </c>
      <c r="CD667" s="22">
        <v>3</v>
      </c>
      <c r="CE667" s="22">
        <v>59</v>
      </c>
      <c r="CF667" s="22">
        <v>17</v>
      </c>
      <c r="CG667" s="22">
        <v>162</v>
      </c>
      <c r="CH667" s="22">
        <v>63</v>
      </c>
      <c r="CI667" s="22">
        <v>1.01</v>
      </c>
      <c r="CJ667" s="22">
        <v>0.14000000000000001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222017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3</v>
      </c>
      <c r="J668" s="20">
        <v>-0.5</v>
      </c>
      <c r="K668" s="20">
        <v>0.5</v>
      </c>
      <c r="L668" s="22">
        <v>0</v>
      </c>
      <c r="M668" s="20" t="s">
        <v>1172</v>
      </c>
      <c r="N668" s="20">
        <v>0</v>
      </c>
      <c r="O668" s="22">
        <v>529</v>
      </c>
      <c r="P668" s="23" t="b">
        <v>0</v>
      </c>
      <c r="Q668" s="20"/>
      <c r="R668" s="20"/>
      <c r="S668" s="22">
        <v>44</v>
      </c>
      <c r="T668" s="20" t="s">
        <v>1663</v>
      </c>
      <c r="U668" s="20">
        <v>0</v>
      </c>
      <c r="V668" s="20" t="s">
        <v>676</v>
      </c>
      <c r="W668" s="20">
        <v>0.1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0</v>
      </c>
      <c r="AD668" s="22">
        <v>3671</v>
      </c>
      <c r="AE668" s="22">
        <v>177</v>
      </c>
      <c r="AF668" s="22">
        <v>5405</v>
      </c>
      <c r="AG668" s="22">
        <v>186</v>
      </c>
      <c r="AH668" s="20">
        <v>0</v>
      </c>
      <c r="AI668" s="20">
        <v>0</v>
      </c>
      <c r="AJ668" s="20" t="s">
        <v>676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557</v>
      </c>
      <c r="BH668" s="22">
        <v>209</v>
      </c>
      <c r="BI668" s="22">
        <v>546</v>
      </c>
      <c r="BJ668" s="22">
        <v>209</v>
      </c>
      <c r="BK668" s="22">
        <v>529</v>
      </c>
      <c r="BL668" s="22">
        <v>202</v>
      </c>
      <c r="BM668" s="22">
        <v>561</v>
      </c>
      <c r="BN668" s="22">
        <v>212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532</v>
      </c>
      <c r="CB668" s="22">
        <v>281</v>
      </c>
      <c r="CC668" s="22">
        <v>530</v>
      </c>
      <c r="CD668" s="22">
        <v>193</v>
      </c>
      <c r="CE668" s="22">
        <v>563</v>
      </c>
      <c r="CF668" s="22">
        <v>213</v>
      </c>
      <c r="CG668" s="22">
        <v>427</v>
      </c>
      <c r="CH668" s="22">
        <v>138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55459</v>
      </c>
      <c r="D669" s="22">
        <v>0</v>
      </c>
      <c r="E669" s="22">
        <v>0</v>
      </c>
      <c r="F669" s="22">
        <v>-2</v>
      </c>
      <c r="G669" s="22">
        <v>2</v>
      </c>
      <c r="H669" s="22">
        <v>0</v>
      </c>
      <c r="I669" s="22">
        <v>2</v>
      </c>
      <c r="J669" s="20">
        <v>0</v>
      </c>
      <c r="K669" s="20">
        <v>0</v>
      </c>
      <c r="L669" s="22">
        <v>0</v>
      </c>
      <c r="M669" s="20" t="s">
        <v>883</v>
      </c>
      <c r="N669" s="20">
        <v>0</v>
      </c>
      <c r="O669" s="22">
        <v>530</v>
      </c>
      <c r="P669" s="23" t="b">
        <v>0</v>
      </c>
      <c r="Q669" s="20" t="s">
        <v>2397</v>
      </c>
      <c r="R669" s="20" t="s">
        <v>3372</v>
      </c>
      <c r="S669" s="22">
        <v>43</v>
      </c>
      <c r="T669" s="20" t="s">
        <v>1634</v>
      </c>
      <c r="U669" s="20">
        <v>0</v>
      </c>
      <c r="V669" s="20" t="s">
        <v>522</v>
      </c>
      <c r="W669" s="20">
        <v>0.4</v>
      </c>
      <c r="X669" s="23" t="b">
        <v>0</v>
      </c>
      <c r="Y669" s="20"/>
      <c r="Z669" s="20" t="s">
        <v>899</v>
      </c>
      <c r="AA669" s="22">
        <v>19</v>
      </c>
      <c r="AB669" s="22">
        <v>21</v>
      </c>
      <c r="AC669" s="22">
        <v>0</v>
      </c>
      <c r="AD669" s="22">
        <v>6977</v>
      </c>
      <c r="AE669" s="22">
        <v>22</v>
      </c>
      <c r="AF669" s="22">
        <v>60929</v>
      </c>
      <c r="AG669" s="22">
        <v>1842</v>
      </c>
      <c r="AH669" s="20">
        <v>0</v>
      </c>
      <c r="AI669" s="20">
        <v>0</v>
      </c>
      <c r="AJ669" s="20" t="s">
        <v>522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524</v>
      </c>
      <c r="BH669" s="22">
        <v>201</v>
      </c>
      <c r="BI669" s="22">
        <v>509</v>
      </c>
      <c r="BJ669" s="22">
        <v>197</v>
      </c>
      <c r="BK669" s="22">
        <v>482</v>
      </c>
      <c r="BL669" s="22">
        <v>184</v>
      </c>
      <c r="BM669" s="22">
        <v>528</v>
      </c>
      <c r="BN669" s="22">
        <v>200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581</v>
      </c>
      <c r="CB669" s="22">
        <v>147</v>
      </c>
      <c r="CC669" s="22">
        <v>486</v>
      </c>
      <c r="CD669" s="22">
        <v>183</v>
      </c>
      <c r="CE669" s="22">
        <v>530</v>
      </c>
      <c r="CF669" s="22">
        <v>199</v>
      </c>
      <c r="CG669" s="22">
        <v>243</v>
      </c>
      <c r="CH669" s="22">
        <v>96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220585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1656</v>
      </c>
      <c r="N670" s="20">
        <v>0</v>
      </c>
      <c r="O670" s="22">
        <v>531</v>
      </c>
      <c r="P670" s="23" t="b">
        <v>0</v>
      </c>
      <c r="Q670" s="20" t="s">
        <v>2912</v>
      </c>
      <c r="R670" s="20" t="s">
        <v>2957</v>
      </c>
      <c r="S670" s="22">
        <v>50</v>
      </c>
      <c r="T670" s="20" t="s">
        <v>1657</v>
      </c>
      <c r="U670" s="20">
        <v>0</v>
      </c>
      <c r="V670" s="20" t="s">
        <v>586</v>
      </c>
      <c r="W670" s="20">
        <v>0</v>
      </c>
      <c r="X670" s="23" t="b">
        <v>0</v>
      </c>
      <c r="Y670" s="20"/>
      <c r="Z670" s="20" t="s">
        <v>872</v>
      </c>
      <c r="AA670" s="22">
        <v>19</v>
      </c>
      <c r="AB670" s="22">
        <v>21</v>
      </c>
      <c r="AC670" s="22">
        <v>0</v>
      </c>
      <c r="AD670" s="22">
        <v>126</v>
      </c>
      <c r="AE670" s="22">
        <v>0</v>
      </c>
      <c r="AF670" s="22">
        <v>1815</v>
      </c>
      <c r="AG670" s="22">
        <v>16</v>
      </c>
      <c r="AH670" s="20">
        <v>0</v>
      </c>
      <c r="AI670" s="20">
        <v>0</v>
      </c>
      <c r="AJ670" s="20" t="s">
        <v>586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693</v>
      </c>
      <c r="BH670" s="22">
        <v>295</v>
      </c>
      <c r="BI670" s="22">
        <v>691</v>
      </c>
      <c r="BJ670" s="22">
        <v>294</v>
      </c>
      <c r="BK670" s="22">
        <v>687</v>
      </c>
      <c r="BL670" s="22">
        <v>292</v>
      </c>
      <c r="BM670" s="22">
        <v>693</v>
      </c>
      <c r="BN670" s="22">
        <v>295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194</v>
      </c>
      <c r="CB670" s="22">
        <v>122</v>
      </c>
      <c r="CC670" s="22">
        <v>680</v>
      </c>
      <c r="CD670" s="22">
        <v>288</v>
      </c>
      <c r="CE670" s="22">
        <v>692</v>
      </c>
      <c r="CF670" s="22">
        <v>294</v>
      </c>
      <c r="CG670" s="22">
        <v>638</v>
      </c>
      <c r="CH670" s="22">
        <v>256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109533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2.8</v>
      </c>
      <c r="K671" s="20">
        <v>3.8</v>
      </c>
      <c r="L671" s="22">
        <v>8</v>
      </c>
      <c r="M671" s="20" t="s">
        <v>174</v>
      </c>
      <c r="N671" s="20">
        <v>3.3</v>
      </c>
      <c r="O671" s="22">
        <v>532</v>
      </c>
      <c r="P671" s="23" t="b">
        <v>0</v>
      </c>
      <c r="Q671" s="20"/>
      <c r="R671" s="20"/>
      <c r="S671" s="22">
        <v>45</v>
      </c>
      <c r="T671" s="20" t="s">
        <v>1660</v>
      </c>
      <c r="U671" s="20">
        <v>2.6</v>
      </c>
      <c r="V671" s="20" t="s">
        <v>1661</v>
      </c>
      <c r="W671" s="20">
        <v>0.7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18</v>
      </c>
      <c r="AD671" s="22">
        <v>63036</v>
      </c>
      <c r="AE671" s="22">
        <v>1336</v>
      </c>
      <c r="AF671" s="22">
        <v>39425</v>
      </c>
      <c r="AG671" s="22">
        <v>974</v>
      </c>
      <c r="AH671" s="20">
        <v>0.7</v>
      </c>
      <c r="AI671" s="20">
        <v>4</v>
      </c>
      <c r="AJ671" s="20" t="s">
        <v>174</v>
      </c>
      <c r="AK671" s="22">
        <v>630</v>
      </c>
      <c r="AL671" s="22">
        <v>0</v>
      </c>
      <c r="AM671" s="22">
        <v>1</v>
      </c>
      <c r="AN671" s="22">
        <v>1</v>
      </c>
      <c r="AO671" s="22">
        <v>10</v>
      </c>
      <c r="AP671" s="22">
        <v>0</v>
      </c>
      <c r="AQ671" s="22">
        <v>0</v>
      </c>
      <c r="AR671" s="22">
        <v>0</v>
      </c>
      <c r="AS671" s="22">
        <v>3</v>
      </c>
      <c r="AT671" s="22">
        <v>0</v>
      </c>
      <c r="AU671" s="22">
        <v>0</v>
      </c>
      <c r="AV671" s="22">
        <v>2</v>
      </c>
      <c r="AW671" s="22">
        <v>95</v>
      </c>
      <c r="AX671" s="20">
        <v>117.4</v>
      </c>
      <c r="AY671" s="20">
        <v>85.5</v>
      </c>
      <c r="AZ671" s="20">
        <v>32</v>
      </c>
      <c r="BA671" s="20">
        <v>23.6</v>
      </c>
      <c r="BB671" s="22">
        <v>7</v>
      </c>
      <c r="BC671" s="20">
        <v>0.1</v>
      </c>
      <c r="BD671" s="20">
        <v>0.56000000000000005</v>
      </c>
      <c r="BE671" s="20">
        <v>0.66</v>
      </c>
      <c r="BF671" s="20">
        <v>14.53</v>
      </c>
      <c r="BG671" s="22">
        <v>98</v>
      </c>
      <c r="BH671" s="22">
        <v>35</v>
      </c>
      <c r="BI671" s="22">
        <v>82</v>
      </c>
      <c r="BJ671" s="22">
        <v>17</v>
      </c>
      <c r="BK671" s="22">
        <v>180</v>
      </c>
      <c r="BL671" s="22">
        <v>44</v>
      </c>
      <c r="BM671" s="22">
        <v>107</v>
      </c>
      <c r="BN671" s="22">
        <v>25</v>
      </c>
      <c r="BO671" s="20"/>
      <c r="BP671" s="20"/>
      <c r="BQ671" s="20"/>
      <c r="BR671" s="20"/>
      <c r="BS671" s="20"/>
      <c r="BT671" s="20"/>
      <c r="BU671" s="22">
        <v>0.01</v>
      </c>
      <c r="BV671" s="22">
        <v>0</v>
      </c>
      <c r="BW671" s="22">
        <v>0.08</v>
      </c>
      <c r="BX671" s="22">
        <v>0.09</v>
      </c>
      <c r="BY671" s="22">
        <v>2.08</v>
      </c>
      <c r="BZ671" s="22">
        <v>1.43</v>
      </c>
      <c r="CA671" s="22">
        <v>354</v>
      </c>
      <c r="CB671" s="22">
        <v>52</v>
      </c>
      <c r="CC671" s="22">
        <v>72</v>
      </c>
      <c r="CD671" s="22">
        <v>19</v>
      </c>
      <c r="CE671" s="22">
        <v>158</v>
      </c>
      <c r="CF671" s="22">
        <v>53</v>
      </c>
      <c r="CG671" s="22">
        <v>191</v>
      </c>
      <c r="CH671" s="22">
        <v>74</v>
      </c>
      <c r="CI671" s="22">
        <v>1</v>
      </c>
      <c r="CJ671" s="22">
        <v>0.14000000000000001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37096</v>
      </c>
      <c r="D672" s="22">
        <v>0</v>
      </c>
      <c r="E672" s="22">
        <v>0</v>
      </c>
      <c r="F672" s="22">
        <v>-2</v>
      </c>
      <c r="G672" s="22">
        <v>2</v>
      </c>
      <c r="H672" s="22">
        <v>0</v>
      </c>
      <c r="I672" s="22">
        <v>1</v>
      </c>
      <c r="J672" s="20">
        <v>-0.5</v>
      </c>
      <c r="K672" s="20">
        <v>0.5</v>
      </c>
      <c r="L672" s="22">
        <v>0</v>
      </c>
      <c r="M672" s="20" t="s">
        <v>1630</v>
      </c>
      <c r="N672" s="20">
        <v>0</v>
      </c>
      <c r="O672" s="22">
        <v>533</v>
      </c>
      <c r="P672" s="23" t="b">
        <v>0</v>
      </c>
      <c r="Q672" s="20"/>
      <c r="R672" s="20"/>
      <c r="S672" s="22">
        <v>43</v>
      </c>
      <c r="T672" s="20" t="s">
        <v>1631</v>
      </c>
      <c r="U672" s="20">
        <v>0</v>
      </c>
      <c r="V672" s="20" t="s">
        <v>447</v>
      </c>
      <c r="W672" s="20">
        <v>1.7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0</v>
      </c>
      <c r="AD672" s="22">
        <v>18331</v>
      </c>
      <c r="AE672" s="22">
        <v>424</v>
      </c>
      <c r="AF672" s="22">
        <v>149102</v>
      </c>
      <c r="AG672" s="22">
        <v>2433</v>
      </c>
      <c r="AH672" s="20">
        <v>0</v>
      </c>
      <c r="AI672" s="20">
        <v>0</v>
      </c>
      <c r="AJ672" s="20" t="s">
        <v>447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523</v>
      </c>
      <c r="BH672" s="22">
        <v>74</v>
      </c>
      <c r="BI672" s="22">
        <v>508</v>
      </c>
      <c r="BJ672" s="22">
        <v>60</v>
      </c>
      <c r="BK672" s="22">
        <v>481</v>
      </c>
      <c r="BL672" s="22">
        <v>55</v>
      </c>
      <c r="BM672" s="22">
        <v>527</v>
      </c>
      <c r="BN672" s="22">
        <v>74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580</v>
      </c>
      <c r="CB672" s="22">
        <v>32</v>
      </c>
      <c r="CC672" s="22">
        <v>485</v>
      </c>
      <c r="CD672" s="22">
        <v>74</v>
      </c>
      <c r="CE672" s="22">
        <v>529</v>
      </c>
      <c r="CF672" s="22">
        <v>74</v>
      </c>
      <c r="CG672" s="22">
        <v>132</v>
      </c>
      <c r="CH672" s="22">
        <v>18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217593</v>
      </c>
      <c r="D673" s="22">
        <v>0</v>
      </c>
      <c r="E673" s="22">
        <v>0</v>
      </c>
      <c r="F673" s="22">
        <v>-2</v>
      </c>
      <c r="G673" s="22">
        <v>2</v>
      </c>
      <c r="H673" s="22">
        <v>0</v>
      </c>
      <c r="I673" s="22">
        <v>3</v>
      </c>
      <c r="J673" s="20">
        <v>0.2</v>
      </c>
      <c r="K673" s="20">
        <v>1.2</v>
      </c>
      <c r="L673" s="22">
        <v>1</v>
      </c>
      <c r="M673" s="20" t="s">
        <v>895</v>
      </c>
      <c r="N673" s="20">
        <v>0.7</v>
      </c>
      <c r="O673" s="22">
        <v>534</v>
      </c>
      <c r="P673" s="23" t="b">
        <v>0</v>
      </c>
      <c r="Q673" s="20"/>
      <c r="R673" s="20"/>
      <c r="S673" s="22">
        <v>48</v>
      </c>
      <c r="T673" s="20" t="s">
        <v>1649</v>
      </c>
      <c r="U673" s="20">
        <v>1.2</v>
      </c>
      <c r="V673" s="20" t="s">
        <v>1650</v>
      </c>
      <c r="W673" s="20">
        <v>0.1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7</v>
      </c>
      <c r="AD673" s="22">
        <v>1748</v>
      </c>
      <c r="AE673" s="22">
        <v>53</v>
      </c>
      <c r="AF673" s="22">
        <v>6448</v>
      </c>
      <c r="AG673" s="22">
        <v>113</v>
      </c>
      <c r="AH673" s="20">
        <v>0.1</v>
      </c>
      <c r="AI673" s="20">
        <v>1.5</v>
      </c>
      <c r="AJ673" s="20" t="s">
        <v>2324</v>
      </c>
      <c r="AK673" s="22">
        <v>141</v>
      </c>
      <c r="AL673" s="22">
        <v>0</v>
      </c>
      <c r="AM673" s="22">
        <v>0</v>
      </c>
      <c r="AN673" s="22">
        <v>0</v>
      </c>
      <c r="AO673" s="22">
        <v>3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23</v>
      </c>
      <c r="AX673" s="20">
        <v>20.2</v>
      </c>
      <c r="AY673" s="20">
        <v>26.5</v>
      </c>
      <c r="AZ673" s="20">
        <v>47</v>
      </c>
      <c r="BA673" s="20">
        <v>9.4</v>
      </c>
      <c r="BB673" s="22">
        <v>1</v>
      </c>
      <c r="BC673" s="20">
        <v>0.24</v>
      </c>
      <c r="BD673" s="20">
        <v>0.1</v>
      </c>
      <c r="BE673" s="20">
        <v>0.34</v>
      </c>
      <c r="BF673" s="20">
        <v>2.94</v>
      </c>
      <c r="BG673" s="22">
        <v>312</v>
      </c>
      <c r="BH673" s="22">
        <v>135</v>
      </c>
      <c r="BI673" s="22">
        <v>230</v>
      </c>
      <c r="BJ673" s="22">
        <v>125</v>
      </c>
      <c r="BK673" s="22">
        <v>142</v>
      </c>
      <c r="BL673" s="22">
        <v>84</v>
      </c>
      <c r="BM673" s="22">
        <v>272</v>
      </c>
      <c r="BN673" s="22">
        <v>120</v>
      </c>
      <c r="BO673" s="20"/>
      <c r="BP673" s="20"/>
      <c r="BQ673" s="20"/>
      <c r="BR673" s="20"/>
      <c r="BS673" s="20"/>
      <c r="BT673" s="20"/>
      <c r="BU673" s="22">
        <v>0.15</v>
      </c>
      <c r="BV673" s="22">
        <v>0</v>
      </c>
      <c r="BW673" s="22">
        <v>0.06</v>
      </c>
      <c r="BX673" s="22">
        <v>0.21</v>
      </c>
      <c r="BY673" s="22">
        <v>1.88</v>
      </c>
      <c r="BZ673" s="22">
        <v>1.91</v>
      </c>
      <c r="CA673" s="22">
        <v>314</v>
      </c>
      <c r="CB673" s="22">
        <v>209</v>
      </c>
      <c r="CC673" s="22">
        <v>292</v>
      </c>
      <c r="CD673" s="22">
        <v>135</v>
      </c>
      <c r="CE673" s="22">
        <v>309</v>
      </c>
      <c r="CF673" s="22">
        <v>142</v>
      </c>
      <c r="CG673" s="22">
        <v>474</v>
      </c>
      <c r="CH673" s="22">
        <v>161</v>
      </c>
      <c r="CI673" s="22">
        <v>0.64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84939</v>
      </c>
      <c r="D674" s="22">
        <v>0</v>
      </c>
      <c r="E674" s="22">
        <v>0</v>
      </c>
      <c r="F674" s="22">
        <v>-3</v>
      </c>
      <c r="G674" s="22">
        <v>3</v>
      </c>
      <c r="H674" s="22">
        <v>0</v>
      </c>
      <c r="I674" s="22">
        <v>4</v>
      </c>
      <c r="J674" s="20">
        <v>0.2</v>
      </c>
      <c r="K674" s="20">
        <v>1.2</v>
      </c>
      <c r="L674" s="22">
        <v>0</v>
      </c>
      <c r="M674" s="20" t="s">
        <v>1089</v>
      </c>
      <c r="N674" s="20">
        <v>0.7</v>
      </c>
      <c r="O674" s="22">
        <v>535</v>
      </c>
      <c r="P674" s="23" t="b">
        <v>0</v>
      </c>
      <c r="Q674" s="20"/>
      <c r="R674" s="20"/>
      <c r="S674" s="22">
        <v>57</v>
      </c>
      <c r="T674" s="20" t="s">
        <v>1629</v>
      </c>
      <c r="U674" s="20">
        <v>1</v>
      </c>
      <c r="V674" s="20" t="s">
        <v>637</v>
      </c>
      <c r="W674" s="20">
        <v>0.8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5</v>
      </c>
      <c r="AD674" s="22">
        <v>16570</v>
      </c>
      <c r="AE674" s="22">
        <v>545</v>
      </c>
      <c r="AF674" s="22">
        <v>126210</v>
      </c>
      <c r="AG674" s="22">
        <v>1980</v>
      </c>
      <c r="AH674" s="20">
        <v>0.1</v>
      </c>
      <c r="AI674" s="20">
        <v>0.9</v>
      </c>
      <c r="AJ674" s="20" t="s">
        <v>637</v>
      </c>
      <c r="AK674" s="22">
        <v>33</v>
      </c>
      <c r="AL674" s="22">
        <v>0</v>
      </c>
      <c r="AM674" s="22">
        <v>0</v>
      </c>
      <c r="AN674" s="22">
        <v>0</v>
      </c>
      <c r="AO674" s="22">
        <v>2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11</v>
      </c>
      <c r="AX674" s="20">
        <v>8.1999999999999993</v>
      </c>
      <c r="AY674" s="20">
        <v>0.7</v>
      </c>
      <c r="AZ674" s="20">
        <v>9</v>
      </c>
      <c r="BA674" s="20">
        <v>1.8</v>
      </c>
      <c r="BB674" s="22">
        <v>0</v>
      </c>
      <c r="BC674" s="20">
        <v>0.12</v>
      </c>
      <c r="BD674" s="20">
        <v>0.01</v>
      </c>
      <c r="BE674" s="20">
        <v>0.13</v>
      </c>
      <c r="BF674" s="20">
        <v>1.92</v>
      </c>
      <c r="BG674" s="22">
        <v>373</v>
      </c>
      <c r="BH674" s="22">
        <v>43</v>
      </c>
      <c r="BI674" s="22">
        <v>386</v>
      </c>
      <c r="BJ674" s="22">
        <v>49</v>
      </c>
      <c r="BK674" s="22">
        <v>299</v>
      </c>
      <c r="BL674" s="22">
        <v>47</v>
      </c>
      <c r="BM674" s="22">
        <v>390</v>
      </c>
      <c r="BN674" s="22">
        <v>48</v>
      </c>
      <c r="BO674" s="20"/>
      <c r="BP674" s="20"/>
      <c r="BQ674" s="20"/>
      <c r="BR674" s="20"/>
      <c r="BS674" s="20"/>
      <c r="BT674" s="20"/>
      <c r="BU674" s="22">
        <v>0.33</v>
      </c>
      <c r="BV674" s="22">
        <v>0</v>
      </c>
      <c r="BW674" s="22">
        <v>0.03</v>
      </c>
      <c r="BX674" s="22">
        <v>0.36</v>
      </c>
      <c r="BY674" s="22">
        <v>5.24</v>
      </c>
      <c r="BZ674" s="22">
        <v>5.45</v>
      </c>
      <c r="CA674" s="22">
        <v>84</v>
      </c>
      <c r="CB674" s="22">
        <v>27</v>
      </c>
      <c r="CC674" s="22">
        <v>296</v>
      </c>
      <c r="CD674" s="22">
        <v>41</v>
      </c>
      <c r="CE674" s="22">
        <v>396</v>
      </c>
      <c r="CF674" s="22">
        <v>52</v>
      </c>
      <c r="CG674" s="22">
        <v>180</v>
      </c>
      <c r="CH674" s="22">
        <v>30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222018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2</v>
      </c>
      <c r="J675" s="20">
        <v>-0.5</v>
      </c>
      <c r="K675" s="20">
        <v>0.5</v>
      </c>
      <c r="L675" s="22">
        <v>0</v>
      </c>
      <c r="M675" s="20" t="s">
        <v>999</v>
      </c>
      <c r="N675" s="20">
        <v>0</v>
      </c>
      <c r="O675" s="22">
        <v>536</v>
      </c>
      <c r="P675" s="23" t="b">
        <v>0</v>
      </c>
      <c r="Q675" s="20"/>
      <c r="R675" s="20"/>
      <c r="S675" s="22">
        <v>44</v>
      </c>
      <c r="T675" s="20" t="s">
        <v>1651</v>
      </c>
      <c r="U675" s="20">
        <v>0</v>
      </c>
      <c r="V675" s="20" t="s">
        <v>459</v>
      </c>
      <c r="W675" s="20">
        <v>0.1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0</v>
      </c>
      <c r="AD675" s="22">
        <v>1048</v>
      </c>
      <c r="AE675" s="22">
        <v>42</v>
      </c>
      <c r="AF675" s="22">
        <v>3631</v>
      </c>
      <c r="AG675" s="22">
        <v>72</v>
      </c>
      <c r="AH675" s="20">
        <v>0</v>
      </c>
      <c r="AI675" s="20">
        <v>0</v>
      </c>
      <c r="AJ675" s="20" t="s">
        <v>459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558</v>
      </c>
      <c r="BH675" s="22">
        <v>217</v>
      </c>
      <c r="BI675" s="22">
        <v>547</v>
      </c>
      <c r="BJ675" s="22">
        <v>215</v>
      </c>
      <c r="BK675" s="22">
        <v>530</v>
      </c>
      <c r="BL675" s="22">
        <v>211</v>
      </c>
      <c r="BM675" s="22">
        <v>562</v>
      </c>
      <c r="BN675" s="22">
        <v>216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533</v>
      </c>
      <c r="CB675" s="22">
        <v>134</v>
      </c>
      <c r="CC675" s="22">
        <v>531</v>
      </c>
      <c r="CD675" s="22">
        <v>208</v>
      </c>
      <c r="CE675" s="22">
        <v>564</v>
      </c>
      <c r="CF675" s="22">
        <v>215</v>
      </c>
      <c r="CG675" s="22">
        <v>457</v>
      </c>
      <c r="CH675" s="22">
        <v>174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201057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2</v>
      </c>
      <c r="J676" s="20">
        <v>-0.2</v>
      </c>
      <c r="K676" s="20">
        <v>0.8</v>
      </c>
      <c r="L676" s="22">
        <v>0</v>
      </c>
      <c r="M676" s="20" t="s">
        <v>1668</v>
      </c>
      <c r="N676" s="20">
        <v>0.3</v>
      </c>
      <c r="O676" s="22">
        <v>537</v>
      </c>
      <c r="P676" s="23" t="b">
        <v>0</v>
      </c>
      <c r="Q676" s="20"/>
      <c r="R676" s="20"/>
      <c r="S676" s="22">
        <v>44</v>
      </c>
      <c r="T676" s="20" t="s">
        <v>1669</v>
      </c>
      <c r="U676" s="20">
        <v>0.7</v>
      </c>
      <c r="V676" s="20" t="s">
        <v>563</v>
      </c>
      <c r="W676" s="20">
        <v>0.1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2</v>
      </c>
      <c r="AD676" s="22">
        <v>1953</v>
      </c>
      <c r="AE676" s="22">
        <v>61</v>
      </c>
      <c r="AF676" s="22">
        <v>7714</v>
      </c>
      <c r="AG676" s="22">
        <v>183</v>
      </c>
      <c r="AH676" s="20">
        <v>0.1</v>
      </c>
      <c r="AI676" s="20">
        <v>0.5</v>
      </c>
      <c r="AJ676" s="20" t="s">
        <v>563</v>
      </c>
      <c r="AK676" s="22">
        <v>18</v>
      </c>
      <c r="AL676" s="22">
        <v>0</v>
      </c>
      <c r="AM676" s="22">
        <v>0</v>
      </c>
      <c r="AN676" s="22">
        <v>0</v>
      </c>
      <c r="AO676" s="22">
        <v>1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0</v>
      </c>
      <c r="AW676" s="22">
        <v>6</v>
      </c>
      <c r="AX676" s="20">
        <v>8.4</v>
      </c>
      <c r="AY676" s="20">
        <v>0.7</v>
      </c>
      <c r="AZ676" s="20">
        <v>0</v>
      </c>
      <c r="BA676" s="20">
        <v>0.9</v>
      </c>
      <c r="BB676" s="22">
        <v>0</v>
      </c>
      <c r="BC676" s="20">
        <v>0</v>
      </c>
      <c r="BD676" s="20">
        <v>0</v>
      </c>
      <c r="BE676" s="20">
        <v>0</v>
      </c>
      <c r="BF676" s="20">
        <v>0.45</v>
      </c>
      <c r="BG676" s="22">
        <v>369</v>
      </c>
      <c r="BH676" s="22">
        <v>138</v>
      </c>
      <c r="BI676" s="22">
        <v>384</v>
      </c>
      <c r="BJ676" s="22">
        <v>141</v>
      </c>
      <c r="BK676" s="22">
        <v>520</v>
      </c>
      <c r="BL676" s="22">
        <v>206</v>
      </c>
      <c r="BM676" s="22">
        <v>403</v>
      </c>
      <c r="BN676" s="22">
        <v>141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2.25</v>
      </c>
      <c r="BZ676" s="22">
        <v>5</v>
      </c>
      <c r="CA676" s="22">
        <v>519</v>
      </c>
      <c r="CB676" s="22">
        <v>127</v>
      </c>
      <c r="CC676" s="22">
        <v>333</v>
      </c>
      <c r="CD676" s="22">
        <v>109</v>
      </c>
      <c r="CE676" s="22">
        <v>412</v>
      </c>
      <c r="CF676" s="22">
        <v>137</v>
      </c>
      <c r="CG676" s="22">
        <v>391</v>
      </c>
      <c r="CH676" s="22">
        <v>150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487837</v>
      </c>
      <c r="D677" s="22">
        <v>0</v>
      </c>
      <c r="E677" s="22">
        <v>0</v>
      </c>
      <c r="F677" s="22">
        <v>-2</v>
      </c>
      <c r="G677" s="22">
        <v>2</v>
      </c>
      <c r="H677" s="22">
        <v>0</v>
      </c>
      <c r="I677" s="22">
        <v>4</v>
      </c>
      <c r="J677" s="20">
        <v>-0.5</v>
      </c>
      <c r="K677" s="20">
        <v>0.5</v>
      </c>
      <c r="L677" s="22">
        <v>0</v>
      </c>
      <c r="M677" s="20" t="s">
        <v>1672</v>
      </c>
      <c r="N677" s="20">
        <v>0</v>
      </c>
      <c r="O677" s="22">
        <v>538</v>
      </c>
      <c r="P677" s="23" t="b">
        <v>0</v>
      </c>
      <c r="Q677" s="20"/>
      <c r="R677" s="20"/>
      <c r="S677" s="22">
        <v>43</v>
      </c>
      <c r="T677" s="20" t="s">
        <v>1673</v>
      </c>
      <c r="U677" s="20">
        <v>0</v>
      </c>
      <c r="V677" s="20" t="s">
        <v>1674</v>
      </c>
      <c r="W677" s="20">
        <v>6.7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0</v>
      </c>
      <c r="AD677" s="22">
        <v>172858</v>
      </c>
      <c r="AE677" s="22">
        <v>24223</v>
      </c>
      <c r="AF677" s="22">
        <v>602682</v>
      </c>
      <c r="AG677" s="22">
        <v>26932</v>
      </c>
      <c r="AH677" s="20">
        <v>0</v>
      </c>
      <c r="AI677" s="20">
        <v>0</v>
      </c>
      <c r="AJ677" s="20" t="s">
        <v>1674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528</v>
      </c>
      <c r="BH677" s="22">
        <v>52</v>
      </c>
      <c r="BI677" s="22">
        <v>514</v>
      </c>
      <c r="BJ677" s="22">
        <v>56</v>
      </c>
      <c r="BK677" s="22">
        <v>488</v>
      </c>
      <c r="BL677" s="22">
        <v>54</v>
      </c>
      <c r="BM677" s="22">
        <v>532</v>
      </c>
      <c r="BN677" s="22">
        <v>54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593</v>
      </c>
      <c r="CB677" s="22">
        <v>94</v>
      </c>
      <c r="CC677" s="22">
        <v>492</v>
      </c>
      <c r="CD677" s="22">
        <v>50</v>
      </c>
      <c r="CE677" s="22">
        <v>534</v>
      </c>
      <c r="CF677" s="22">
        <v>56</v>
      </c>
      <c r="CG677" s="22">
        <v>61</v>
      </c>
      <c r="CH677" s="22">
        <v>11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224024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1.8</v>
      </c>
      <c r="K678" s="20">
        <v>2.8</v>
      </c>
      <c r="L678" s="22">
        <v>3</v>
      </c>
      <c r="M678" s="20" t="s">
        <v>896</v>
      </c>
      <c r="N678" s="20">
        <v>2.2999999999999998</v>
      </c>
      <c r="O678" s="22">
        <v>539</v>
      </c>
      <c r="P678" s="23" t="b">
        <v>0</v>
      </c>
      <c r="Q678" s="20"/>
      <c r="R678" s="20"/>
      <c r="S678" s="22">
        <v>60</v>
      </c>
      <c r="T678" s="20" t="s">
        <v>1670</v>
      </c>
      <c r="U678" s="20">
        <v>3.1</v>
      </c>
      <c r="V678" s="20" t="s">
        <v>1671</v>
      </c>
      <c r="W678" s="20">
        <v>1.9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22</v>
      </c>
      <c r="AD678" s="22">
        <v>110124</v>
      </c>
      <c r="AE678" s="22">
        <v>3654</v>
      </c>
      <c r="AF678" s="22">
        <v>106629</v>
      </c>
      <c r="AG678" s="22">
        <v>4882</v>
      </c>
      <c r="AH678" s="20">
        <v>0.4</v>
      </c>
      <c r="AI678" s="20">
        <v>3.7</v>
      </c>
      <c r="AJ678" s="20" t="s">
        <v>2325</v>
      </c>
      <c r="AK678" s="22">
        <v>620</v>
      </c>
      <c r="AL678" s="22">
        <v>1</v>
      </c>
      <c r="AM678" s="22">
        <v>1</v>
      </c>
      <c r="AN678" s="22">
        <v>2</v>
      </c>
      <c r="AO678" s="22">
        <v>9</v>
      </c>
      <c r="AP678" s="22">
        <v>0</v>
      </c>
      <c r="AQ678" s="22">
        <v>0</v>
      </c>
      <c r="AR678" s="22">
        <v>0</v>
      </c>
      <c r="AS678" s="22">
        <v>3</v>
      </c>
      <c r="AT678" s="22">
        <v>0</v>
      </c>
      <c r="AU678" s="22">
        <v>0</v>
      </c>
      <c r="AV678" s="22">
        <v>1</v>
      </c>
      <c r="AW678" s="22">
        <v>108</v>
      </c>
      <c r="AX678" s="20">
        <v>142.19999999999999</v>
      </c>
      <c r="AY678" s="20">
        <v>151.1</v>
      </c>
      <c r="AZ678" s="20">
        <v>73</v>
      </c>
      <c r="BA678" s="20">
        <v>36.6</v>
      </c>
      <c r="BB678" s="22">
        <v>7</v>
      </c>
      <c r="BC678" s="20">
        <v>1.47</v>
      </c>
      <c r="BD678" s="20">
        <v>1.39</v>
      </c>
      <c r="BE678" s="20">
        <v>2.86</v>
      </c>
      <c r="BF678" s="20">
        <v>13.63</v>
      </c>
      <c r="BG678" s="22">
        <v>68</v>
      </c>
      <c r="BH678" s="22">
        <v>28</v>
      </c>
      <c r="BI678" s="22">
        <v>32</v>
      </c>
      <c r="BJ678" s="22">
        <v>23</v>
      </c>
      <c r="BK678" s="22">
        <v>94</v>
      </c>
      <c r="BL678" s="22">
        <v>56</v>
      </c>
      <c r="BM678" s="22">
        <v>47</v>
      </c>
      <c r="BN678" s="22">
        <v>29</v>
      </c>
      <c r="BO678" s="20"/>
      <c r="BP678" s="20"/>
      <c r="BQ678" s="22">
        <v>3</v>
      </c>
      <c r="BR678" s="20"/>
      <c r="BS678" s="22">
        <v>3</v>
      </c>
      <c r="BT678" s="20"/>
      <c r="BU678" s="22">
        <v>0.21</v>
      </c>
      <c r="BV678" s="22">
        <v>0</v>
      </c>
      <c r="BW678" s="22">
        <v>0.2</v>
      </c>
      <c r="BX678" s="22">
        <v>0.41</v>
      </c>
      <c r="BY678" s="22">
        <v>1.98</v>
      </c>
      <c r="BZ678" s="22">
        <v>1.31</v>
      </c>
      <c r="CA678" s="22">
        <v>66</v>
      </c>
      <c r="CB678" s="22">
        <v>41</v>
      </c>
      <c r="CC678" s="22">
        <v>128</v>
      </c>
      <c r="CD678" s="22">
        <v>53</v>
      </c>
      <c r="CE678" s="22">
        <v>124</v>
      </c>
      <c r="CF678" s="22">
        <v>53</v>
      </c>
      <c r="CG678" s="22">
        <v>122</v>
      </c>
      <c r="CH678" s="22">
        <v>34</v>
      </c>
      <c r="CI678" s="22">
        <v>1.02</v>
      </c>
      <c r="CJ678" s="22">
        <v>0.28999999999999998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195899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4</v>
      </c>
      <c r="J679" s="20">
        <v>0</v>
      </c>
      <c r="K679" s="20">
        <v>0</v>
      </c>
      <c r="L679" s="22">
        <v>0</v>
      </c>
      <c r="M679" s="20" t="s">
        <v>1658</v>
      </c>
      <c r="N679" s="20">
        <v>0</v>
      </c>
      <c r="O679" s="22">
        <v>541</v>
      </c>
      <c r="P679" s="23" t="b">
        <v>0</v>
      </c>
      <c r="Q679" s="20" t="s">
        <v>2646</v>
      </c>
      <c r="R679" s="20" t="s">
        <v>2647</v>
      </c>
      <c r="S679" s="22">
        <v>60</v>
      </c>
      <c r="T679" s="20" t="s">
        <v>1659</v>
      </c>
      <c r="U679" s="20">
        <v>0</v>
      </c>
      <c r="V679" s="20" t="s">
        <v>536</v>
      </c>
      <c r="W679" s="20">
        <v>0</v>
      </c>
      <c r="X679" s="23" t="b">
        <v>0</v>
      </c>
      <c r="Y679" s="20"/>
      <c r="Z679" s="20" t="s">
        <v>872</v>
      </c>
      <c r="AA679" s="22">
        <v>19</v>
      </c>
      <c r="AB679" s="22">
        <v>21</v>
      </c>
      <c r="AC679" s="22">
        <v>0</v>
      </c>
      <c r="AD679" s="22">
        <v>0</v>
      </c>
      <c r="AE679" s="22">
        <v>0</v>
      </c>
      <c r="AF679" s="22">
        <v>4758</v>
      </c>
      <c r="AG679" s="22">
        <v>23</v>
      </c>
      <c r="AH679" s="20">
        <v>0</v>
      </c>
      <c r="AI679" s="20">
        <v>0</v>
      </c>
      <c r="AJ679" s="20" t="s">
        <v>536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715</v>
      </c>
      <c r="BH679" s="22">
        <v>89</v>
      </c>
      <c r="BI679" s="22">
        <v>715</v>
      </c>
      <c r="BJ679" s="22">
        <v>89</v>
      </c>
      <c r="BK679" s="22">
        <v>715</v>
      </c>
      <c r="BL679" s="22">
        <v>89</v>
      </c>
      <c r="BM679" s="22">
        <v>715</v>
      </c>
      <c r="BN679" s="22">
        <v>89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64</v>
      </c>
      <c r="CB679" s="22">
        <v>20</v>
      </c>
      <c r="CC679" s="22">
        <v>709</v>
      </c>
      <c r="CD679" s="22">
        <v>88</v>
      </c>
      <c r="CE679" s="22">
        <v>715</v>
      </c>
      <c r="CF679" s="22">
        <v>89</v>
      </c>
      <c r="CG679" s="22">
        <v>583</v>
      </c>
      <c r="CH679" s="22">
        <v>81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215439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3.2</v>
      </c>
      <c r="K680" s="20">
        <v>4.2</v>
      </c>
      <c r="L680" s="22">
        <v>8</v>
      </c>
      <c r="M680" s="20" t="s">
        <v>2326</v>
      </c>
      <c r="N680" s="20">
        <v>3.7</v>
      </c>
      <c r="O680" s="22">
        <v>542</v>
      </c>
      <c r="P680" s="23" t="b">
        <v>0</v>
      </c>
      <c r="Q680" s="20"/>
      <c r="R680" s="20" t="s">
        <v>2958</v>
      </c>
      <c r="S680" s="22">
        <v>49</v>
      </c>
      <c r="T680" s="20" t="s">
        <v>1648</v>
      </c>
      <c r="U680" s="20">
        <v>3.5</v>
      </c>
      <c r="V680" s="20" t="s">
        <v>2327</v>
      </c>
      <c r="W680" s="20">
        <v>0.7</v>
      </c>
      <c r="X680" s="23" t="b">
        <v>0</v>
      </c>
      <c r="Y680" s="20"/>
      <c r="Z680" s="20" t="s">
        <v>858</v>
      </c>
      <c r="AA680" s="22">
        <v>19</v>
      </c>
      <c r="AB680" s="22">
        <v>21</v>
      </c>
      <c r="AC680" s="22">
        <v>21</v>
      </c>
      <c r="AD680" s="22">
        <v>50935</v>
      </c>
      <c r="AE680" s="22">
        <v>4829</v>
      </c>
      <c r="AF680" s="22">
        <v>96465</v>
      </c>
      <c r="AG680" s="22">
        <v>1137</v>
      </c>
      <c r="AH680" s="20">
        <v>0.8</v>
      </c>
      <c r="AI680" s="20">
        <v>4.3</v>
      </c>
      <c r="AJ680" s="20" t="s">
        <v>2327</v>
      </c>
      <c r="AK680" s="22">
        <v>467</v>
      </c>
      <c r="AL680" s="22">
        <v>1</v>
      </c>
      <c r="AM680" s="22">
        <v>1</v>
      </c>
      <c r="AN680" s="22">
        <v>1</v>
      </c>
      <c r="AO680" s="22">
        <v>7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2</v>
      </c>
      <c r="AW680" s="22">
        <v>82</v>
      </c>
      <c r="AX680" s="20">
        <v>155.4</v>
      </c>
      <c r="AY680" s="20">
        <v>71</v>
      </c>
      <c r="AZ680" s="20">
        <v>110</v>
      </c>
      <c r="BA680" s="20">
        <v>33.700000000000003</v>
      </c>
      <c r="BB680" s="22">
        <v>6</v>
      </c>
      <c r="BC680" s="20">
        <v>1.56</v>
      </c>
      <c r="BD680" s="20">
        <v>0.41</v>
      </c>
      <c r="BE680" s="20">
        <v>1.97</v>
      </c>
      <c r="BF680" s="20">
        <v>11.41</v>
      </c>
      <c r="BG680" s="22">
        <v>50</v>
      </c>
      <c r="BH680" s="22">
        <v>22</v>
      </c>
      <c r="BI680" s="22">
        <v>109</v>
      </c>
      <c r="BJ680" s="22">
        <v>76</v>
      </c>
      <c r="BK680" s="22">
        <v>52</v>
      </c>
      <c r="BL680" s="22">
        <v>31</v>
      </c>
      <c r="BM680" s="22">
        <v>57</v>
      </c>
      <c r="BN680" s="22">
        <v>37</v>
      </c>
      <c r="BO680" s="20"/>
      <c r="BP680" s="20"/>
      <c r="BQ680" s="20"/>
      <c r="BR680" s="20"/>
      <c r="BS680" s="20"/>
      <c r="BT680" s="20"/>
      <c r="BU680" s="22">
        <v>0.3</v>
      </c>
      <c r="BV680" s="22">
        <v>0</v>
      </c>
      <c r="BW680" s="22">
        <v>0.08</v>
      </c>
      <c r="BX680" s="22">
        <v>0.38</v>
      </c>
      <c r="BY680" s="22">
        <v>2.2000000000000002</v>
      </c>
      <c r="BZ680" s="22">
        <v>1.35</v>
      </c>
      <c r="CA680" s="22">
        <v>258</v>
      </c>
      <c r="CB680" s="22">
        <v>171</v>
      </c>
      <c r="CC680" s="22">
        <v>65</v>
      </c>
      <c r="CD680" s="22">
        <v>29</v>
      </c>
      <c r="CE680" s="22">
        <v>96</v>
      </c>
      <c r="CF680" s="22">
        <v>39</v>
      </c>
      <c r="CG680" s="22">
        <v>194</v>
      </c>
      <c r="CH680" s="22">
        <v>59</v>
      </c>
      <c r="CI680" s="22">
        <v>1.1599999999999999</v>
      </c>
      <c r="CJ680" s="22">
        <v>0.19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180151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3</v>
      </c>
      <c r="J681" s="20">
        <v>0</v>
      </c>
      <c r="K681" s="20">
        <v>0</v>
      </c>
      <c r="L681" s="22">
        <v>0</v>
      </c>
      <c r="M681" s="20" t="s">
        <v>1644</v>
      </c>
      <c r="N681" s="20">
        <v>0</v>
      </c>
      <c r="O681" s="22">
        <v>543</v>
      </c>
      <c r="P681" s="23" t="b">
        <v>0</v>
      </c>
      <c r="Q681" s="20" t="s">
        <v>2648</v>
      </c>
      <c r="R681" s="20" t="s">
        <v>2649</v>
      </c>
      <c r="S681" s="22">
        <v>45</v>
      </c>
      <c r="T681" s="20" t="s">
        <v>1645</v>
      </c>
      <c r="U681" s="20">
        <v>0</v>
      </c>
      <c r="V681" s="20" t="s">
        <v>2328</v>
      </c>
      <c r="W681" s="20">
        <v>0.1</v>
      </c>
      <c r="X681" s="23" t="b">
        <v>0</v>
      </c>
      <c r="Y681" s="20"/>
      <c r="Z681" s="20" t="s">
        <v>872</v>
      </c>
      <c r="AA681" s="22">
        <v>19</v>
      </c>
      <c r="AB681" s="22">
        <v>21</v>
      </c>
      <c r="AC681" s="22">
        <v>0</v>
      </c>
      <c r="AD681" s="22">
        <v>0</v>
      </c>
      <c r="AE681" s="22">
        <v>0</v>
      </c>
      <c r="AF681" s="22">
        <v>11909</v>
      </c>
      <c r="AG681" s="22">
        <v>94</v>
      </c>
      <c r="AH681" s="20">
        <v>0</v>
      </c>
      <c r="AI681" s="20">
        <v>0</v>
      </c>
      <c r="AJ681" s="20" t="s">
        <v>2328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594</v>
      </c>
      <c r="BH681" s="22">
        <v>231</v>
      </c>
      <c r="BI681" s="22">
        <v>591</v>
      </c>
      <c r="BJ681" s="22">
        <v>232</v>
      </c>
      <c r="BK681" s="22">
        <v>577</v>
      </c>
      <c r="BL681" s="22">
        <v>227</v>
      </c>
      <c r="BM681" s="22">
        <v>598</v>
      </c>
      <c r="BN681" s="22">
        <v>234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370</v>
      </c>
      <c r="CB681" s="22">
        <v>224</v>
      </c>
      <c r="CC681" s="22">
        <v>571</v>
      </c>
      <c r="CD681" s="22">
        <v>217</v>
      </c>
      <c r="CE681" s="22">
        <v>600</v>
      </c>
      <c r="CF681" s="22">
        <v>235</v>
      </c>
      <c r="CG681" s="22">
        <v>462</v>
      </c>
      <c r="CH681" s="22">
        <v>155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103192</v>
      </c>
      <c r="D682" s="22">
        <v>0</v>
      </c>
      <c r="E682" s="22">
        <v>0</v>
      </c>
      <c r="F682" s="22">
        <v>0</v>
      </c>
      <c r="G682" s="22">
        <v>0</v>
      </c>
      <c r="H682" s="22">
        <v>1</v>
      </c>
      <c r="I682" s="22">
        <v>2</v>
      </c>
      <c r="J682" s="20">
        <v>2.2000000000000002</v>
      </c>
      <c r="K682" s="20">
        <v>3.2</v>
      </c>
      <c r="L682" s="22">
        <v>7</v>
      </c>
      <c r="M682" s="20" t="s">
        <v>1637</v>
      </c>
      <c r="N682" s="20">
        <v>2.7</v>
      </c>
      <c r="O682" s="22">
        <v>544</v>
      </c>
      <c r="P682" s="23" t="b">
        <v>0</v>
      </c>
      <c r="Q682" s="20"/>
      <c r="R682" s="20"/>
      <c r="S682" s="22">
        <v>45</v>
      </c>
      <c r="T682" s="20" t="s">
        <v>1638</v>
      </c>
      <c r="U682" s="20">
        <v>3.6</v>
      </c>
      <c r="V682" s="20" t="s">
        <v>433</v>
      </c>
      <c r="W682" s="20">
        <v>2.2000000000000002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25</v>
      </c>
      <c r="AD682" s="22">
        <v>169476</v>
      </c>
      <c r="AE682" s="22">
        <v>6840</v>
      </c>
      <c r="AF682" s="22">
        <v>63283</v>
      </c>
      <c r="AG682" s="22">
        <v>3968</v>
      </c>
      <c r="AH682" s="20">
        <v>0.6</v>
      </c>
      <c r="AI682" s="20">
        <v>5.6</v>
      </c>
      <c r="AJ682" s="20" t="s">
        <v>433</v>
      </c>
      <c r="AK682" s="22">
        <v>630</v>
      </c>
      <c r="AL682" s="22">
        <v>1</v>
      </c>
      <c r="AM682" s="22">
        <v>0</v>
      </c>
      <c r="AN682" s="22">
        <v>1</v>
      </c>
      <c r="AO682" s="22">
        <v>10</v>
      </c>
      <c r="AP682" s="22">
        <v>0</v>
      </c>
      <c r="AQ682" s="22">
        <v>0</v>
      </c>
      <c r="AR682" s="22">
        <v>0</v>
      </c>
      <c r="AS682" s="22">
        <v>1</v>
      </c>
      <c r="AT682" s="22">
        <v>0</v>
      </c>
      <c r="AU682" s="22">
        <v>0</v>
      </c>
      <c r="AV682" s="22">
        <v>4</v>
      </c>
      <c r="AW682" s="22">
        <v>121</v>
      </c>
      <c r="AX682" s="20">
        <v>177.8</v>
      </c>
      <c r="AY682" s="20">
        <v>14</v>
      </c>
      <c r="AZ682" s="20">
        <v>40</v>
      </c>
      <c r="BA682" s="20">
        <v>23.2</v>
      </c>
      <c r="BB682" s="22">
        <v>7</v>
      </c>
      <c r="BC682" s="20">
        <v>0.26</v>
      </c>
      <c r="BD682" s="20">
        <v>0</v>
      </c>
      <c r="BE682" s="20">
        <v>0.26</v>
      </c>
      <c r="BF682" s="20">
        <v>14.53</v>
      </c>
      <c r="BG682" s="22">
        <v>32</v>
      </c>
      <c r="BH682" s="22">
        <v>8</v>
      </c>
      <c r="BI682" s="22">
        <v>286</v>
      </c>
      <c r="BJ682" s="22">
        <v>95</v>
      </c>
      <c r="BK682" s="22">
        <v>155</v>
      </c>
      <c r="BL682" s="22">
        <v>33</v>
      </c>
      <c r="BM682" s="22">
        <v>111</v>
      </c>
      <c r="BN682" s="22">
        <v>29</v>
      </c>
      <c r="BO682" s="20"/>
      <c r="BP682" s="20"/>
      <c r="BQ682" s="20"/>
      <c r="BR682" s="20"/>
      <c r="BS682" s="20"/>
      <c r="BT682" s="20"/>
      <c r="BU682" s="22">
        <v>0.04</v>
      </c>
      <c r="BV682" s="22">
        <v>0</v>
      </c>
      <c r="BW682" s="22">
        <v>0</v>
      </c>
      <c r="BX682" s="22">
        <v>0.04</v>
      </c>
      <c r="BY682" s="22">
        <v>2.08</v>
      </c>
      <c r="BZ682" s="22">
        <v>1.43</v>
      </c>
      <c r="CA682" s="22">
        <v>353</v>
      </c>
      <c r="CB682" s="22">
        <v>51</v>
      </c>
      <c r="CC682" s="22">
        <v>110</v>
      </c>
      <c r="CD682" s="22">
        <v>33</v>
      </c>
      <c r="CE682" s="22">
        <v>86</v>
      </c>
      <c r="CF682" s="22">
        <v>24</v>
      </c>
      <c r="CG682" s="22">
        <v>112</v>
      </c>
      <c r="CH682" s="22">
        <v>43</v>
      </c>
      <c r="CI682" s="22">
        <v>1</v>
      </c>
      <c r="CJ682" s="22">
        <v>0.14000000000000001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40669</v>
      </c>
      <c r="D683" s="22">
        <v>0</v>
      </c>
      <c r="E683" s="22">
        <v>0</v>
      </c>
      <c r="F683" s="22">
        <v>-1</v>
      </c>
      <c r="G683" s="22">
        <v>1</v>
      </c>
      <c r="H683" s="22">
        <v>0</v>
      </c>
      <c r="I683" s="22">
        <v>2</v>
      </c>
      <c r="J683" s="20">
        <v>-0.5</v>
      </c>
      <c r="K683" s="20">
        <v>0.5</v>
      </c>
      <c r="L683" s="22">
        <v>0</v>
      </c>
      <c r="M683" s="20" t="s">
        <v>1632</v>
      </c>
      <c r="N683" s="20">
        <v>0</v>
      </c>
      <c r="O683" s="22">
        <v>577</v>
      </c>
      <c r="P683" s="23" t="b">
        <v>0</v>
      </c>
      <c r="Q683" s="20"/>
      <c r="R683" s="20"/>
      <c r="S683" s="22">
        <v>44</v>
      </c>
      <c r="T683" s="20" t="s">
        <v>1633</v>
      </c>
      <c r="U683" s="20">
        <v>1.5</v>
      </c>
      <c r="V683" s="20" t="s">
        <v>455</v>
      </c>
      <c r="W683" s="20">
        <v>0.1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3</v>
      </c>
      <c r="AD683" s="22">
        <v>2255</v>
      </c>
      <c r="AE683" s="22">
        <v>56</v>
      </c>
      <c r="AF683" s="22">
        <v>5312</v>
      </c>
      <c r="AG683" s="22">
        <v>132</v>
      </c>
      <c r="AH683" s="20">
        <v>0</v>
      </c>
      <c r="AI683" s="20">
        <v>0.7</v>
      </c>
      <c r="AJ683" s="20" t="s">
        <v>455</v>
      </c>
      <c r="AK683" s="22">
        <v>111</v>
      </c>
      <c r="AL683" s="22">
        <v>0</v>
      </c>
      <c r="AM683" s="22">
        <v>0</v>
      </c>
      <c r="AN683" s="22">
        <v>0</v>
      </c>
      <c r="AO683" s="22">
        <v>1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14</v>
      </c>
      <c r="AX683" s="20">
        <v>29.8</v>
      </c>
      <c r="AY683" s="20">
        <v>0.1</v>
      </c>
      <c r="AZ683" s="20">
        <v>0</v>
      </c>
      <c r="BA683" s="20">
        <v>3</v>
      </c>
      <c r="BB683" s="22">
        <v>1</v>
      </c>
      <c r="BC683" s="20">
        <v>0</v>
      </c>
      <c r="BD683" s="20">
        <v>0</v>
      </c>
      <c r="BE683" s="20">
        <v>0</v>
      </c>
      <c r="BF683" s="20">
        <v>1.7</v>
      </c>
      <c r="BG683" s="22">
        <v>279</v>
      </c>
      <c r="BH683" s="22">
        <v>108</v>
      </c>
      <c r="BI683" s="22">
        <v>400</v>
      </c>
      <c r="BJ683" s="22">
        <v>146</v>
      </c>
      <c r="BK683" s="22">
        <v>489</v>
      </c>
      <c r="BL683" s="22">
        <v>190</v>
      </c>
      <c r="BM683" s="22">
        <v>354</v>
      </c>
      <c r="BN683" s="22">
        <v>125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1.38</v>
      </c>
      <c r="BZ683" s="22">
        <v>0.81</v>
      </c>
      <c r="CA683" s="22">
        <v>476</v>
      </c>
      <c r="CB683" s="22">
        <v>102</v>
      </c>
      <c r="CC683" s="22">
        <v>493</v>
      </c>
      <c r="CD683" s="22">
        <v>188</v>
      </c>
      <c r="CE683" s="22">
        <v>274</v>
      </c>
      <c r="CF683" s="22">
        <v>87</v>
      </c>
      <c r="CG683" s="22">
        <v>410</v>
      </c>
      <c r="CH683" s="22">
        <v>157</v>
      </c>
      <c r="CI683" s="22">
        <v>0.81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213999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3</v>
      </c>
      <c r="J684" s="20">
        <v>0.8</v>
      </c>
      <c r="K684" s="20">
        <v>1.8</v>
      </c>
      <c r="L684" s="22">
        <v>2</v>
      </c>
      <c r="M684" s="20" t="s">
        <v>2650</v>
      </c>
      <c r="N684" s="20">
        <v>1.3</v>
      </c>
      <c r="O684" s="22">
        <v>642</v>
      </c>
      <c r="P684" s="23" t="b">
        <v>0</v>
      </c>
      <c r="Q684" s="20"/>
      <c r="R684" s="20" t="s">
        <v>3292</v>
      </c>
      <c r="S684" s="22">
        <v>50</v>
      </c>
      <c r="T684" s="20" t="s">
        <v>2651</v>
      </c>
      <c r="U684" s="20">
        <v>1.3</v>
      </c>
      <c r="V684" s="20" t="s">
        <v>2652</v>
      </c>
      <c r="W684" s="20">
        <v>0.1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8</v>
      </c>
      <c r="AD684" s="22">
        <v>8461</v>
      </c>
      <c r="AE684" s="22">
        <v>390</v>
      </c>
      <c r="AF684" s="22">
        <v>9466</v>
      </c>
      <c r="AG684" s="22">
        <v>333</v>
      </c>
      <c r="AH684" s="20">
        <v>0.3</v>
      </c>
      <c r="AI684" s="20">
        <v>1.6</v>
      </c>
      <c r="AJ684" s="20" t="s">
        <v>411</v>
      </c>
      <c r="AK684" s="22">
        <v>410</v>
      </c>
      <c r="AL684" s="22">
        <v>0</v>
      </c>
      <c r="AM684" s="22">
        <v>0</v>
      </c>
      <c r="AN684" s="22">
        <v>1</v>
      </c>
      <c r="AO684" s="22">
        <v>6</v>
      </c>
      <c r="AP684" s="22">
        <v>0</v>
      </c>
      <c r="AQ684" s="22">
        <v>0</v>
      </c>
      <c r="AR684" s="22">
        <v>0</v>
      </c>
      <c r="AS684" s="22">
        <v>4</v>
      </c>
      <c r="AT684" s="22">
        <v>0</v>
      </c>
      <c r="AU684" s="22">
        <v>0</v>
      </c>
      <c r="AV684" s="22">
        <v>0</v>
      </c>
      <c r="AW684" s="22">
        <v>56</v>
      </c>
      <c r="AX684" s="20">
        <v>85.8</v>
      </c>
      <c r="AY684" s="20">
        <v>17.899999999999999</v>
      </c>
      <c r="AZ684" s="20">
        <v>14</v>
      </c>
      <c r="BA684" s="20">
        <v>11.7</v>
      </c>
      <c r="BB684" s="22">
        <v>5</v>
      </c>
      <c r="BC684" s="20">
        <v>0.16</v>
      </c>
      <c r="BD684" s="20">
        <v>0.06</v>
      </c>
      <c r="BE684" s="20">
        <v>0.22</v>
      </c>
      <c r="BF684" s="20">
        <v>9.3699999999999992</v>
      </c>
      <c r="BG684" s="22">
        <v>153</v>
      </c>
      <c r="BH684" s="22">
        <v>57</v>
      </c>
      <c r="BI684" s="22">
        <v>261</v>
      </c>
      <c r="BJ684" s="22">
        <v>139</v>
      </c>
      <c r="BK684" s="22">
        <v>260</v>
      </c>
      <c r="BL684" s="22">
        <v>135</v>
      </c>
      <c r="BM684" s="22">
        <v>246</v>
      </c>
      <c r="BN684" s="22">
        <v>112</v>
      </c>
      <c r="BO684" s="20"/>
      <c r="BP684" s="20"/>
      <c r="BQ684" s="20"/>
      <c r="BR684" s="20"/>
      <c r="BS684" s="20"/>
      <c r="BT684" s="20"/>
      <c r="BU684" s="22">
        <v>0.04</v>
      </c>
      <c r="BV684" s="22">
        <v>0</v>
      </c>
      <c r="BW684" s="22">
        <v>0.01</v>
      </c>
      <c r="BX684" s="22">
        <v>0.05</v>
      </c>
      <c r="BY684" s="22">
        <v>2.06</v>
      </c>
      <c r="BZ684" s="22">
        <v>1.32</v>
      </c>
      <c r="CA684" s="22">
        <v>193</v>
      </c>
      <c r="CB684" s="22">
        <v>121</v>
      </c>
      <c r="CC684" s="22">
        <v>218</v>
      </c>
      <c r="CD684" s="22">
        <v>98</v>
      </c>
      <c r="CE684" s="22">
        <v>301</v>
      </c>
      <c r="CF684" s="22">
        <v>139</v>
      </c>
      <c r="CG684" s="22">
        <v>362</v>
      </c>
      <c r="CH684" s="22">
        <v>114</v>
      </c>
      <c r="CI684" s="22">
        <v>1.1000000000000001</v>
      </c>
      <c r="CJ684" s="22">
        <v>0.22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447879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1</v>
      </c>
      <c r="J685" s="20">
        <v>-0.5</v>
      </c>
      <c r="K685" s="20">
        <v>0.5</v>
      </c>
      <c r="L685" s="22">
        <v>0</v>
      </c>
      <c r="M685" s="20" t="s">
        <v>2653</v>
      </c>
      <c r="N685" s="20">
        <v>0</v>
      </c>
      <c r="O685" s="22">
        <v>647</v>
      </c>
      <c r="P685" s="23" t="b">
        <v>0</v>
      </c>
      <c r="Q685" s="20"/>
      <c r="R685" s="20"/>
      <c r="S685" s="22">
        <v>40</v>
      </c>
      <c r="T685" s="20" t="s">
        <v>2654</v>
      </c>
      <c r="U685" s="20">
        <v>0</v>
      </c>
      <c r="V685" s="20" t="s">
        <v>2655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0</v>
      </c>
      <c r="AD685" s="22">
        <v>3017</v>
      </c>
      <c r="AE685" s="22">
        <v>64</v>
      </c>
      <c r="AF685" s="22">
        <v>1749</v>
      </c>
      <c r="AG685" s="22">
        <v>67</v>
      </c>
      <c r="AH685" s="20">
        <v>0</v>
      </c>
      <c r="AI685" s="20">
        <v>0</v>
      </c>
      <c r="AJ685" s="20" t="s">
        <v>2655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496</v>
      </c>
      <c r="BH685" s="22">
        <v>62</v>
      </c>
      <c r="BI685" s="22">
        <v>481</v>
      </c>
      <c r="BJ685" s="22">
        <v>47</v>
      </c>
      <c r="BK685" s="22">
        <v>452</v>
      </c>
      <c r="BL685" s="22">
        <v>42</v>
      </c>
      <c r="BM685" s="22">
        <v>501</v>
      </c>
      <c r="BN685" s="22">
        <v>62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665</v>
      </c>
      <c r="CB685" s="22">
        <v>64</v>
      </c>
      <c r="CC685" s="22">
        <v>457</v>
      </c>
      <c r="CD685" s="22">
        <v>62</v>
      </c>
      <c r="CE685" s="22">
        <v>502</v>
      </c>
      <c r="CF685" s="22">
        <v>62</v>
      </c>
      <c r="CG685" s="22">
        <v>501</v>
      </c>
      <c r="CH685" s="22">
        <v>66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101178</v>
      </c>
      <c r="D686" s="22">
        <v>0</v>
      </c>
      <c r="E686" s="22">
        <v>0</v>
      </c>
      <c r="F686" s="22">
        <v>3</v>
      </c>
      <c r="G686" s="22">
        <v>-3</v>
      </c>
      <c r="H686" s="22">
        <v>0</v>
      </c>
      <c r="I686" s="22">
        <v>3</v>
      </c>
      <c r="J686" s="20">
        <v>3.8</v>
      </c>
      <c r="K686" s="20">
        <v>4.8</v>
      </c>
      <c r="L686" s="22">
        <v>4</v>
      </c>
      <c r="M686" s="20" t="s">
        <v>479</v>
      </c>
      <c r="N686" s="20">
        <v>4.3</v>
      </c>
      <c r="O686" s="22">
        <v>664</v>
      </c>
      <c r="P686" s="23" t="b">
        <v>0</v>
      </c>
      <c r="Q686" s="20"/>
      <c r="R686" s="20"/>
      <c r="S686" s="22">
        <v>63</v>
      </c>
      <c r="T686" s="20" t="s">
        <v>2656</v>
      </c>
      <c r="U686" s="20">
        <v>5.8</v>
      </c>
      <c r="V686" s="20" t="s">
        <v>2657</v>
      </c>
      <c r="W686" s="20">
        <v>13.5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35</v>
      </c>
      <c r="AD686" s="22">
        <v>1482775</v>
      </c>
      <c r="AE686" s="22">
        <v>42967</v>
      </c>
      <c r="AF686" s="22">
        <v>244256</v>
      </c>
      <c r="AG686" s="22">
        <v>36538</v>
      </c>
      <c r="AH686" s="20">
        <v>0.7</v>
      </c>
      <c r="AI686" s="20">
        <v>5.6</v>
      </c>
      <c r="AJ686" s="20" t="s">
        <v>2657</v>
      </c>
      <c r="AK686" s="22">
        <v>530</v>
      </c>
      <c r="AL686" s="22">
        <v>2</v>
      </c>
      <c r="AM686" s="22">
        <v>3</v>
      </c>
      <c r="AN686" s="22">
        <v>1</v>
      </c>
      <c r="AO686" s="22">
        <v>9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4</v>
      </c>
      <c r="AW686" s="22">
        <v>165</v>
      </c>
      <c r="AX686" s="20">
        <v>229</v>
      </c>
      <c r="AY686" s="20">
        <v>209.9</v>
      </c>
      <c r="AZ686" s="20">
        <v>107</v>
      </c>
      <c r="BA686" s="20">
        <v>54.6</v>
      </c>
      <c r="BB686" s="22">
        <v>6</v>
      </c>
      <c r="BC686" s="20">
        <v>1.6</v>
      </c>
      <c r="BD686" s="20">
        <v>1.93</v>
      </c>
      <c r="BE686" s="20">
        <v>3.53</v>
      </c>
      <c r="BF686" s="20">
        <v>13.03</v>
      </c>
      <c r="BG686" s="22">
        <v>11</v>
      </c>
      <c r="BH686" s="22">
        <v>5</v>
      </c>
      <c r="BI686" s="22">
        <v>15</v>
      </c>
      <c r="BJ686" s="22">
        <v>11</v>
      </c>
      <c r="BK686" s="22">
        <v>55</v>
      </c>
      <c r="BL686" s="22">
        <v>33</v>
      </c>
      <c r="BM686" s="22">
        <v>18</v>
      </c>
      <c r="BN686" s="22">
        <v>14</v>
      </c>
      <c r="BO686" s="22">
        <v>1</v>
      </c>
      <c r="BP686" s="20"/>
      <c r="BQ686" s="20"/>
      <c r="BR686" s="20"/>
      <c r="BS686" s="20"/>
      <c r="BT686" s="20"/>
      <c r="BU686" s="22">
        <v>0.27</v>
      </c>
      <c r="BV686" s="22">
        <v>0</v>
      </c>
      <c r="BW686" s="22">
        <v>0.33</v>
      </c>
      <c r="BX686" s="22">
        <v>0.6</v>
      </c>
      <c r="BY686" s="22">
        <v>2.21</v>
      </c>
      <c r="BZ686" s="22">
        <v>1.53</v>
      </c>
      <c r="CA686" s="22">
        <v>55</v>
      </c>
      <c r="CB686" s="22">
        <v>33</v>
      </c>
      <c r="CC686" s="22">
        <v>39</v>
      </c>
      <c r="CD686" s="22">
        <v>21</v>
      </c>
      <c r="CE686" s="22">
        <v>17</v>
      </c>
      <c r="CF686" s="22">
        <v>9</v>
      </c>
      <c r="CG686" s="22">
        <v>29</v>
      </c>
      <c r="CH686" s="22">
        <v>12</v>
      </c>
      <c r="CI686" s="22">
        <v>1.02</v>
      </c>
      <c r="CJ686" s="22">
        <v>0.17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233963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2</v>
      </c>
      <c r="J687" s="20">
        <v>-0.2</v>
      </c>
      <c r="K687" s="20">
        <v>0.8</v>
      </c>
      <c r="L687" s="22">
        <v>1</v>
      </c>
      <c r="M687" s="20" t="s">
        <v>1363</v>
      </c>
      <c r="N687" s="20">
        <v>0.3</v>
      </c>
      <c r="O687" s="22">
        <v>676</v>
      </c>
      <c r="P687" s="23" t="b">
        <v>0</v>
      </c>
      <c r="Q687" s="20"/>
      <c r="R687" s="20" t="s">
        <v>2959</v>
      </c>
      <c r="S687" s="22">
        <v>45</v>
      </c>
      <c r="T687" s="20" t="s">
        <v>2960</v>
      </c>
      <c r="U687" s="20">
        <v>1</v>
      </c>
      <c r="V687" s="20" t="s">
        <v>2961</v>
      </c>
      <c r="W687" s="20">
        <v>0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1</v>
      </c>
      <c r="AD687" s="22">
        <v>1193</v>
      </c>
      <c r="AE687" s="22">
        <v>39</v>
      </c>
      <c r="AF687" s="22">
        <v>533</v>
      </c>
      <c r="AG687" s="22">
        <v>44</v>
      </c>
      <c r="AH687" s="20">
        <v>0.1</v>
      </c>
      <c r="AI687" s="20">
        <v>0.2</v>
      </c>
      <c r="AJ687" s="20" t="s">
        <v>2961</v>
      </c>
      <c r="AK687" s="22">
        <v>1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3</v>
      </c>
      <c r="AX687" s="20">
        <v>0.2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0.05</v>
      </c>
      <c r="BG687" s="22">
        <v>423</v>
      </c>
      <c r="BH687" s="22">
        <v>151</v>
      </c>
      <c r="BI687" s="22">
        <v>600</v>
      </c>
      <c r="BJ687" s="22">
        <v>227</v>
      </c>
      <c r="BK687" s="22">
        <v>589</v>
      </c>
      <c r="BL687" s="22">
        <v>226</v>
      </c>
      <c r="BM687" s="22">
        <v>607</v>
      </c>
      <c r="BN687" s="22">
        <v>227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4.5</v>
      </c>
      <c r="BZ687" s="22">
        <v>0</v>
      </c>
      <c r="CA687" s="22">
        <v>399</v>
      </c>
      <c r="CB687" s="22">
        <v>84</v>
      </c>
      <c r="CC687" s="22">
        <v>334</v>
      </c>
      <c r="CD687" s="22">
        <v>110</v>
      </c>
      <c r="CE687" s="22">
        <v>347</v>
      </c>
      <c r="CF687" s="22">
        <v>128</v>
      </c>
      <c r="CG687" s="22">
        <v>618</v>
      </c>
      <c r="CH687" s="22">
        <v>213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460842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3</v>
      </c>
      <c r="J688" s="20">
        <v>0.5</v>
      </c>
      <c r="K688" s="20">
        <v>1.5</v>
      </c>
      <c r="L688" s="22">
        <v>1</v>
      </c>
      <c r="M688" s="20" t="s">
        <v>3127</v>
      </c>
      <c r="N688" s="20">
        <v>1</v>
      </c>
      <c r="O688" s="22">
        <v>689</v>
      </c>
      <c r="P688" s="23" t="b">
        <v>0</v>
      </c>
      <c r="Q688" s="20"/>
      <c r="R688" s="20"/>
      <c r="S688" s="22">
        <v>65</v>
      </c>
      <c r="T688" s="20" t="s">
        <v>3128</v>
      </c>
      <c r="U688" s="20">
        <v>1</v>
      </c>
      <c r="V688" s="20" t="s">
        <v>3129</v>
      </c>
      <c r="W688" s="20">
        <v>0.3</v>
      </c>
      <c r="X688" s="23" t="b">
        <v>0</v>
      </c>
      <c r="Y688" s="20"/>
      <c r="Z688" s="20" t="s">
        <v>858</v>
      </c>
      <c r="AA688" s="22">
        <v>19</v>
      </c>
      <c r="AB688" s="22">
        <v>21</v>
      </c>
      <c r="AC688" s="22">
        <v>4</v>
      </c>
      <c r="AD688" s="22">
        <v>44382</v>
      </c>
      <c r="AE688" s="22">
        <v>1000</v>
      </c>
      <c r="AF688" s="22">
        <v>19457</v>
      </c>
      <c r="AG688" s="22">
        <v>2210</v>
      </c>
      <c r="AH688" s="20">
        <v>0.2</v>
      </c>
      <c r="AI688" s="20">
        <v>0.6</v>
      </c>
      <c r="AJ688" s="20" t="s">
        <v>3129</v>
      </c>
      <c r="AK688" s="22">
        <v>58</v>
      </c>
      <c r="AL688" s="22">
        <v>0</v>
      </c>
      <c r="AM688" s="22">
        <v>0</v>
      </c>
      <c r="AN688" s="22">
        <v>0</v>
      </c>
      <c r="AO688" s="22">
        <v>4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25</v>
      </c>
      <c r="AX688" s="20">
        <v>16</v>
      </c>
      <c r="AY688" s="20">
        <v>2.2999999999999998</v>
      </c>
      <c r="AZ688" s="20">
        <v>6</v>
      </c>
      <c r="BA688" s="20">
        <v>2.4</v>
      </c>
      <c r="BB688" s="22">
        <v>0</v>
      </c>
      <c r="BC688" s="20">
        <v>0</v>
      </c>
      <c r="BD688" s="20">
        <v>0.01</v>
      </c>
      <c r="BE688" s="20">
        <v>0.01</v>
      </c>
      <c r="BF688" s="20">
        <v>1.99</v>
      </c>
      <c r="BG688" s="22">
        <v>326</v>
      </c>
      <c r="BH688" s="22">
        <v>140</v>
      </c>
      <c r="BI688" s="22">
        <v>361</v>
      </c>
      <c r="BJ688" s="22">
        <v>183</v>
      </c>
      <c r="BK688" s="22">
        <v>327</v>
      </c>
      <c r="BL688" s="22">
        <v>166</v>
      </c>
      <c r="BM688" s="22">
        <v>375</v>
      </c>
      <c r="BN688" s="22">
        <v>177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0.02</v>
      </c>
      <c r="BX688" s="22">
        <v>0.02</v>
      </c>
      <c r="BY688" s="22">
        <v>3.09</v>
      </c>
      <c r="BZ688" s="22">
        <v>6.21</v>
      </c>
      <c r="CA688" s="22">
        <v>50</v>
      </c>
      <c r="CB688" s="22">
        <v>29</v>
      </c>
      <c r="CC688" s="22">
        <v>256</v>
      </c>
      <c r="CD688" s="22">
        <v>117</v>
      </c>
      <c r="CE688" s="22">
        <v>399</v>
      </c>
      <c r="CF688" s="22">
        <v>193</v>
      </c>
      <c r="CG688" s="22">
        <v>263</v>
      </c>
      <c r="CH688" s="22">
        <v>82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0</v>
      </c>
      <c r="C689" s="22">
        <v>220394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3</v>
      </c>
      <c r="J689" s="20">
        <v>0.5</v>
      </c>
      <c r="K689" s="20">
        <v>0</v>
      </c>
      <c r="L689" s="22">
        <v>0</v>
      </c>
      <c r="M689" s="20" t="s">
        <v>2197</v>
      </c>
      <c r="N689" s="20">
        <v>0.5</v>
      </c>
      <c r="O689" s="22">
        <v>351</v>
      </c>
      <c r="P689" s="23" t="b">
        <v>0</v>
      </c>
      <c r="Q689" s="20"/>
      <c r="R689" s="20" t="s">
        <v>3373</v>
      </c>
      <c r="S689" s="22">
        <v>44</v>
      </c>
      <c r="T689" s="20" t="s">
        <v>2198</v>
      </c>
      <c r="U689" s="20">
        <v>1</v>
      </c>
      <c r="V689" s="20" t="s">
        <v>1810</v>
      </c>
      <c r="W689" s="20">
        <v>0</v>
      </c>
      <c r="X689" s="23" t="b">
        <v>0</v>
      </c>
      <c r="Y689" s="20"/>
      <c r="Z689" s="20" t="s">
        <v>858</v>
      </c>
      <c r="AA689" s="22">
        <v>20</v>
      </c>
      <c r="AB689" s="22">
        <v>39</v>
      </c>
      <c r="AC689" s="22">
        <v>2</v>
      </c>
      <c r="AD689" s="22">
        <v>2405</v>
      </c>
      <c r="AE689" s="22">
        <v>188</v>
      </c>
      <c r="AF689" s="22">
        <v>2263</v>
      </c>
      <c r="AG689" s="22">
        <v>95</v>
      </c>
      <c r="AH689" s="20">
        <v>0.1</v>
      </c>
      <c r="AI689" s="20">
        <v>0.5</v>
      </c>
      <c r="AJ689" s="20" t="s">
        <v>1810</v>
      </c>
      <c r="AK689" s="22">
        <v>14</v>
      </c>
      <c r="AL689" s="22">
        <v>0</v>
      </c>
      <c r="AM689" s="22">
        <v>0</v>
      </c>
      <c r="AN689" s="22">
        <v>0</v>
      </c>
      <c r="AO689" s="22">
        <v>2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6</v>
      </c>
      <c r="AX689" s="20">
        <v>3.6</v>
      </c>
      <c r="AY689" s="20">
        <v>0.8</v>
      </c>
      <c r="AZ689" s="20">
        <v>0</v>
      </c>
      <c r="BA689" s="20">
        <v>0.4</v>
      </c>
      <c r="BB689" s="22">
        <v>0</v>
      </c>
      <c r="BC689" s="20">
        <v>0</v>
      </c>
      <c r="BD689" s="20">
        <v>0</v>
      </c>
      <c r="BE689" s="20">
        <v>0</v>
      </c>
      <c r="BF689" s="20">
        <v>0.98</v>
      </c>
      <c r="BG689" s="22">
        <v>398</v>
      </c>
      <c r="BH689" s="22">
        <v>185</v>
      </c>
      <c r="BI689" s="22">
        <v>382</v>
      </c>
      <c r="BJ689" s="22">
        <v>192</v>
      </c>
      <c r="BK689" s="22">
        <v>527</v>
      </c>
      <c r="BL689" s="22">
        <v>201</v>
      </c>
      <c r="BM689" s="22">
        <v>416</v>
      </c>
      <c r="BN689" s="22">
        <v>195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6.3</v>
      </c>
      <c r="BZ689" s="22">
        <v>12.86</v>
      </c>
      <c r="CA689" s="22">
        <v>530</v>
      </c>
      <c r="CB689" s="22">
        <v>280</v>
      </c>
      <c r="CC689" s="22">
        <v>305</v>
      </c>
      <c r="CD689" s="22">
        <v>142</v>
      </c>
      <c r="CE689" s="22">
        <v>335</v>
      </c>
      <c r="CF689" s="22">
        <v>148</v>
      </c>
      <c r="CG689" s="22">
        <v>548</v>
      </c>
      <c r="CH689" s="22">
        <v>203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448514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2</v>
      </c>
      <c r="J690" s="20">
        <v>1.2</v>
      </c>
      <c r="K690" s="20">
        <v>0.2</v>
      </c>
      <c r="L690" s="22">
        <v>2</v>
      </c>
      <c r="M690" s="20" t="s">
        <v>1697</v>
      </c>
      <c r="N690" s="20">
        <v>1.2</v>
      </c>
      <c r="O690" s="22">
        <v>545</v>
      </c>
      <c r="P690" s="23" t="b">
        <v>0</v>
      </c>
      <c r="Q690" s="20"/>
      <c r="R690" s="20" t="s">
        <v>3293</v>
      </c>
      <c r="S690" s="22">
        <v>45</v>
      </c>
      <c r="T690" s="20" t="s">
        <v>1698</v>
      </c>
      <c r="U690" s="20">
        <v>1</v>
      </c>
      <c r="V690" s="20" t="s">
        <v>493</v>
      </c>
      <c r="W690" s="20">
        <v>0.3</v>
      </c>
      <c r="X690" s="23" t="b">
        <v>0</v>
      </c>
      <c r="Y690" s="20"/>
      <c r="Z690" s="20" t="s">
        <v>858</v>
      </c>
      <c r="AA690" s="22">
        <v>20</v>
      </c>
      <c r="AB690" s="22">
        <v>39</v>
      </c>
      <c r="AC690" s="22">
        <v>7</v>
      </c>
      <c r="AD690" s="22">
        <v>20927</v>
      </c>
      <c r="AE690" s="22">
        <v>802</v>
      </c>
      <c r="AF690" s="22">
        <v>24573</v>
      </c>
      <c r="AG690" s="22">
        <v>459</v>
      </c>
      <c r="AH690" s="20">
        <v>0.3</v>
      </c>
      <c r="AI690" s="20">
        <v>1.6</v>
      </c>
      <c r="AJ690" s="20" t="s">
        <v>493</v>
      </c>
      <c r="AK690" s="22">
        <v>470</v>
      </c>
      <c r="AL690" s="22">
        <v>0</v>
      </c>
      <c r="AM690" s="22">
        <v>0</v>
      </c>
      <c r="AN690" s="22">
        <v>0</v>
      </c>
      <c r="AO690" s="22">
        <v>9</v>
      </c>
      <c r="AP690" s="22">
        <v>0</v>
      </c>
      <c r="AQ690" s="22">
        <v>0</v>
      </c>
      <c r="AR690" s="22">
        <v>0</v>
      </c>
      <c r="AS690" s="22">
        <v>2</v>
      </c>
      <c r="AT690" s="22">
        <v>0</v>
      </c>
      <c r="AU690" s="22">
        <v>0</v>
      </c>
      <c r="AV690" s="22">
        <v>0</v>
      </c>
      <c r="AW690" s="22">
        <v>41</v>
      </c>
      <c r="AX690" s="20">
        <v>84.6</v>
      </c>
      <c r="AY690" s="20">
        <v>43</v>
      </c>
      <c r="AZ690" s="20">
        <v>16</v>
      </c>
      <c r="BA690" s="20">
        <v>14.3</v>
      </c>
      <c r="BB690" s="22">
        <v>6</v>
      </c>
      <c r="BC690" s="20">
        <v>0.21</v>
      </c>
      <c r="BD690" s="20">
        <v>0.2</v>
      </c>
      <c r="BE690" s="20">
        <v>0.41</v>
      </c>
      <c r="BF690" s="20">
        <v>8.82</v>
      </c>
      <c r="BG690" s="22">
        <v>158</v>
      </c>
      <c r="BH690" s="22">
        <v>64</v>
      </c>
      <c r="BI690" s="22">
        <v>174</v>
      </c>
      <c r="BJ690" s="22">
        <v>45</v>
      </c>
      <c r="BK690" s="22">
        <v>251</v>
      </c>
      <c r="BL690" s="22">
        <v>75</v>
      </c>
      <c r="BM690" s="22">
        <v>205</v>
      </c>
      <c r="BN690" s="22">
        <v>65</v>
      </c>
      <c r="BO690" s="20"/>
      <c r="BP690" s="20"/>
      <c r="BQ690" s="20"/>
      <c r="BR690" s="20"/>
      <c r="BS690" s="20"/>
      <c r="BT690" s="20"/>
      <c r="BU690" s="22">
        <v>0.04</v>
      </c>
      <c r="BV690" s="22">
        <v>0</v>
      </c>
      <c r="BW690" s="22">
        <v>0.04</v>
      </c>
      <c r="BX690" s="22">
        <v>0.08</v>
      </c>
      <c r="BY690" s="22">
        <v>1.69</v>
      </c>
      <c r="BZ690" s="22">
        <v>1.72</v>
      </c>
      <c r="CA690" s="22">
        <v>418</v>
      </c>
      <c r="CB690" s="22">
        <v>91</v>
      </c>
      <c r="CC690" s="22">
        <v>222</v>
      </c>
      <c r="CD690" s="22">
        <v>74</v>
      </c>
      <c r="CE690" s="22">
        <v>348</v>
      </c>
      <c r="CF690" s="22">
        <v>129</v>
      </c>
      <c r="CG690" s="22">
        <v>256</v>
      </c>
      <c r="CH690" s="22">
        <v>99</v>
      </c>
      <c r="CI690" s="22">
        <v>1.1499999999999999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79602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1</v>
      </c>
      <c r="J691" s="20">
        <v>0</v>
      </c>
      <c r="K691" s="20">
        <v>-1</v>
      </c>
      <c r="L691" s="22">
        <v>0</v>
      </c>
      <c r="M691" s="20" t="s">
        <v>1026</v>
      </c>
      <c r="N691" s="20">
        <v>0</v>
      </c>
      <c r="O691" s="22">
        <v>546</v>
      </c>
      <c r="P691" s="23" t="b">
        <v>0</v>
      </c>
      <c r="Q691" s="20"/>
      <c r="R691" s="20"/>
      <c r="S691" s="22">
        <v>40</v>
      </c>
      <c r="T691" s="20" t="s">
        <v>1769</v>
      </c>
      <c r="U691" s="20">
        <v>0</v>
      </c>
      <c r="V691" s="20" t="s">
        <v>1770</v>
      </c>
      <c r="W691" s="20">
        <v>0.4</v>
      </c>
      <c r="X691" s="23" t="b">
        <v>0</v>
      </c>
      <c r="Y691" s="20"/>
      <c r="Z691" s="20" t="s">
        <v>858</v>
      </c>
      <c r="AA691" s="22">
        <v>20</v>
      </c>
      <c r="AB691" s="22">
        <v>39</v>
      </c>
      <c r="AC691" s="22">
        <v>0</v>
      </c>
      <c r="AD691" s="22">
        <v>4586</v>
      </c>
      <c r="AE691" s="22">
        <v>89</v>
      </c>
      <c r="AF691" s="22">
        <v>12731</v>
      </c>
      <c r="AG691" s="22">
        <v>402</v>
      </c>
      <c r="AH691" s="20">
        <v>0</v>
      </c>
      <c r="AI691" s="20">
        <v>0</v>
      </c>
      <c r="AJ691" s="20" t="s">
        <v>1770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450</v>
      </c>
      <c r="BH691" s="22">
        <v>41</v>
      </c>
      <c r="BI691" s="22">
        <v>433</v>
      </c>
      <c r="BJ691" s="22">
        <v>24</v>
      </c>
      <c r="BK691" s="22">
        <v>401</v>
      </c>
      <c r="BL691" s="22">
        <v>19</v>
      </c>
      <c r="BM691" s="22">
        <v>455</v>
      </c>
      <c r="BN691" s="22">
        <v>41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608</v>
      </c>
      <c r="CB691" s="22">
        <v>41</v>
      </c>
      <c r="CC691" s="22">
        <v>408</v>
      </c>
      <c r="CD691" s="22">
        <v>40</v>
      </c>
      <c r="CE691" s="22">
        <v>455</v>
      </c>
      <c r="CF691" s="22">
        <v>41</v>
      </c>
      <c r="CG691" s="22">
        <v>250</v>
      </c>
      <c r="CH691" s="22">
        <v>33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431960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2329</v>
      </c>
      <c r="N692" s="20">
        <v>0</v>
      </c>
      <c r="O692" s="22">
        <v>547</v>
      </c>
      <c r="P692" s="23" t="b">
        <v>0</v>
      </c>
      <c r="Q692" s="20" t="s">
        <v>3130</v>
      </c>
      <c r="R692" s="20" t="s">
        <v>3131</v>
      </c>
      <c r="S692" s="22">
        <v>40</v>
      </c>
      <c r="T692" s="20" t="s">
        <v>2330</v>
      </c>
      <c r="U692" s="20">
        <v>0</v>
      </c>
      <c r="V692" s="20" t="s">
        <v>2331</v>
      </c>
      <c r="W692" s="20">
        <v>0.6</v>
      </c>
      <c r="X692" s="23" t="b">
        <v>0</v>
      </c>
      <c r="Y692" s="20"/>
      <c r="Z692" s="20" t="s">
        <v>872</v>
      </c>
      <c r="AA692" s="22">
        <v>20</v>
      </c>
      <c r="AB692" s="22">
        <v>39</v>
      </c>
      <c r="AC692" s="22">
        <v>0</v>
      </c>
      <c r="AD692" s="22">
        <v>11202</v>
      </c>
      <c r="AE692" s="22">
        <v>0</v>
      </c>
      <c r="AF692" s="22">
        <v>39469</v>
      </c>
      <c r="AG692" s="22">
        <v>882</v>
      </c>
      <c r="AH692" s="20">
        <v>0</v>
      </c>
      <c r="AI692" s="20">
        <v>0</v>
      </c>
      <c r="AJ692" s="20" t="s">
        <v>2331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491</v>
      </c>
      <c r="BH692" s="22">
        <v>181</v>
      </c>
      <c r="BI692" s="22">
        <v>476</v>
      </c>
      <c r="BJ692" s="22">
        <v>178</v>
      </c>
      <c r="BK692" s="22">
        <v>446</v>
      </c>
      <c r="BL692" s="22">
        <v>162</v>
      </c>
      <c r="BM692" s="22">
        <v>496</v>
      </c>
      <c r="BN692" s="22">
        <v>181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658</v>
      </c>
      <c r="CB692" s="22">
        <v>191</v>
      </c>
      <c r="CC692" s="22">
        <v>451</v>
      </c>
      <c r="CD692" s="22">
        <v>161</v>
      </c>
      <c r="CE692" s="22">
        <v>496</v>
      </c>
      <c r="CF692" s="22">
        <v>178</v>
      </c>
      <c r="CG692" s="22">
        <v>207</v>
      </c>
      <c r="CH692" s="22">
        <v>79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490721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2</v>
      </c>
      <c r="J693" s="20">
        <v>0</v>
      </c>
      <c r="K693" s="20">
        <v>-1</v>
      </c>
      <c r="L693" s="22">
        <v>0</v>
      </c>
      <c r="M693" s="20" t="s">
        <v>1590</v>
      </c>
      <c r="N693" s="20">
        <v>0</v>
      </c>
      <c r="O693" s="22">
        <v>548</v>
      </c>
      <c r="P693" s="23" t="b">
        <v>0</v>
      </c>
      <c r="Q693" s="20"/>
      <c r="R693" s="20"/>
      <c r="S693" s="22">
        <v>45</v>
      </c>
      <c r="T693" s="20" t="s">
        <v>1710</v>
      </c>
      <c r="U693" s="20">
        <v>1.3</v>
      </c>
      <c r="V693" s="20" t="s">
        <v>1711</v>
      </c>
      <c r="W693" s="20">
        <v>0.1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8</v>
      </c>
      <c r="AD693" s="22">
        <v>4456</v>
      </c>
      <c r="AE693" s="22">
        <v>43</v>
      </c>
      <c r="AF693" s="22">
        <v>7155</v>
      </c>
      <c r="AG693" s="22">
        <v>214</v>
      </c>
      <c r="AH693" s="20">
        <v>0</v>
      </c>
      <c r="AI693" s="20">
        <v>1.8</v>
      </c>
      <c r="AJ693" s="20" t="s">
        <v>3132</v>
      </c>
      <c r="AK693" s="22">
        <v>140</v>
      </c>
      <c r="AL693" s="22">
        <v>0</v>
      </c>
      <c r="AM693" s="22">
        <v>0</v>
      </c>
      <c r="AN693" s="22">
        <v>1</v>
      </c>
      <c r="AO693" s="22">
        <v>3</v>
      </c>
      <c r="AP693" s="22">
        <v>1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38</v>
      </c>
      <c r="AX693" s="20">
        <v>30.8</v>
      </c>
      <c r="AY693" s="20">
        <v>37.5</v>
      </c>
      <c r="AZ693" s="20">
        <v>16</v>
      </c>
      <c r="BA693" s="20">
        <v>8.4</v>
      </c>
      <c r="BB693" s="22">
        <v>1</v>
      </c>
      <c r="BC693" s="20">
        <v>0.22</v>
      </c>
      <c r="BD693" s="20">
        <v>0.17</v>
      </c>
      <c r="BE693" s="20">
        <v>0.39</v>
      </c>
      <c r="BF693" s="20">
        <v>2.95</v>
      </c>
      <c r="BG693" s="22">
        <v>276</v>
      </c>
      <c r="BH693" s="22">
        <v>107</v>
      </c>
      <c r="BI693" s="22">
        <v>188</v>
      </c>
      <c r="BJ693" s="22">
        <v>51</v>
      </c>
      <c r="BK693" s="22">
        <v>252</v>
      </c>
      <c r="BL693" s="22">
        <v>76</v>
      </c>
      <c r="BM693" s="22">
        <v>284</v>
      </c>
      <c r="BN693" s="22">
        <v>100</v>
      </c>
      <c r="BO693" s="20"/>
      <c r="BP693" s="20"/>
      <c r="BQ693" s="20"/>
      <c r="BR693" s="20"/>
      <c r="BS693" s="20"/>
      <c r="BT693" s="20"/>
      <c r="BU693" s="22">
        <v>0.14000000000000001</v>
      </c>
      <c r="BV693" s="22">
        <v>0</v>
      </c>
      <c r="BW693" s="22">
        <v>0.11</v>
      </c>
      <c r="BX693" s="22">
        <v>0.25</v>
      </c>
      <c r="BY693" s="22">
        <v>1.9</v>
      </c>
      <c r="BZ693" s="22">
        <v>1.93</v>
      </c>
      <c r="CA693" s="22">
        <v>443</v>
      </c>
      <c r="CB693" s="22">
        <v>96</v>
      </c>
      <c r="CC693" s="22">
        <v>609</v>
      </c>
      <c r="CD693" s="22">
        <v>221</v>
      </c>
      <c r="CE693" s="22">
        <v>294</v>
      </c>
      <c r="CF693" s="22">
        <v>100</v>
      </c>
      <c r="CG693" s="22">
        <v>373</v>
      </c>
      <c r="CH693" s="22">
        <v>142</v>
      </c>
      <c r="CI693" s="22">
        <v>0.64</v>
      </c>
      <c r="CJ693" s="22">
        <v>0.64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510363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3</v>
      </c>
      <c r="J694" s="20">
        <v>0</v>
      </c>
      <c r="K694" s="20">
        <v>0</v>
      </c>
      <c r="L694" s="22">
        <v>0</v>
      </c>
      <c r="M694" s="20" t="s">
        <v>1703</v>
      </c>
      <c r="N694" s="20">
        <v>0</v>
      </c>
      <c r="O694" s="22">
        <v>549</v>
      </c>
      <c r="P694" s="23" t="b">
        <v>0</v>
      </c>
      <c r="Q694" s="20" t="s">
        <v>2395</v>
      </c>
      <c r="R694" s="20" t="s">
        <v>2332</v>
      </c>
      <c r="S694" s="22">
        <v>45</v>
      </c>
      <c r="T694" s="20" t="s">
        <v>1704</v>
      </c>
      <c r="U694" s="20">
        <v>0</v>
      </c>
      <c r="V694" s="20" t="s">
        <v>1705</v>
      </c>
      <c r="W694" s="20">
        <v>0</v>
      </c>
      <c r="X694" s="23" t="b">
        <v>0</v>
      </c>
      <c r="Y694" s="20"/>
      <c r="Z694" s="20" t="s">
        <v>872</v>
      </c>
      <c r="AA694" s="22">
        <v>20</v>
      </c>
      <c r="AB694" s="22">
        <v>39</v>
      </c>
      <c r="AC694" s="22">
        <v>0</v>
      </c>
      <c r="AD694" s="22">
        <v>0</v>
      </c>
      <c r="AE694" s="22">
        <v>0</v>
      </c>
      <c r="AF694" s="22">
        <v>644</v>
      </c>
      <c r="AG694" s="22">
        <v>6</v>
      </c>
      <c r="AH694" s="20">
        <v>0</v>
      </c>
      <c r="AI694" s="20">
        <v>0</v>
      </c>
      <c r="AJ694" s="20" t="s">
        <v>674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636</v>
      </c>
      <c r="BH694" s="22">
        <v>255</v>
      </c>
      <c r="BI694" s="22">
        <v>633</v>
      </c>
      <c r="BJ694" s="22">
        <v>256</v>
      </c>
      <c r="BK694" s="22">
        <v>624</v>
      </c>
      <c r="BL694" s="22">
        <v>252</v>
      </c>
      <c r="BM694" s="22">
        <v>641</v>
      </c>
      <c r="BN694" s="22">
        <v>258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452</v>
      </c>
      <c r="CB694" s="22">
        <v>253</v>
      </c>
      <c r="CC694" s="22">
        <v>616</v>
      </c>
      <c r="CD694" s="22">
        <v>243</v>
      </c>
      <c r="CE694" s="22">
        <v>640</v>
      </c>
      <c r="CF694" s="22">
        <v>258</v>
      </c>
      <c r="CG694" s="22">
        <v>681</v>
      </c>
      <c r="CH694" s="22">
        <v>280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245923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3</v>
      </c>
      <c r="J695" s="20">
        <v>0</v>
      </c>
      <c r="K695" s="20">
        <v>0</v>
      </c>
      <c r="L695" s="22">
        <v>0</v>
      </c>
      <c r="M695" s="20" t="s">
        <v>1236</v>
      </c>
      <c r="N695" s="20">
        <v>0</v>
      </c>
      <c r="O695" s="22">
        <v>550</v>
      </c>
      <c r="P695" s="23" t="b">
        <v>0</v>
      </c>
      <c r="Q695" s="20" t="s">
        <v>2658</v>
      </c>
      <c r="R695" s="20" t="s">
        <v>2659</v>
      </c>
      <c r="S695" s="22">
        <v>45</v>
      </c>
      <c r="T695" s="20" t="s">
        <v>1693</v>
      </c>
      <c r="U695" s="20">
        <v>0</v>
      </c>
      <c r="V695" s="20" t="s">
        <v>673</v>
      </c>
      <c r="W695" s="20">
        <v>0</v>
      </c>
      <c r="X695" s="23" t="b">
        <v>0</v>
      </c>
      <c r="Y695" s="20"/>
      <c r="Z695" s="20" t="s">
        <v>872</v>
      </c>
      <c r="AA695" s="22">
        <v>20</v>
      </c>
      <c r="AB695" s="22">
        <v>39</v>
      </c>
      <c r="AC695" s="22">
        <v>0</v>
      </c>
      <c r="AD695" s="22">
        <v>0</v>
      </c>
      <c r="AE695" s="22">
        <v>0</v>
      </c>
      <c r="AF695" s="22">
        <v>1612</v>
      </c>
      <c r="AG695" s="22">
        <v>19</v>
      </c>
      <c r="AH695" s="20">
        <v>0</v>
      </c>
      <c r="AI695" s="20">
        <v>0</v>
      </c>
      <c r="AJ695" s="20" t="s">
        <v>673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606</v>
      </c>
      <c r="BH695" s="22">
        <v>236</v>
      </c>
      <c r="BI695" s="22">
        <v>604</v>
      </c>
      <c r="BJ695" s="22">
        <v>237</v>
      </c>
      <c r="BK695" s="22">
        <v>593</v>
      </c>
      <c r="BL695" s="22">
        <v>233</v>
      </c>
      <c r="BM695" s="22">
        <v>611</v>
      </c>
      <c r="BN695" s="22">
        <v>239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408</v>
      </c>
      <c r="CB695" s="22">
        <v>230</v>
      </c>
      <c r="CC695" s="22">
        <v>583</v>
      </c>
      <c r="CD695" s="22">
        <v>222</v>
      </c>
      <c r="CE695" s="22">
        <v>613</v>
      </c>
      <c r="CF695" s="22">
        <v>240</v>
      </c>
      <c r="CG695" s="22">
        <v>636</v>
      </c>
      <c r="CH695" s="22">
        <v>254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60232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1.5</v>
      </c>
      <c r="K696" s="20">
        <v>0.5</v>
      </c>
      <c r="L696" s="22">
        <v>2</v>
      </c>
      <c r="M696" s="20" t="s">
        <v>1675</v>
      </c>
      <c r="N696" s="20">
        <v>1.5</v>
      </c>
      <c r="O696" s="22">
        <v>551</v>
      </c>
      <c r="P696" s="23" t="b">
        <v>0</v>
      </c>
      <c r="Q696" s="20"/>
      <c r="R696" s="20"/>
      <c r="S696" s="22">
        <v>45</v>
      </c>
      <c r="T696" s="20" t="s">
        <v>1676</v>
      </c>
      <c r="U696" s="20">
        <v>1.7</v>
      </c>
      <c r="V696" s="20" t="s">
        <v>580</v>
      </c>
      <c r="W696" s="20">
        <v>0.3</v>
      </c>
      <c r="X696" s="23" t="b">
        <v>0</v>
      </c>
      <c r="Y696" s="20"/>
      <c r="Z696" s="20" t="s">
        <v>858</v>
      </c>
      <c r="AA696" s="22">
        <v>20</v>
      </c>
      <c r="AB696" s="22">
        <v>39</v>
      </c>
      <c r="AC696" s="22">
        <v>12</v>
      </c>
      <c r="AD696" s="22">
        <v>16309</v>
      </c>
      <c r="AE696" s="22">
        <v>538</v>
      </c>
      <c r="AF696" s="22">
        <v>16818</v>
      </c>
      <c r="AG696" s="22">
        <v>378</v>
      </c>
      <c r="AH696" s="20">
        <v>0.3</v>
      </c>
      <c r="AI696" s="20">
        <v>2.7</v>
      </c>
      <c r="AJ696" s="20" t="s">
        <v>580</v>
      </c>
      <c r="AK696" s="22">
        <v>610</v>
      </c>
      <c r="AL696" s="22">
        <v>0</v>
      </c>
      <c r="AM696" s="22">
        <v>0</v>
      </c>
      <c r="AN696" s="22">
        <v>1</v>
      </c>
      <c r="AO696" s="22">
        <v>13</v>
      </c>
      <c r="AP696" s="22">
        <v>0</v>
      </c>
      <c r="AQ696" s="22">
        <v>0</v>
      </c>
      <c r="AR696" s="22">
        <v>0</v>
      </c>
      <c r="AS696" s="22">
        <v>2</v>
      </c>
      <c r="AT696" s="22">
        <v>0</v>
      </c>
      <c r="AU696" s="22">
        <v>0</v>
      </c>
      <c r="AV696" s="22">
        <v>0</v>
      </c>
      <c r="AW696" s="22">
        <v>94</v>
      </c>
      <c r="AX696" s="20">
        <v>140.19999999999999</v>
      </c>
      <c r="AY696" s="20">
        <v>24.1</v>
      </c>
      <c r="AZ696" s="20">
        <v>70</v>
      </c>
      <c r="BA696" s="20">
        <v>23.5</v>
      </c>
      <c r="BB696" s="22">
        <v>7</v>
      </c>
      <c r="BC696" s="20">
        <v>0.38</v>
      </c>
      <c r="BD696" s="20">
        <v>0.1</v>
      </c>
      <c r="BE696" s="20">
        <v>0.48</v>
      </c>
      <c r="BF696" s="20">
        <v>12.58</v>
      </c>
      <c r="BG696" s="22">
        <v>73</v>
      </c>
      <c r="BH696" s="22">
        <v>21</v>
      </c>
      <c r="BI696" s="22">
        <v>243</v>
      </c>
      <c r="BJ696" s="22">
        <v>79</v>
      </c>
      <c r="BK696" s="22">
        <v>97</v>
      </c>
      <c r="BL696" s="22">
        <v>11</v>
      </c>
      <c r="BM696" s="22">
        <v>109</v>
      </c>
      <c r="BN696" s="22">
        <v>27</v>
      </c>
      <c r="BO696" s="20"/>
      <c r="BP696" s="20"/>
      <c r="BQ696" s="20"/>
      <c r="BR696" s="20"/>
      <c r="BS696" s="20"/>
      <c r="BT696" s="20"/>
      <c r="BU696" s="22">
        <v>0.06</v>
      </c>
      <c r="BV696" s="22">
        <v>0</v>
      </c>
      <c r="BW696" s="22">
        <v>0.01</v>
      </c>
      <c r="BX696" s="22">
        <v>7.0000000000000007E-2</v>
      </c>
      <c r="BY696" s="22">
        <v>1.86</v>
      </c>
      <c r="BZ696" s="22">
        <v>1.92</v>
      </c>
      <c r="CA696" s="22">
        <v>344</v>
      </c>
      <c r="CB696" s="22">
        <v>45</v>
      </c>
      <c r="CC696" s="22">
        <v>197</v>
      </c>
      <c r="CD696" s="22">
        <v>64</v>
      </c>
      <c r="CE696" s="22">
        <v>251</v>
      </c>
      <c r="CF696" s="22">
        <v>80</v>
      </c>
      <c r="CG696" s="22">
        <v>298</v>
      </c>
      <c r="CH696" s="22">
        <v>113</v>
      </c>
      <c r="CI696" s="22">
        <v>1.03</v>
      </c>
      <c r="CJ696" s="22">
        <v>0.15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449988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4</v>
      </c>
      <c r="J697" s="20">
        <v>0.8</v>
      </c>
      <c r="K697" s="20">
        <v>-0.2</v>
      </c>
      <c r="L697" s="22">
        <v>0</v>
      </c>
      <c r="M697" s="20" t="s">
        <v>902</v>
      </c>
      <c r="N697" s="20">
        <v>0.8</v>
      </c>
      <c r="O697" s="22">
        <v>552</v>
      </c>
      <c r="P697" s="23" t="b">
        <v>0</v>
      </c>
      <c r="Q697" s="20"/>
      <c r="R697" s="20"/>
      <c r="S697" s="22">
        <v>54</v>
      </c>
      <c r="T697" s="20" t="s">
        <v>1699</v>
      </c>
      <c r="U697" s="20">
        <v>1.2</v>
      </c>
      <c r="V697" s="20" t="s">
        <v>1700</v>
      </c>
      <c r="W697" s="20">
        <v>0.2</v>
      </c>
      <c r="X697" s="23" t="b">
        <v>0</v>
      </c>
      <c r="Y697" s="20"/>
      <c r="Z697" s="20" t="s">
        <v>858</v>
      </c>
      <c r="AA697" s="22">
        <v>20</v>
      </c>
      <c r="AB697" s="22">
        <v>39</v>
      </c>
      <c r="AC697" s="22">
        <v>7</v>
      </c>
      <c r="AD697" s="22">
        <v>9441</v>
      </c>
      <c r="AE697" s="22">
        <v>237</v>
      </c>
      <c r="AF697" s="22">
        <v>18550</v>
      </c>
      <c r="AG697" s="22">
        <v>524</v>
      </c>
      <c r="AH697" s="20">
        <v>0.1</v>
      </c>
      <c r="AI697" s="20">
        <v>1.3</v>
      </c>
      <c r="AJ697" s="20" t="s">
        <v>2333</v>
      </c>
      <c r="AK697" s="22">
        <v>246</v>
      </c>
      <c r="AL697" s="22">
        <v>0</v>
      </c>
      <c r="AM697" s="22">
        <v>0</v>
      </c>
      <c r="AN697" s="22">
        <v>1</v>
      </c>
      <c r="AO697" s="22">
        <v>7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13</v>
      </c>
      <c r="AX697" s="20">
        <v>25.2</v>
      </c>
      <c r="AY697" s="20">
        <v>51.3</v>
      </c>
      <c r="AZ697" s="20">
        <v>93</v>
      </c>
      <c r="BA697" s="20">
        <v>16.899999999999999</v>
      </c>
      <c r="BB697" s="22">
        <v>3</v>
      </c>
      <c r="BC697" s="20">
        <v>1.1200000000000001</v>
      </c>
      <c r="BD697" s="20">
        <v>0.09</v>
      </c>
      <c r="BE697" s="20">
        <v>1.21</v>
      </c>
      <c r="BF697" s="20">
        <v>5.65</v>
      </c>
      <c r="BG697" s="22">
        <v>294</v>
      </c>
      <c r="BH697" s="22">
        <v>34</v>
      </c>
      <c r="BI697" s="22">
        <v>156</v>
      </c>
      <c r="BJ697" s="22">
        <v>19</v>
      </c>
      <c r="BK697" s="22">
        <v>72</v>
      </c>
      <c r="BL697" s="22">
        <v>26</v>
      </c>
      <c r="BM697" s="22">
        <v>171</v>
      </c>
      <c r="BN697" s="22">
        <v>27</v>
      </c>
      <c r="BO697" s="20"/>
      <c r="BP697" s="20"/>
      <c r="BQ697" s="20"/>
      <c r="BR697" s="20"/>
      <c r="BS697" s="20"/>
      <c r="BT697" s="20"/>
      <c r="BU697" s="22">
        <v>0.41</v>
      </c>
      <c r="BV697" s="22">
        <v>0</v>
      </c>
      <c r="BW697" s="22">
        <v>0.03</v>
      </c>
      <c r="BX697" s="22">
        <v>0.44</v>
      </c>
      <c r="BY697" s="22">
        <v>2.0699999999999998</v>
      </c>
      <c r="BZ697" s="22">
        <v>2.56</v>
      </c>
      <c r="CA697" s="22">
        <v>135</v>
      </c>
      <c r="CB697" s="22">
        <v>37</v>
      </c>
      <c r="CC697" s="22">
        <v>286</v>
      </c>
      <c r="CD697" s="22">
        <v>38</v>
      </c>
      <c r="CE697" s="22">
        <v>313</v>
      </c>
      <c r="CF697" s="22">
        <v>41</v>
      </c>
      <c r="CG697" s="22">
        <v>302</v>
      </c>
      <c r="CH697" s="22">
        <v>51</v>
      </c>
      <c r="CI697" s="22">
        <v>1.1000000000000001</v>
      </c>
      <c r="CJ697" s="22">
        <v>0.37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181284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3</v>
      </c>
      <c r="J698" s="20">
        <v>0</v>
      </c>
      <c r="K698" s="20">
        <v>0</v>
      </c>
      <c r="L698" s="22">
        <v>0</v>
      </c>
      <c r="M698" s="20" t="s">
        <v>1714</v>
      </c>
      <c r="N698" s="20">
        <v>0</v>
      </c>
      <c r="O698" s="22">
        <v>554</v>
      </c>
      <c r="P698" s="23" t="b">
        <v>0</v>
      </c>
      <c r="Q698" s="20" t="s">
        <v>3133</v>
      </c>
      <c r="R698" s="20" t="s">
        <v>3134</v>
      </c>
      <c r="S698" s="22">
        <v>54</v>
      </c>
      <c r="T698" s="20" t="s">
        <v>1715</v>
      </c>
      <c r="U698" s="20">
        <v>0</v>
      </c>
      <c r="V698" s="20" t="s">
        <v>1716</v>
      </c>
      <c r="W698" s="20">
        <v>0</v>
      </c>
      <c r="X698" s="23" t="b">
        <v>0</v>
      </c>
      <c r="Y698" s="20"/>
      <c r="Z698" s="20" t="s">
        <v>872</v>
      </c>
      <c r="AA698" s="22">
        <v>20</v>
      </c>
      <c r="AB698" s="22">
        <v>39</v>
      </c>
      <c r="AC698" s="22">
        <v>0</v>
      </c>
      <c r="AD698" s="22">
        <v>1001</v>
      </c>
      <c r="AE698" s="22">
        <v>0</v>
      </c>
      <c r="AF698" s="22">
        <v>7096</v>
      </c>
      <c r="AG698" s="22">
        <v>56</v>
      </c>
      <c r="AH698" s="20">
        <v>0</v>
      </c>
      <c r="AI698" s="20">
        <v>0</v>
      </c>
      <c r="AJ698" s="20" t="s">
        <v>594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703</v>
      </c>
      <c r="BH698" s="22">
        <v>303</v>
      </c>
      <c r="BI698" s="22">
        <v>703</v>
      </c>
      <c r="BJ698" s="22">
        <v>303</v>
      </c>
      <c r="BK698" s="22">
        <v>700</v>
      </c>
      <c r="BL698" s="22">
        <v>302</v>
      </c>
      <c r="BM698" s="22">
        <v>703</v>
      </c>
      <c r="BN698" s="22">
        <v>303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124</v>
      </c>
      <c r="CB698" s="22">
        <v>77</v>
      </c>
      <c r="CC698" s="22">
        <v>695</v>
      </c>
      <c r="CD698" s="22">
        <v>299</v>
      </c>
      <c r="CE698" s="22">
        <v>703</v>
      </c>
      <c r="CF698" s="22">
        <v>303</v>
      </c>
      <c r="CG698" s="22">
        <v>527</v>
      </c>
      <c r="CH698" s="22">
        <v>191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240299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0</v>
      </c>
      <c r="K699" s="20">
        <v>-1</v>
      </c>
      <c r="L699" s="22">
        <v>0</v>
      </c>
      <c r="M699" s="20" t="s">
        <v>1016</v>
      </c>
      <c r="N699" s="20">
        <v>0</v>
      </c>
      <c r="O699" s="22">
        <v>555</v>
      </c>
      <c r="P699" s="23" t="b">
        <v>0</v>
      </c>
      <c r="Q699" s="20"/>
      <c r="R699" s="20" t="s">
        <v>3135</v>
      </c>
      <c r="S699" s="22">
        <v>44</v>
      </c>
      <c r="T699" s="20" t="s">
        <v>1712</v>
      </c>
      <c r="U699" s="20">
        <v>0</v>
      </c>
      <c r="V699" s="20" t="s">
        <v>634</v>
      </c>
      <c r="W699" s="20">
        <v>0.1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0</v>
      </c>
      <c r="AD699" s="22">
        <v>2503</v>
      </c>
      <c r="AE699" s="22">
        <v>166</v>
      </c>
      <c r="AF699" s="22">
        <v>6021</v>
      </c>
      <c r="AG699" s="22">
        <v>130</v>
      </c>
      <c r="AH699" s="20">
        <v>0</v>
      </c>
      <c r="AI699" s="20">
        <v>0</v>
      </c>
      <c r="AJ699" s="20" t="s">
        <v>634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565</v>
      </c>
      <c r="BH699" s="22">
        <v>213</v>
      </c>
      <c r="BI699" s="22">
        <v>554</v>
      </c>
      <c r="BJ699" s="22">
        <v>213</v>
      </c>
      <c r="BK699" s="22">
        <v>537</v>
      </c>
      <c r="BL699" s="22">
        <v>206</v>
      </c>
      <c r="BM699" s="22">
        <v>569</v>
      </c>
      <c r="BN699" s="22">
        <v>216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542</v>
      </c>
      <c r="CB699" s="22">
        <v>285</v>
      </c>
      <c r="CC699" s="22">
        <v>538</v>
      </c>
      <c r="CD699" s="22">
        <v>197</v>
      </c>
      <c r="CE699" s="22">
        <v>571</v>
      </c>
      <c r="CF699" s="22">
        <v>217</v>
      </c>
      <c r="CG699" s="22">
        <v>458</v>
      </c>
      <c r="CH699" s="22">
        <v>154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441271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0</v>
      </c>
      <c r="K700" s="20">
        <v>0</v>
      </c>
      <c r="L700" s="22">
        <v>0</v>
      </c>
      <c r="M700" s="20" t="s">
        <v>2336</v>
      </c>
      <c r="N700" s="20">
        <v>0</v>
      </c>
      <c r="O700" s="22">
        <v>556</v>
      </c>
      <c r="P700" s="23" t="b">
        <v>0</v>
      </c>
      <c r="Q700" s="20" t="s">
        <v>2395</v>
      </c>
      <c r="R700" s="20" t="s">
        <v>2337</v>
      </c>
      <c r="S700" s="22">
        <v>40</v>
      </c>
      <c r="T700" s="20" t="s">
        <v>2338</v>
      </c>
      <c r="U700" s="20">
        <v>0</v>
      </c>
      <c r="V700" s="20" t="s">
        <v>2339</v>
      </c>
      <c r="W700" s="20">
        <v>0.1</v>
      </c>
      <c r="X700" s="23" t="b">
        <v>0</v>
      </c>
      <c r="Y700" s="20"/>
      <c r="Z700" s="20" t="s">
        <v>872</v>
      </c>
      <c r="AA700" s="22">
        <v>20</v>
      </c>
      <c r="AB700" s="22">
        <v>39</v>
      </c>
      <c r="AC700" s="22">
        <v>0</v>
      </c>
      <c r="AD700" s="22">
        <v>0</v>
      </c>
      <c r="AE700" s="22">
        <v>0</v>
      </c>
      <c r="AF700" s="22">
        <v>3684</v>
      </c>
      <c r="AG700" s="22">
        <v>70</v>
      </c>
      <c r="AH700" s="20">
        <v>0</v>
      </c>
      <c r="AI700" s="20">
        <v>0</v>
      </c>
      <c r="AJ700" s="20" t="s">
        <v>2339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493</v>
      </c>
      <c r="BH700" s="22">
        <v>183</v>
      </c>
      <c r="BI700" s="22">
        <v>478</v>
      </c>
      <c r="BJ700" s="22">
        <v>180</v>
      </c>
      <c r="BK700" s="22">
        <v>448</v>
      </c>
      <c r="BL700" s="22">
        <v>164</v>
      </c>
      <c r="BM700" s="22">
        <v>498</v>
      </c>
      <c r="BN700" s="22">
        <v>183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661</v>
      </c>
      <c r="CB700" s="22">
        <v>194</v>
      </c>
      <c r="CC700" s="22">
        <v>454</v>
      </c>
      <c r="CD700" s="22">
        <v>164</v>
      </c>
      <c r="CE700" s="22">
        <v>499</v>
      </c>
      <c r="CF700" s="22">
        <v>181</v>
      </c>
      <c r="CG700" s="22">
        <v>478</v>
      </c>
      <c r="CH700" s="22">
        <v>184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184754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3</v>
      </c>
      <c r="J701" s="20">
        <v>5.2</v>
      </c>
      <c r="K701" s="20">
        <v>4.2</v>
      </c>
      <c r="L701" s="22">
        <v>8</v>
      </c>
      <c r="M701" s="20" t="s">
        <v>597</v>
      </c>
      <c r="N701" s="20">
        <v>5.2</v>
      </c>
      <c r="O701" s="22">
        <v>557</v>
      </c>
      <c r="P701" s="23" t="b">
        <v>0</v>
      </c>
      <c r="Q701" s="20"/>
      <c r="R701" s="20" t="s">
        <v>2962</v>
      </c>
      <c r="S701" s="22">
        <v>54</v>
      </c>
      <c r="T701" s="20" t="s">
        <v>1684</v>
      </c>
      <c r="U701" s="20">
        <v>4</v>
      </c>
      <c r="V701" s="20" t="s">
        <v>1685</v>
      </c>
      <c r="W701" s="20">
        <v>0.3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28</v>
      </c>
      <c r="AD701" s="22">
        <v>37548</v>
      </c>
      <c r="AE701" s="22">
        <v>10121</v>
      </c>
      <c r="AF701" s="22">
        <v>21331</v>
      </c>
      <c r="AG701" s="22">
        <v>1376</v>
      </c>
      <c r="AH701" s="20">
        <v>1</v>
      </c>
      <c r="AI701" s="20">
        <v>5.2</v>
      </c>
      <c r="AJ701" s="20" t="s">
        <v>2340</v>
      </c>
      <c r="AK701" s="22">
        <v>326</v>
      </c>
      <c r="AL701" s="22">
        <v>4</v>
      </c>
      <c r="AM701" s="22">
        <v>0</v>
      </c>
      <c r="AN701" s="22">
        <v>0</v>
      </c>
      <c r="AO701" s="22">
        <v>5</v>
      </c>
      <c r="AP701" s="22">
        <v>0</v>
      </c>
      <c r="AQ701" s="22">
        <v>0</v>
      </c>
      <c r="AR701" s="22">
        <v>0</v>
      </c>
      <c r="AS701" s="22">
        <v>2</v>
      </c>
      <c r="AT701" s="22">
        <v>0</v>
      </c>
      <c r="AU701" s="22">
        <v>0</v>
      </c>
      <c r="AV701" s="22">
        <v>2</v>
      </c>
      <c r="AW701" s="22">
        <v>96</v>
      </c>
      <c r="AX701" s="20">
        <v>146</v>
      </c>
      <c r="AY701" s="20">
        <v>25.8</v>
      </c>
      <c r="AZ701" s="20">
        <v>114</v>
      </c>
      <c r="BA701" s="20">
        <v>28.5</v>
      </c>
      <c r="BB701" s="22">
        <v>4</v>
      </c>
      <c r="BC701" s="20">
        <v>1</v>
      </c>
      <c r="BD701" s="20">
        <v>0.89</v>
      </c>
      <c r="BE701" s="20">
        <v>1.89</v>
      </c>
      <c r="BF701" s="20">
        <v>5.62</v>
      </c>
      <c r="BG701" s="22">
        <v>63</v>
      </c>
      <c r="BH701" s="22">
        <v>26</v>
      </c>
      <c r="BI701" s="22">
        <v>233</v>
      </c>
      <c r="BJ701" s="22">
        <v>127</v>
      </c>
      <c r="BK701" s="22">
        <v>50</v>
      </c>
      <c r="BL701" s="22">
        <v>30</v>
      </c>
      <c r="BM701" s="22">
        <v>74</v>
      </c>
      <c r="BN701" s="22">
        <v>44</v>
      </c>
      <c r="BO701" s="20"/>
      <c r="BP701" s="20"/>
      <c r="BQ701" s="20"/>
      <c r="BR701" s="20"/>
      <c r="BS701" s="22">
        <v>3</v>
      </c>
      <c r="BT701" s="20"/>
      <c r="BU701" s="22">
        <v>0.28000000000000003</v>
      </c>
      <c r="BV701" s="22">
        <v>0</v>
      </c>
      <c r="BW701" s="22">
        <v>0.25</v>
      </c>
      <c r="BX701" s="22">
        <v>0.53</v>
      </c>
      <c r="BY701" s="22">
        <v>1.55</v>
      </c>
      <c r="BZ701" s="22">
        <v>1.38</v>
      </c>
      <c r="CA701" s="22">
        <v>125</v>
      </c>
      <c r="CB701" s="22">
        <v>78</v>
      </c>
      <c r="CC701" s="22">
        <v>22</v>
      </c>
      <c r="CD701" s="22">
        <v>12</v>
      </c>
      <c r="CE701" s="22">
        <v>66</v>
      </c>
      <c r="CF701" s="22">
        <v>29</v>
      </c>
      <c r="CG701" s="22">
        <v>261</v>
      </c>
      <c r="CH701" s="22">
        <v>80</v>
      </c>
      <c r="CI701" s="22">
        <v>1.1000000000000001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448089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2.2000000000000002</v>
      </c>
      <c r="K702" s="20">
        <v>1.2</v>
      </c>
      <c r="L702" s="22">
        <v>2</v>
      </c>
      <c r="M702" s="20" t="s">
        <v>1771</v>
      </c>
      <c r="N702" s="20">
        <v>2.2000000000000002</v>
      </c>
      <c r="O702" s="22">
        <v>559</v>
      </c>
      <c r="P702" s="23" t="b">
        <v>0</v>
      </c>
      <c r="Q702" s="20"/>
      <c r="R702" s="20"/>
      <c r="S702" s="22">
        <v>49</v>
      </c>
      <c r="T702" s="20" t="s">
        <v>1772</v>
      </c>
      <c r="U702" s="20">
        <v>2</v>
      </c>
      <c r="V702" s="20" t="s">
        <v>1773</v>
      </c>
      <c r="W702" s="20">
        <v>0.1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14</v>
      </c>
      <c r="AD702" s="22">
        <v>3179</v>
      </c>
      <c r="AE702" s="22">
        <v>144</v>
      </c>
      <c r="AF702" s="22">
        <v>4213</v>
      </c>
      <c r="AG702" s="22">
        <v>97</v>
      </c>
      <c r="AH702" s="20">
        <v>0.4</v>
      </c>
      <c r="AI702" s="20">
        <v>2.9</v>
      </c>
      <c r="AJ702" s="20" t="s">
        <v>1774</v>
      </c>
      <c r="AK702" s="22">
        <v>556</v>
      </c>
      <c r="AL702" s="22">
        <v>0</v>
      </c>
      <c r="AM702" s="22">
        <v>1</v>
      </c>
      <c r="AN702" s="22">
        <v>1</v>
      </c>
      <c r="AO702" s="22">
        <v>12</v>
      </c>
      <c r="AP702" s="22">
        <v>0</v>
      </c>
      <c r="AQ702" s="22">
        <v>0</v>
      </c>
      <c r="AR702" s="22">
        <v>0</v>
      </c>
      <c r="AS702" s="22">
        <v>3</v>
      </c>
      <c r="AT702" s="22">
        <v>0</v>
      </c>
      <c r="AU702" s="22">
        <v>0</v>
      </c>
      <c r="AV702" s="22">
        <v>0</v>
      </c>
      <c r="AW702" s="22">
        <v>73</v>
      </c>
      <c r="AX702" s="20">
        <v>57.6</v>
      </c>
      <c r="AY702" s="20">
        <v>62.1</v>
      </c>
      <c r="AZ702" s="20">
        <v>24</v>
      </c>
      <c r="BA702" s="20">
        <v>14.2</v>
      </c>
      <c r="BB702" s="22">
        <v>7</v>
      </c>
      <c r="BC702" s="20">
        <v>0.15</v>
      </c>
      <c r="BD702" s="20">
        <v>0.11</v>
      </c>
      <c r="BE702" s="20">
        <v>0.26</v>
      </c>
      <c r="BF702" s="20">
        <v>11.66</v>
      </c>
      <c r="BG702" s="22">
        <v>215</v>
      </c>
      <c r="BH702" s="22">
        <v>84</v>
      </c>
      <c r="BI702" s="22">
        <v>127</v>
      </c>
      <c r="BJ702" s="22">
        <v>86</v>
      </c>
      <c r="BK702" s="22">
        <v>210</v>
      </c>
      <c r="BL702" s="22">
        <v>113</v>
      </c>
      <c r="BM702" s="22">
        <v>206</v>
      </c>
      <c r="BN702" s="22">
        <v>96</v>
      </c>
      <c r="BO702" s="20"/>
      <c r="BP702" s="20"/>
      <c r="BQ702" s="20"/>
      <c r="BR702" s="20"/>
      <c r="BS702" s="20"/>
      <c r="BT702" s="20"/>
      <c r="BU702" s="22">
        <v>0.02</v>
      </c>
      <c r="BV702" s="22">
        <v>0</v>
      </c>
      <c r="BW702" s="22">
        <v>0.02</v>
      </c>
      <c r="BX702" s="22">
        <v>0.04</v>
      </c>
      <c r="BY702" s="22">
        <v>1.89</v>
      </c>
      <c r="BZ702" s="22">
        <v>1.94</v>
      </c>
      <c r="CA702" s="22">
        <v>280</v>
      </c>
      <c r="CB702" s="22">
        <v>184</v>
      </c>
      <c r="CC702" s="22">
        <v>134</v>
      </c>
      <c r="CD702" s="22">
        <v>56</v>
      </c>
      <c r="CE702" s="22">
        <v>226</v>
      </c>
      <c r="CF702" s="22">
        <v>101</v>
      </c>
      <c r="CG702" s="22">
        <v>468</v>
      </c>
      <c r="CH702" s="22">
        <v>158</v>
      </c>
      <c r="CI702" s="22">
        <v>1.1299999999999999</v>
      </c>
      <c r="CJ702" s="22">
        <v>0.16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114128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2</v>
      </c>
      <c r="J703" s="20">
        <v>0.2</v>
      </c>
      <c r="K703" s="20">
        <v>-0.8</v>
      </c>
      <c r="L703" s="22">
        <v>1</v>
      </c>
      <c r="M703" s="20" t="s">
        <v>1540</v>
      </c>
      <c r="N703" s="20">
        <v>0.2</v>
      </c>
      <c r="O703" s="22">
        <v>560</v>
      </c>
      <c r="P703" s="23" t="b">
        <v>0</v>
      </c>
      <c r="Q703" s="20"/>
      <c r="R703" s="20"/>
      <c r="S703" s="22">
        <v>44</v>
      </c>
      <c r="T703" s="20" t="s">
        <v>1679</v>
      </c>
      <c r="U703" s="20">
        <v>1</v>
      </c>
      <c r="V703" s="20" t="s">
        <v>1680</v>
      </c>
      <c r="W703" s="20">
        <v>0.1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1</v>
      </c>
      <c r="AD703" s="22">
        <v>667</v>
      </c>
      <c r="AE703" s="22">
        <v>31</v>
      </c>
      <c r="AF703" s="22">
        <v>3226</v>
      </c>
      <c r="AG703" s="22">
        <v>46</v>
      </c>
      <c r="AH703" s="20">
        <v>0</v>
      </c>
      <c r="AI703" s="20">
        <v>0.2</v>
      </c>
      <c r="AJ703" s="20" t="s">
        <v>2341</v>
      </c>
      <c r="AK703" s="22">
        <v>4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3</v>
      </c>
      <c r="AX703" s="20">
        <v>5</v>
      </c>
      <c r="AY703" s="20">
        <v>0</v>
      </c>
      <c r="AZ703" s="20">
        <v>0</v>
      </c>
      <c r="BA703" s="20">
        <v>0.5</v>
      </c>
      <c r="BB703" s="22">
        <v>0</v>
      </c>
      <c r="BC703" s="20">
        <v>0</v>
      </c>
      <c r="BD703" s="20">
        <v>0</v>
      </c>
      <c r="BE703" s="20">
        <v>0</v>
      </c>
      <c r="BF703" s="20">
        <v>7.0000000000000007E-2</v>
      </c>
      <c r="BG703" s="22">
        <v>390</v>
      </c>
      <c r="BH703" s="22">
        <v>141</v>
      </c>
      <c r="BI703" s="22">
        <v>526</v>
      </c>
      <c r="BJ703" s="22">
        <v>206</v>
      </c>
      <c r="BK703" s="22">
        <v>504</v>
      </c>
      <c r="BL703" s="22">
        <v>197</v>
      </c>
      <c r="BM703" s="22">
        <v>412</v>
      </c>
      <c r="BN703" s="22">
        <v>146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1.58</v>
      </c>
      <c r="BZ703" s="22">
        <v>0</v>
      </c>
      <c r="CA703" s="22">
        <v>496</v>
      </c>
      <c r="CB703" s="22">
        <v>113</v>
      </c>
      <c r="CC703" s="22">
        <v>344</v>
      </c>
      <c r="CD703" s="22">
        <v>120</v>
      </c>
      <c r="CE703" s="22">
        <v>329</v>
      </c>
      <c r="CF703" s="22">
        <v>117</v>
      </c>
      <c r="CG703" s="22">
        <v>483</v>
      </c>
      <c r="CH703" s="22">
        <v>187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428610</v>
      </c>
      <c r="D704" s="22">
        <v>0</v>
      </c>
      <c r="E704" s="22">
        <v>0</v>
      </c>
      <c r="F704" s="22">
        <v>-1</v>
      </c>
      <c r="G704" s="22">
        <v>1</v>
      </c>
      <c r="H704" s="22">
        <v>0</v>
      </c>
      <c r="I704" s="22">
        <v>3</v>
      </c>
      <c r="J704" s="20">
        <v>0</v>
      </c>
      <c r="K704" s="20">
        <v>-1</v>
      </c>
      <c r="L704" s="22">
        <v>0</v>
      </c>
      <c r="M704" s="20" t="s">
        <v>1429</v>
      </c>
      <c r="N704" s="20">
        <v>0</v>
      </c>
      <c r="O704" s="22">
        <v>561</v>
      </c>
      <c r="P704" s="23" t="b">
        <v>0</v>
      </c>
      <c r="Q704" s="20"/>
      <c r="R704" s="20"/>
      <c r="S704" s="22">
        <v>44</v>
      </c>
      <c r="T704" s="20" t="s">
        <v>2342</v>
      </c>
      <c r="U704" s="20">
        <v>0</v>
      </c>
      <c r="V704" s="20" t="s">
        <v>2343</v>
      </c>
      <c r="W704" s="20">
        <v>0.2</v>
      </c>
      <c r="X704" s="23" t="b">
        <v>0</v>
      </c>
      <c r="Y704" s="20"/>
      <c r="Z704" s="20" t="s">
        <v>858</v>
      </c>
      <c r="AA704" s="22">
        <v>20</v>
      </c>
      <c r="AB704" s="22">
        <v>39</v>
      </c>
      <c r="AC704" s="22">
        <v>0</v>
      </c>
      <c r="AD704" s="22">
        <v>6016</v>
      </c>
      <c r="AE704" s="22">
        <v>298</v>
      </c>
      <c r="AF704" s="22">
        <v>11328</v>
      </c>
      <c r="AG704" s="22">
        <v>311</v>
      </c>
      <c r="AH704" s="20">
        <v>0</v>
      </c>
      <c r="AI704" s="20">
        <v>0</v>
      </c>
      <c r="AJ704" s="20" t="s">
        <v>2344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571</v>
      </c>
      <c r="BH704" s="22">
        <v>218</v>
      </c>
      <c r="BI704" s="22">
        <v>560</v>
      </c>
      <c r="BJ704" s="22">
        <v>218</v>
      </c>
      <c r="BK704" s="22">
        <v>543</v>
      </c>
      <c r="BL704" s="22">
        <v>211</v>
      </c>
      <c r="BM704" s="22">
        <v>575</v>
      </c>
      <c r="BN704" s="22">
        <v>221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550</v>
      </c>
      <c r="CB704" s="22">
        <v>290</v>
      </c>
      <c r="CC704" s="22">
        <v>544</v>
      </c>
      <c r="CD704" s="22">
        <v>202</v>
      </c>
      <c r="CE704" s="22">
        <v>577</v>
      </c>
      <c r="CF704" s="22">
        <v>222</v>
      </c>
      <c r="CG704" s="22">
        <v>339</v>
      </c>
      <c r="CH704" s="22">
        <v>106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429414</v>
      </c>
      <c r="D705" s="22">
        <v>-1</v>
      </c>
      <c r="E705" s="22">
        <v>1</v>
      </c>
      <c r="F705" s="22">
        <v>-1</v>
      </c>
      <c r="G705" s="22">
        <v>1</v>
      </c>
      <c r="H705" s="22">
        <v>0</v>
      </c>
      <c r="I705" s="22">
        <v>4</v>
      </c>
      <c r="J705" s="20">
        <v>0.2</v>
      </c>
      <c r="K705" s="20">
        <v>-0.8</v>
      </c>
      <c r="L705" s="22">
        <v>0</v>
      </c>
      <c r="M705" s="20" t="s">
        <v>1719</v>
      </c>
      <c r="N705" s="20">
        <v>0.2</v>
      </c>
      <c r="O705" s="22">
        <v>562</v>
      </c>
      <c r="P705" s="23" t="b">
        <v>0</v>
      </c>
      <c r="Q705" s="20"/>
      <c r="R705" s="20"/>
      <c r="S705" s="22">
        <v>49</v>
      </c>
      <c r="T705" s="20" t="s">
        <v>1720</v>
      </c>
      <c r="U705" s="20">
        <v>2.7</v>
      </c>
      <c r="V705" s="20" t="s">
        <v>1721</v>
      </c>
      <c r="W705" s="20">
        <v>0.1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8</v>
      </c>
      <c r="AD705" s="22">
        <v>10343</v>
      </c>
      <c r="AE705" s="22">
        <v>144</v>
      </c>
      <c r="AF705" s="22">
        <v>13412</v>
      </c>
      <c r="AG705" s="22">
        <v>427</v>
      </c>
      <c r="AH705" s="20">
        <v>0</v>
      </c>
      <c r="AI705" s="20">
        <v>1.6</v>
      </c>
      <c r="AJ705" s="20" t="s">
        <v>1722</v>
      </c>
      <c r="AK705" s="22">
        <v>16</v>
      </c>
      <c r="AL705" s="22">
        <v>1</v>
      </c>
      <c r="AM705" s="22">
        <v>0</v>
      </c>
      <c r="AN705" s="22">
        <v>0</v>
      </c>
      <c r="AO705" s="22">
        <v>1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1</v>
      </c>
      <c r="AW705" s="22">
        <v>37</v>
      </c>
      <c r="AX705" s="20">
        <v>42.2</v>
      </c>
      <c r="AY705" s="20">
        <v>11.4</v>
      </c>
      <c r="AZ705" s="20">
        <v>35</v>
      </c>
      <c r="BA705" s="20">
        <v>8.8000000000000007</v>
      </c>
      <c r="BB705" s="22">
        <v>0</v>
      </c>
      <c r="BC705" s="20">
        <v>0.26</v>
      </c>
      <c r="BD705" s="20">
        <v>0.01</v>
      </c>
      <c r="BE705" s="20">
        <v>0.27</v>
      </c>
      <c r="BF705" s="20">
        <v>0.3</v>
      </c>
      <c r="BG705" s="22">
        <v>253</v>
      </c>
      <c r="BH705" s="22">
        <v>29</v>
      </c>
      <c r="BI705" s="22">
        <v>309</v>
      </c>
      <c r="BJ705" s="22">
        <v>42</v>
      </c>
      <c r="BK705" s="22">
        <v>167</v>
      </c>
      <c r="BL705" s="22">
        <v>36</v>
      </c>
      <c r="BM705" s="22">
        <v>281</v>
      </c>
      <c r="BN705" s="22">
        <v>40</v>
      </c>
      <c r="BO705" s="20"/>
      <c r="BP705" s="20"/>
      <c r="BQ705" s="20"/>
      <c r="BR705" s="20"/>
      <c r="BS705" s="20"/>
      <c r="BT705" s="20"/>
      <c r="BU705" s="22">
        <v>1.46</v>
      </c>
      <c r="BV705" s="22">
        <v>0</v>
      </c>
      <c r="BW705" s="22">
        <v>0.06</v>
      </c>
      <c r="BX705" s="22">
        <v>1.52</v>
      </c>
      <c r="BY705" s="22">
        <v>1.69</v>
      </c>
      <c r="BZ705" s="22">
        <v>5.62</v>
      </c>
      <c r="CA705" s="22">
        <v>273</v>
      </c>
      <c r="CB705" s="22">
        <v>56</v>
      </c>
      <c r="CC705" s="22">
        <v>369</v>
      </c>
      <c r="CD705" s="22">
        <v>47</v>
      </c>
      <c r="CE705" s="22">
        <v>154</v>
      </c>
      <c r="CF705" s="22">
        <v>24</v>
      </c>
      <c r="CG705" s="22">
        <v>360</v>
      </c>
      <c r="CH705" s="22">
        <v>58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214048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2</v>
      </c>
      <c r="J706" s="20">
        <v>1.5</v>
      </c>
      <c r="K706" s="20">
        <v>0.5</v>
      </c>
      <c r="L706" s="22">
        <v>2</v>
      </c>
      <c r="M706" s="20" t="s">
        <v>1691</v>
      </c>
      <c r="N706" s="20">
        <v>1.5</v>
      </c>
      <c r="O706" s="22">
        <v>563</v>
      </c>
      <c r="P706" s="23" t="b">
        <v>0</v>
      </c>
      <c r="Q706" s="20"/>
      <c r="R706" s="20"/>
      <c r="S706" s="22">
        <v>45</v>
      </c>
      <c r="T706" s="20" t="s">
        <v>1692</v>
      </c>
      <c r="U706" s="20">
        <v>2.1</v>
      </c>
      <c r="V706" s="20" t="s">
        <v>497</v>
      </c>
      <c r="W706" s="20">
        <v>0.7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15</v>
      </c>
      <c r="AD706" s="22">
        <v>32121</v>
      </c>
      <c r="AE706" s="22">
        <v>444</v>
      </c>
      <c r="AF706" s="22">
        <v>40506</v>
      </c>
      <c r="AG706" s="22">
        <v>1069</v>
      </c>
      <c r="AH706" s="20">
        <v>0.3</v>
      </c>
      <c r="AI706" s="20">
        <v>3.3</v>
      </c>
      <c r="AJ706" s="20" t="s">
        <v>497</v>
      </c>
      <c r="AK706" s="22">
        <v>630</v>
      </c>
      <c r="AL706" s="22">
        <v>0</v>
      </c>
      <c r="AM706" s="22">
        <v>0</v>
      </c>
      <c r="AN706" s="22">
        <v>1</v>
      </c>
      <c r="AO706" s="22">
        <v>13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2</v>
      </c>
      <c r="AW706" s="22">
        <v>102</v>
      </c>
      <c r="AX706" s="20">
        <v>141.19999999999999</v>
      </c>
      <c r="AY706" s="20">
        <v>40.299999999999997</v>
      </c>
      <c r="AZ706" s="20">
        <v>58</v>
      </c>
      <c r="BA706" s="20">
        <v>24</v>
      </c>
      <c r="BB706" s="22">
        <v>7</v>
      </c>
      <c r="BC706" s="20">
        <v>0.45</v>
      </c>
      <c r="BD706" s="20">
        <v>0.21</v>
      </c>
      <c r="BE706" s="20">
        <v>0.66</v>
      </c>
      <c r="BF706" s="20">
        <v>12.65</v>
      </c>
      <c r="BG706" s="22">
        <v>71</v>
      </c>
      <c r="BH706" s="22">
        <v>19</v>
      </c>
      <c r="BI706" s="22">
        <v>181</v>
      </c>
      <c r="BJ706" s="22">
        <v>47</v>
      </c>
      <c r="BK706" s="22">
        <v>123</v>
      </c>
      <c r="BL706" s="22">
        <v>21</v>
      </c>
      <c r="BM706" s="22">
        <v>102</v>
      </c>
      <c r="BN706" s="22">
        <v>22</v>
      </c>
      <c r="BO706" s="20"/>
      <c r="BP706" s="20"/>
      <c r="BQ706" s="20"/>
      <c r="BR706" s="20"/>
      <c r="BS706" s="20"/>
      <c r="BT706" s="20"/>
      <c r="BU706" s="22">
        <v>0.06</v>
      </c>
      <c r="BV706" s="22">
        <v>0</v>
      </c>
      <c r="BW706" s="22">
        <v>0.03</v>
      </c>
      <c r="BX706" s="22">
        <v>0.09</v>
      </c>
      <c r="BY706" s="22">
        <v>1.81</v>
      </c>
      <c r="BZ706" s="22">
        <v>1.86</v>
      </c>
      <c r="CA706" s="22">
        <v>382</v>
      </c>
      <c r="CB706" s="22">
        <v>71</v>
      </c>
      <c r="CC706" s="22">
        <v>200</v>
      </c>
      <c r="CD706" s="22">
        <v>67</v>
      </c>
      <c r="CE706" s="22">
        <v>203</v>
      </c>
      <c r="CF706" s="22">
        <v>69</v>
      </c>
      <c r="CG706" s="22">
        <v>192</v>
      </c>
      <c r="CH706" s="22">
        <v>75</v>
      </c>
      <c r="CI706" s="22">
        <v>1</v>
      </c>
      <c r="CJ706" s="22">
        <v>0.14000000000000001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138001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1</v>
      </c>
      <c r="J707" s="20">
        <v>0</v>
      </c>
      <c r="K707" s="20">
        <v>-1</v>
      </c>
      <c r="L707" s="22">
        <v>0</v>
      </c>
      <c r="M707" s="20" t="s">
        <v>1261</v>
      </c>
      <c r="N707" s="20">
        <v>0</v>
      </c>
      <c r="O707" s="22">
        <v>564</v>
      </c>
      <c r="P707" s="23" t="b">
        <v>0</v>
      </c>
      <c r="Q707" s="20"/>
      <c r="R707" s="20"/>
      <c r="S707" s="22">
        <v>40</v>
      </c>
      <c r="T707" s="20" t="s">
        <v>2345</v>
      </c>
      <c r="U707" s="20">
        <v>0</v>
      </c>
      <c r="V707" s="20" t="s">
        <v>2346</v>
      </c>
      <c r="W707" s="20">
        <v>0.8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0</v>
      </c>
      <c r="AD707" s="22">
        <v>11477</v>
      </c>
      <c r="AE707" s="22">
        <v>94</v>
      </c>
      <c r="AF707" s="22">
        <v>18254</v>
      </c>
      <c r="AG707" s="22">
        <v>544</v>
      </c>
      <c r="AH707" s="20">
        <v>0</v>
      </c>
      <c r="AI707" s="20">
        <v>0</v>
      </c>
      <c r="AJ707" s="20" t="s">
        <v>2346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462</v>
      </c>
      <c r="BH707" s="22">
        <v>48</v>
      </c>
      <c r="BI707" s="22">
        <v>446</v>
      </c>
      <c r="BJ707" s="22">
        <v>32</v>
      </c>
      <c r="BK707" s="22">
        <v>414</v>
      </c>
      <c r="BL707" s="22">
        <v>27</v>
      </c>
      <c r="BM707" s="22">
        <v>467</v>
      </c>
      <c r="BN707" s="22">
        <v>48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621</v>
      </c>
      <c r="CB707" s="22">
        <v>49</v>
      </c>
      <c r="CC707" s="22">
        <v>421</v>
      </c>
      <c r="CD707" s="22">
        <v>48</v>
      </c>
      <c r="CE707" s="22">
        <v>467</v>
      </c>
      <c r="CF707" s="22">
        <v>48</v>
      </c>
      <c r="CG707" s="22">
        <v>184</v>
      </c>
      <c r="CH707" s="22">
        <v>25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151086</v>
      </c>
      <c r="D708" s="22">
        <v>-1</v>
      </c>
      <c r="E708" s="22">
        <v>1</v>
      </c>
      <c r="F708" s="22">
        <v>-1</v>
      </c>
      <c r="G708" s="22">
        <v>1</v>
      </c>
      <c r="H708" s="22">
        <v>0</v>
      </c>
      <c r="I708" s="22">
        <v>3</v>
      </c>
      <c r="J708" s="20">
        <v>1.5</v>
      </c>
      <c r="K708" s="20">
        <v>0.5</v>
      </c>
      <c r="L708" s="22">
        <v>1</v>
      </c>
      <c r="M708" s="20" t="s">
        <v>1727</v>
      </c>
      <c r="N708" s="20">
        <v>1.5</v>
      </c>
      <c r="O708" s="22">
        <v>565</v>
      </c>
      <c r="P708" s="23" t="b">
        <v>0</v>
      </c>
      <c r="Q708" s="20"/>
      <c r="R708" s="20"/>
      <c r="S708" s="22">
        <v>49</v>
      </c>
      <c r="T708" s="20" t="s">
        <v>1728</v>
      </c>
      <c r="U708" s="20">
        <v>1.6</v>
      </c>
      <c r="V708" s="20" t="s">
        <v>1729</v>
      </c>
      <c r="W708" s="20">
        <v>0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11</v>
      </c>
      <c r="AD708" s="22">
        <v>2445</v>
      </c>
      <c r="AE708" s="22">
        <v>61</v>
      </c>
      <c r="AF708" s="22">
        <v>3303</v>
      </c>
      <c r="AG708" s="22">
        <v>76</v>
      </c>
      <c r="AH708" s="20">
        <v>0.3</v>
      </c>
      <c r="AI708" s="20">
        <v>2.2000000000000002</v>
      </c>
      <c r="AJ708" s="20" t="s">
        <v>1729</v>
      </c>
      <c r="AK708" s="22">
        <v>617</v>
      </c>
      <c r="AL708" s="22">
        <v>0</v>
      </c>
      <c r="AM708" s="22">
        <v>0</v>
      </c>
      <c r="AN708" s="22">
        <v>1</v>
      </c>
      <c r="AO708" s="22">
        <v>11</v>
      </c>
      <c r="AP708" s="22">
        <v>0</v>
      </c>
      <c r="AQ708" s="22">
        <v>0</v>
      </c>
      <c r="AR708" s="22">
        <v>0</v>
      </c>
      <c r="AS708" s="22">
        <v>4</v>
      </c>
      <c r="AT708" s="22">
        <v>0</v>
      </c>
      <c r="AU708" s="22">
        <v>0</v>
      </c>
      <c r="AV708" s="22">
        <v>0</v>
      </c>
      <c r="AW708" s="22">
        <v>79</v>
      </c>
      <c r="AX708" s="20">
        <v>90.4</v>
      </c>
      <c r="AY708" s="20">
        <v>41.3</v>
      </c>
      <c r="AZ708" s="20">
        <v>82</v>
      </c>
      <c r="BA708" s="20">
        <v>21.5</v>
      </c>
      <c r="BB708" s="22">
        <v>7</v>
      </c>
      <c r="BC708" s="20">
        <v>0.99</v>
      </c>
      <c r="BD708" s="20">
        <v>0.06</v>
      </c>
      <c r="BE708" s="20">
        <v>1.05</v>
      </c>
      <c r="BF708" s="20">
        <v>11.95</v>
      </c>
      <c r="BG708" s="22">
        <v>141</v>
      </c>
      <c r="BH708" s="22">
        <v>50</v>
      </c>
      <c r="BI708" s="22">
        <v>179</v>
      </c>
      <c r="BJ708" s="22">
        <v>106</v>
      </c>
      <c r="BK708" s="22">
        <v>83</v>
      </c>
      <c r="BL708" s="22">
        <v>47</v>
      </c>
      <c r="BM708" s="22">
        <v>123</v>
      </c>
      <c r="BN708" s="22">
        <v>64</v>
      </c>
      <c r="BO708" s="20"/>
      <c r="BP708" s="20"/>
      <c r="BQ708" s="20"/>
      <c r="BR708" s="20"/>
      <c r="BS708" s="20"/>
      <c r="BT708" s="20"/>
      <c r="BU708" s="22">
        <v>0.14000000000000001</v>
      </c>
      <c r="BV708" s="22">
        <v>0</v>
      </c>
      <c r="BW708" s="22">
        <v>0.01</v>
      </c>
      <c r="BX708" s="22">
        <v>0.15</v>
      </c>
      <c r="BY708" s="22">
        <v>1.74</v>
      </c>
      <c r="BZ708" s="22">
        <v>1.6</v>
      </c>
      <c r="CA708" s="22">
        <v>241</v>
      </c>
      <c r="CB708" s="22">
        <v>159</v>
      </c>
      <c r="CC708" s="22">
        <v>206</v>
      </c>
      <c r="CD708" s="22">
        <v>90</v>
      </c>
      <c r="CE708" s="22">
        <v>268</v>
      </c>
      <c r="CF708" s="22">
        <v>124</v>
      </c>
      <c r="CG708" s="22">
        <v>523</v>
      </c>
      <c r="CH708" s="22">
        <v>187</v>
      </c>
      <c r="CI708" s="22">
        <v>1.02</v>
      </c>
      <c r="CJ708" s="22">
        <v>0.15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247632</v>
      </c>
      <c r="D709" s="22">
        <v>0</v>
      </c>
      <c r="E709" s="22">
        <v>0</v>
      </c>
      <c r="F709" s="22">
        <v>1</v>
      </c>
      <c r="G709" s="22">
        <v>-1</v>
      </c>
      <c r="H709" s="22">
        <v>0</v>
      </c>
      <c r="I709" s="22">
        <v>3</v>
      </c>
      <c r="J709" s="20">
        <v>7</v>
      </c>
      <c r="K709" s="20">
        <v>6</v>
      </c>
      <c r="L709" s="22">
        <v>4</v>
      </c>
      <c r="M709" s="20" t="s">
        <v>1694</v>
      </c>
      <c r="N709" s="20">
        <v>7</v>
      </c>
      <c r="O709" s="22">
        <v>567</v>
      </c>
      <c r="P709" s="23" t="b">
        <v>0</v>
      </c>
      <c r="Q709" s="20"/>
      <c r="R709" s="20"/>
      <c r="S709" s="22">
        <v>56</v>
      </c>
      <c r="T709" s="20" t="s">
        <v>1695</v>
      </c>
      <c r="U709" s="20">
        <v>5.4</v>
      </c>
      <c r="V709" s="20" t="s">
        <v>1696</v>
      </c>
      <c r="W709" s="20">
        <v>4.7</v>
      </c>
      <c r="X709" s="23" t="b">
        <v>0</v>
      </c>
      <c r="Y709" s="20"/>
      <c r="Z709" s="20" t="s">
        <v>858</v>
      </c>
      <c r="AA709" s="22">
        <v>20</v>
      </c>
      <c r="AB709" s="22">
        <v>39</v>
      </c>
      <c r="AC709" s="22">
        <v>38</v>
      </c>
      <c r="AD709" s="22">
        <v>517109</v>
      </c>
      <c r="AE709" s="22">
        <v>105935</v>
      </c>
      <c r="AF709" s="22">
        <v>97767</v>
      </c>
      <c r="AG709" s="22">
        <v>12024</v>
      </c>
      <c r="AH709" s="20">
        <v>1.3</v>
      </c>
      <c r="AI709" s="20">
        <v>6.8</v>
      </c>
      <c r="AJ709" s="20" t="s">
        <v>274</v>
      </c>
      <c r="AK709" s="22">
        <v>630</v>
      </c>
      <c r="AL709" s="22">
        <v>1</v>
      </c>
      <c r="AM709" s="22">
        <v>5</v>
      </c>
      <c r="AN709" s="22">
        <v>1</v>
      </c>
      <c r="AO709" s="22">
        <v>13</v>
      </c>
      <c r="AP709" s="22">
        <v>0</v>
      </c>
      <c r="AQ709" s="22">
        <v>0</v>
      </c>
      <c r="AR709" s="22">
        <v>0</v>
      </c>
      <c r="AS709" s="22">
        <v>2</v>
      </c>
      <c r="AT709" s="22">
        <v>0</v>
      </c>
      <c r="AU709" s="22">
        <v>0</v>
      </c>
      <c r="AV709" s="22">
        <v>5</v>
      </c>
      <c r="AW709" s="22">
        <v>153</v>
      </c>
      <c r="AX709" s="20">
        <v>179.4</v>
      </c>
      <c r="AY709" s="20">
        <v>277.2</v>
      </c>
      <c r="AZ709" s="20">
        <v>146</v>
      </c>
      <c r="BA709" s="20">
        <v>60</v>
      </c>
      <c r="BB709" s="22">
        <v>7</v>
      </c>
      <c r="BC709" s="20">
        <v>1.28</v>
      </c>
      <c r="BD709" s="20">
        <v>2.1800000000000002</v>
      </c>
      <c r="BE709" s="20">
        <v>3.46</v>
      </c>
      <c r="BF709" s="20">
        <v>12.65</v>
      </c>
      <c r="BG709" s="22">
        <v>31</v>
      </c>
      <c r="BH709" s="22">
        <v>12</v>
      </c>
      <c r="BI709" s="22">
        <v>6</v>
      </c>
      <c r="BJ709" s="22">
        <v>5</v>
      </c>
      <c r="BK709" s="22">
        <v>37</v>
      </c>
      <c r="BL709" s="22">
        <v>23</v>
      </c>
      <c r="BM709" s="22">
        <v>13</v>
      </c>
      <c r="BN709" s="22">
        <v>10</v>
      </c>
      <c r="BO709" s="22">
        <v>1</v>
      </c>
      <c r="BP709" s="20"/>
      <c r="BQ709" s="22">
        <v>3</v>
      </c>
      <c r="BR709" s="20"/>
      <c r="BS709" s="20"/>
      <c r="BT709" s="20"/>
      <c r="BU709" s="22">
        <v>0.18</v>
      </c>
      <c r="BV709" s="22">
        <v>0</v>
      </c>
      <c r="BW709" s="22">
        <v>0.31</v>
      </c>
      <c r="BX709" s="22">
        <v>0.49</v>
      </c>
      <c r="BY709" s="22">
        <v>1.81</v>
      </c>
      <c r="BZ709" s="22">
        <v>1.86</v>
      </c>
      <c r="CA709" s="22">
        <v>92</v>
      </c>
      <c r="CB709" s="22">
        <v>56</v>
      </c>
      <c r="CC709" s="22">
        <v>8</v>
      </c>
      <c r="CD709" s="22">
        <v>4</v>
      </c>
      <c r="CE709" s="22">
        <v>22</v>
      </c>
      <c r="CF709" s="22">
        <v>12</v>
      </c>
      <c r="CG709" s="22">
        <v>80</v>
      </c>
      <c r="CH709" s="22">
        <v>22</v>
      </c>
      <c r="CI709" s="22">
        <v>1</v>
      </c>
      <c r="CJ709" s="22">
        <v>0.14000000000000001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200600</v>
      </c>
      <c r="D710" s="22">
        <v>0</v>
      </c>
      <c r="E710" s="22">
        <v>0</v>
      </c>
      <c r="F710" s="22">
        <v>-2</v>
      </c>
      <c r="G710" s="22">
        <v>2</v>
      </c>
      <c r="H710" s="22">
        <v>0</v>
      </c>
      <c r="I710" s="22">
        <v>3</v>
      </c>
      <c r="J710" s="20">
        <v>0</v>
      </c>
      <c r="K710" s="20">
        <v>0</v>
      </c>
      <c r="L710" s="22">
        <v>0</v>
      </c>
      <c r="M710" s="20" t="s">
        <v>1026</v>
      </c>
      <c r="N710" s="20">
        <v>0</v>
      </c>
      <c r="O710" s="22">
        <v>568</v>
      </c>
      <c r="P710" s="23" t="b">
        <v>0</v>
      </c>
      <c r="Q710" s="20" t="s">
        <v>3294</v>
      </c>
      <c r="R710" s="20" t="s">
        <v>3295</v>
      </c>
      <c r="S710" s="22">
        <v>53</v>
      </c>
      <c r="T710" s="20" t="s">
        <v>1689</v>
      </c>
      <c r="U710" s="20">
        <v>0</v>
      </c>
      <c r="V710" s="20" t="s">
        <v>1690</v>
      </c>
      <c r="W710" s="20">
        <v>0.1</v>
      </c>
      <c r="X710" s="23" t="b">
        <v>0</v>
      </c>
      <c r="Y710" s="20"/>
      <c r="Z710" s="20" t="s">
        <v>872</v>
      </c>
      <c r="AA710" s="22">
        <v>20</v>
      </c>
      <c r="AB710" s="22">
        <v>39</v>
      </c>
      <c r="AC710" s="22">
        <v>0</v>
      </c>
      <c r="AD710" s="22">
        <v>868</v>
      </c>
      <c r="AE710" s="22">
        <v>0</v>
      </c>
      <c r="AF710" s="22">
        <v>10509</v>
      </c>
      <c r="AG710" s="22">
        <v>109</v>
      </c>
      <c r="AH710" s="20">
        <v>0</v>
      </c>
      <c r="AI710" s="20">
        <v>0</v>
      </c>
      <c r="AJ710" s="20" t="s">
        <v>440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701</v>
      </c>
      <c r="BH710" s="22">
        <v>301</v>
      </c>
      <c r="BI710" s="22">
        <v>701</v>
      </c>
      <c r="BJ710" s="22">
        <v>301</v>
      </c>
      <c r="BK710" s="22">
        <v>697</v>
      </c>
      <c r="BL710" s="22">
        <v>299</v>
      </c>
      <c r="BM710" s="22">
        <v>701</v>
      </c>
      <c r="BN710" s="22">
        <v>301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149</v>
      </c>
      <c r="CB710" s="22">
        <v>96</v>
      </c>
      <c r="CC710" s="22">
        <v>692</v>
      </c>
      <c r="CD710" s="22">
        <v>297</v>
      </c>
      <c r="CE710" s="22">
        <v>701</v>
      </c>
      <c r="CF710" s="22">
        <v>301</v>
      </c>
      <c r="CG710" s="22">
        <v>494</v>
      </c>
      <c r="CH710" s="22">
        <v>170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149065</v>
      </c>
      <c r="D711" s="22">
        <v>0</v>
      </c>
      <c r="E711" s="22">
        <v>0</v>
      </c>
      <c r="F711" s="22">
        <v>0</v>
      </c>
      <c r="G711" s="22">
        <v>0</v>
      </c>
      <c r="H711" s="22">
        <v>1</v>
      </c>
      <c r="I711" s="22">
        <v>1</v>
      </c>
      <c r="J711" s="20">
        <v>3</v>
      </c>
      <c r="K711" s="20">
        <v>2</v>
      </c>
      <c r="L711" s="22">
        <v>4</v>
      </c>
      <c r="M711" s="20" t="s">
        <v>1681</v>
      </c>
      <c r="N711" s="20">
        <v>3</v>
      </c>
      <c r="O711" s="22">
        <v>569</v>
      </c>
      <c r="P711" s="23" t="b">
        <v>0</v>
      </c>
      <c r="Q711" s="20"/>
      <c r="R711" s="20"/>
      <c r="S711" s="22">
        <v>50</v>
      </c>
      <c r="T711" s="20" t="s">
        <v>1682</v>
      </c>
      <c r="U711" s="20">
        <v>3.7</v>
      </c>
      <c r="V711" s="20" t="s">
        <v>1683</v>
      </c>
      <c r="W711" s="20">
        <v>1.5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26</v>
      </c>
      <c r="AD711" s="22">
        <v>87558</v>
      </c>
      <c r="AE711" s="22">
        <v>1440</v>
      </c>
      <c r="AF711" s="22">
        <v>65405</v>
      </c>
      <c r="AG711" s="22">
        <v>2254</v>
      </c>
      <c r="AH711" s="20">
        <v>0.6</v>
      </c>
      <c r="AI711" s="20">
        <v>5.2</v>
      </c>
      <c r="AJ711" s="20" t="s">
        <v>94</v>
      </c>
      <c r="AK711" s="22">
        <v>630</v>
      </c>
      <c r="AL711" s="22">
        <v>0</v>
      </c>
      <c r="AM711" s="22">
        <v>0</v>
      </c>
      <c r="AN711" s="22">
        <v>1</v>
      </c>
      <c r="AO711" s="22">
        <v>13</v>
      </c>
      <c r="AP711" s="22">
        <v>0</v>
      </c>
      <c r="AQ711" s="22">
        <v>0</v>
      </c>
      <c r="AR711" s="22">
        <v>0</v>
      </c>
      <c r="AS711" s="22">
        <v>1</v>
      </c>
      <c r="AT711" s="22">
        <v>0</v>
      </c>
      <c r="AU711" s="22">
        <v>33</v>
      </c>
      <c r="AV711" s="22">
        <v>4</v>
      </c>
      <c r="AW711" s="22">
        <v>147</v>
      </c>
      <c r="AX711" s="20">
        <v>248.8</v>
      </c>
      <c r="AY711" s="20">
        <v>0</v>
      </c>
      <c r="AZ711" s="20">
        <v>0</v>
      </c>
      <c r="BA711" s="20">
        <v>24.9</v>
      </c>
      <c r="BB711" s="22">
        <v>7</v>
      </c>
      <c r="BC711" s="20">
        <v>0</v>
      </c>
      <c r="BD711" s="20">
        <v>0</v>
      </c>
      <c r="BE711" s="20">
        <v>0</v>
      </c>
      <c r="BF711" s="20">
        <v>12.65</v>
      </c>
      <c r="BG711" s="22">
        <v>4</v>
      </c>
      <c r="BH711" s="22">
        <v>2</v>
      </c>
      <c r="BI711" s="22">
        <v>685</v>
      </c>
      <c r="BJ711" s="22">
        <v>83</v>
      </c>
      <c r="BK711" s="22">
        <v>680</v>
      </c>
      <c r="BL711" s="22">
        <v>82</v>
      </c>
      <c r="BM711" s="22">
        <v>94</v>
      </c>
      <c r="BN711" s="22">
        <v>2</v>
      </c>
      <c r="BO711" s="20"/>
      <c r="BP711" s="20"/>
      <c r="BQ711" s="20"/>
      <c r="BR711" s="20"/>
      <c r="BS711" s="20"/>
      <c r="BT711" s="20"/>
      <c r="BU711" s="22">
        <v>0</v>
      </c>
      <c r="BV711" s="22">
        <v>4.71</v>
      </c>
      <c r="BW711" s="22">
        <v>0</v>
      </c>
      <c r="BX711" s="22">
        <v>0</v>
      </c>
      <c r="BY711" s="22">
        <v>1.81</v>
      </c>
      <c r="BZ711" s="22">
        <v>1.86</v>
      </c>
      <c r="CA711" s="22">
        <v>175</v>
      </c>
      <c r="CB711" s="22">
        <v>6</v>
      </c>
      <c r="CC711" s="22">
        <v>93</v>
      </c>
      <c r="CD711" s="22">
        <v>9</v>
      </c>
      <c r="CE711" s="22">
        <v>82</v>
      </c>
      <c r="CF711" s="22">
        <v>10</v>
      </c>
      <c r="CG711" s="22">
        <v>140</v>
      </c>
      <c r="CH711" s="22">
        <v>20</v>
      </c>
      <c r="CI711" s="22">
        <v>1</v>
      </c>
      <c r="CJ711" s="22">
        <v>0.14000000000000001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88484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0.2</v>
      </c>
      <c r="K712" s="20">
        <v>-0.8</v>
      </c>
      <c r="L712" s="22">
        <v>0</v>
      </c>
      <c r="M712" s="20" t="s">
        <v>895</v>
      </c>
      <c r="N712" s="20">
        <v>0.2</v>
      </c>
      <c r="O712" s="22">
        <v>570</v>
      </c>
      <c r="P712" s="23" t="b">
        <v>0</v>
      </c>
      <c r="Q712" s="20"/>
      <c r="R712" s="20"/>
      <c r="S712" s="22">
        <v>49</v>
      </c>
      <c r="T712" s="20" t="s">
        <v>1730</v>
      </c>
      <c r="U712" s="20">
        <v>2.2000000000000002</v>
      </c>
      <c r="V712" s="20" t="s">
        <v>1731</v>
      </c>
      <c r="W712" s="20">
        <v>0.1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9</v>
      </c>
      <c r="AD712" s="22">
        <v>15602</v>
      </c>
      <c r="AE712" s="22">
        <v>53</v>
      </c>
      <c r="AF712" s="22">
        <v>18455</v>
      </c>
      <c r="AG712" s="22">
        <v>379</v>
      </c>
      <c r="AH712" s="20">
        <v>0</v>
      </c>
      <c r="AI712" s="20">
        <v>1.8</v>
      </c>
      <c r="AJ712" s="20" t="s">
        <v>1731</v>
      </c>
      <c r="AK712" s="22">
        <v>172</v>
      </c>
      <c r="AL712" s="22">
        <v>0</v>
      </c>
      <c r="AM712" s="22">
        <v>1</v>
      </c>
      <c r="AN712" s="22">
        <v>1</v>
      </c>
      <c r="AO712" s="22">
        <v>1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33</v>
      </c>
      <c r="AX712" s="20">
        <v>46.8</v>
      </c>
      <c r="AY712" s="20">
        <v>99.9</v>
      </c>
      <c r="AZ712" s="20">
        <v>44</v>
      </c>
      <c r="BA712" s="20">
        <v>19.100000000000001</v>
      </c>
      <c r="BB712" s="22">
        <v>2</v>
      </c>
      <c r="BC712" s="20">
        <v>0.41</v>
      </c>
      <c r="BD712" s="20">
        <v>0.67</v>
      </c>
      <c r="BE712" s="20">
        <v>1.08</v>
      </c>
      <c r="BF712" s="20">
        <v>2.29</v>
      </c>
      <c r="BG712" s="22">
        <v>241</v>
      </c>
      <c r="BH712" s="22">
        <v>97</v>
      </c>
      <c r="BI712" s="22">
        <v>61</v>
      </c>
      <c r="BJ712" s="22">
        <v>43</v>
      </c>
      <c r="BK712" s="22">
        <v>147</v>
      </c>
      <c r="BL712" s="22">
        <v>87</v>
      </c>
      <c r="BM712" s="22">
        <v>145</v>
      </c>
      <c r="BN712" s="22">
        <v>75</v>
      </c>
      <c r="BO712" s="22">
        <v>2</v>
      </c>
      <c r="BP712" s="20"/>
      <c r="BQ712" s="22">
        <v>2</v>
      </c>
      <c r="BR712" s="20"/>
      <c r="BS712" s="20"/>
      <c r="BT712" s="20"/>
      <c r="BU712" s="22">
        <v>0.21</v>
      </c>
      <c r="BV712" s="22">
        <v>0</v>
      </c>
      <c r="BW712" s="22">
        <v>0.35</v>
      </c>
      <c r="BX712" s="22">
        <v>0.56000000000000005</v>
      </c>
      <c r="BY712" s="22">
        <v>1.2</v>
      </c>
      <c r="BZ712" s="22">
        <v>0.52</v>
      </c>
      <c r="CA712" s="22">
        <v>227</v>
      </c>
      <c r="CB712" s="22">
        <v>148</v>
      </c>
      <c r="CC712" s="22">
        <v>365</v>
      </c>
      <c r="CD712" s="22">
        <v>170</v>
      </c>
      <c r="CE712" s="22">
        <v>193</v>
      </c>
      <c r="CF712" s="22">
        <v>80</v>
      </c>
      <c r="CG712" s="22">
        <v>393</v>
      </c>
      <c r="CH712" s="22">
        <v>125</v>
      </c>
      <c r="CI712" s="22">
        <v>1.05</v>
      </c>
      <c r="CJ712" s="22">
        <v>0.52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216208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1</v>
      </c>
      <c r="J713" s="20">
        <v>0</v>
      </c>
      <c r="K713" s="20">
        <v>0</v>
      </c>
      <c r="L713" s="22">
        <v>0</v>
      </c>
      <c r="M713" s="20" t="s">
        <v>1706</v>
      </c>
      <c r="N713" s="20">
        <v>0</v>
      </c>
      <c r="O713" s="22">
        <v>571</v>
      </c>
      <c r="P713" s="23" t="b">
        <v>0</v>
      </c>
      <c r="Q713" s="20" t="s">
        <v>2481</v>
      </c>
      <c r="R713" s="20" t="s">
        <v>2482</v>
      </c>
      <c r="S713" s="22">
        <v>40</v>
      </c>
      <c r="T713" s="20" t="s">
        <v>1707</v>
      </c>
      <c r="U713" s="20">
        <v>0</v>
      </c>
      <c r="V713" s="20" t="s">
        <v>761</v>
      </c>
      <c r="W713" s="20">
        <v>0.4</v>
      </c>
      <c r="X713" s="23" t="b">
        <v>0</v>
      </c>
      <c r="Y713" s="20"/>
      <c r="Z713" s="20" t="s">
        <v>872</v>
      </c>
      <c r="AA713" s="22">
        <v>20</v>
      </c>
      <c r="AB713" s="22">
        <v>39</v>
      </c>
      <c r="AC713" s="22">
        <v>0</v>
      </c>
      <c r="AD713" s="22">
        <v>0</v>
      </c>
      <c r="AE713" s="22">
        <v>0</v>
      </c>
      <c r="AF713" s="22">
        <v>18583</v>
      </c>
      <c r="AG713" s="22">
        <v>433</v>
      </c>
      <c r="AH713" s="20">
        <v>0</v>
      </c>
      <c r="AI713" s="20">
        <v>0</v>
      </c>
      <c r="AJ713" s="20" t="s">
        <v>761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479</v>
      </c>
      <c r="BH713" s="22">
        <v>55</v>
      </c>
      <c r="BI713" s="22">
        <v>463</v>
      </c>
      <c r="BJ713" s="22">
        <v>39</v>
      </c>
      <c r="BK713" s="22">
        <v>432</v>
      </c>
      <c r="BL713" s="22">
        <v>34</v>
      </c>
      <c r="BM713" s="22">
        <v>484</v>
      </c>
      <c r="BN713" s="22">
        <v>55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642</v>
      </c>
      <c r="CB713" s="22">
        <v>56</v>
      </c>
      <c r="CC713" s="22">
        <v>438</v>
      </c>
      <c r="CD713" s="22">
        <v>55</v>
      </c>
      <c r="CE713" s="22">
        <v>484</v>
      </c>
      <c r="CF713" s="22">
        <v>55</v>
      </c>
      <c r="CG713" s="22">
        <v>247</v>
      </c>
      <c r="CH713" s="22">
        <v>32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200402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2</v>
      </c>
      <c r="J714" s="20">
        <v>1</v>
      </c>
      <c r="K714" s="20">
        <v>0</v>
      </c>
      <c r="L714" s="22">
        <v>2</v>
      </c>
      <c r="M714" s="20" t="s">
        <v>1686</v>
      </c>
      <c r="N714" s="20">
        <v>1</v>
      </c>
      <c r="O714" s="22">
        <v>572</v>
      </c>
      <c r="P714" s="23" t="b">
        <v>0</v>
      </c>
      <c r="Q714" s="20"/>
      <c r="R714" s="20"/>
      <c r="S714" s="22">
        <v>45</v>
      </c>
      <c r="T714" s="20" t="s">
        <v>1687</v>
      </c>
      <c r="U714" s="20">
        <v>1.6</v>
      </c>
      <c r="V714" s="20" t="s">
        <v>1688</v>
      </c>
      <c r="W714" s="20">
        <v>0.4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11</v>
      </c>
      <c r="AD714" s="22">
        <v>27995</v>
      </c>
      <c r="AE714" s="22">
        <v>801</v>
      </c>
      <c r="AF714" s="22">
        <v>24996</v>
      </c>
      <c r="AG714" s="22">
        <v>645</v>
      </c>
      <c r="AH714" s="20">
        <v>0.2</v>
      </c>
      <c r="AI714" s="20">
        <v>2.4</v>
      </c>
      <c r="AJ714" s="20" t="s">
        <v>2348</v>
      </c>
      <c r="AK714" s="22">
        <v>623</v>
      </c>
      <c r="AL714" s="22">
        <v>0</v>
      </c>
      <c r="AM714" s="22">
        <v>0</v>
      </c>
      <c r="AN714" s="22">
        <v>1</v>
      </c>
      <c r="AO714" s="22">
        <v>13</v>
      </c>
      <c r="AP714" s="22">
        <v>0</v>
      </c>
      <c r="AQ714" s="22">
        <v>0</v>
      </c>
      <c r="AR714" s="22">
        <v>0</v>
      </c>
      <c r="AS714" s="22">
        <v>3</v>
      </c>
      <c r="AT714" s="22">
        <v>0</v>
      </c>
      <c r="AU714" s="22">
        <v>0</v>
      </c>
      <c r="AV714" s="22">
        <v>0</v>
      </c>
      <c r="AW714" s="22">
        <v>94</v>
      </c>
      <c r="AX714" s="20">
        <v>133</v>
      </c>
      <c r="AY714" s="20">
        <v>54.9</v>
      </c>
      <c r="AZ714" s="20">
        <v>13</v>
      </c>
      <c r="BA714" s="20">
        <v>20.100000000000001</v>
      </c>
      <c r="BB714" s="22">
        <v>7</v>
      </c>
      <c r="BC714" s="20">
        <v>0.14000000000000001</v>
      </c>
      <c r="BD714" s="20">
        <v>0.32</v>
      </c>
      <c r="BE714" s="20">
        <v>0.46</v>
      </c>
      <c r="BF714" s="20">
        <v>12.26</v>
      </c>
      <c r="BG714" s="22">
        <v>83</v>
      </c>
      <c r="BH714" s="22">
        <v>27</v>
      </c>
      <c r="BI714" s="22">
        <v>147</v>
      </c>
      <c r="BJ714" s="22">
        <v>33</v>
      </c>
      <c r="BK714" s="22">
        <v>265</v>
      </c>
      <c r="BL714" s="22">
        <v>84</v>
      </c>
      <c r="BM714" s="22">
        <v>135</v>
      </c>
      <c r="BN714" s="22">
        <v>35</v>
      </c>
      <c r="BO714" s="20"/>
      <c r="BP714" s="20"/>
      <c r="BQ714" s="20"/>
      <c r="BR714" s="20"/>
      <c r="BS714" s="20"/>
      <c r="BT714" s="20"/>
      <c r="BU714" s="22">
        <v>0.02</v>
      </c>
      <c r="BV714" s="22">
        <v>0</v>
      </c>
      <c r="BW714" s="22">
        <v>0.05</v>
      </c>
      <c r="BX714" s="22">
        <v>7.0000000000000007E-2</v>
      </c>
      <c r="BY714" s="22">
        <v>1.77</v>
      </c>
      <c r="BZ714" s="22">
        <v>1.88</v>
      </c>
      <c r="CA714" s="22">
        <v>377</v>
      </c>
      <c r="CB714" s="22">
        <v>67</v>
      </c>
      <c r="CC714" s="22">
        <v>243</v>
      </c>
      <c r="CD714" s="22">
        <v>83</v>
      </c>
      <c r="CE714" s="22">
        <v>262</v>
      </c>
      <c r="CF714" s="22">
        <v>83</v>
      </c>
      <c r="CG714" s="22">
        <v>240</v>
      </c>
      <c r="CH714" s="22">
        <v>94</v>
      </c>
      <c r="CI714" s="22">
        <v>1.01</v>
      </c>
      <c r="CJ714" s="22">
        <v>0.14000000000000001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510362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2</v>
      </c>
      <c r="J715" s="20">
        <v>0.8</v>
      </c>
      <c r="K715" s="20">
        <v>-0.2</v>
      </c>
      <c r="L715" s="22">
        <v>2</v>
      </c>
      <c r="M715" s="20" t="s">
        <v>1701</v>
      </c>
      <c r="N715" s="20">
        <v>0.8</v>
      </c>
      <c r="O715" s="22">
        <v>573</v>
      </c>
      <c r="P715" s="23" t="b">
        <v>0</v>
      </c>
      <c r="Q715" s="20"/>
      <c r="R715" s="20"/>
      <c r="S715" s="22">
        <v>44</v>
      </c>
      <c r="T715" s="20" t="s">
        <v>1702</v>
      </c>
      <c r="U715" s="20">
        <v>1.2</v>
      </c>
      <c r="V715" s="20" t="s">
        <v>696</v>
      </c>
      <c r="W715" s="20">
        <v>0.1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5</v>
      </c>
      <c r="AD715" s="22">
        <v>1197</v>
      </c>
      <c r="AE715" s="22">
        <v>116</v>
      </c>
      <c r="AF715" s="22">
        <v>4005</v>
      </c>
      <c r="AG715" s="22">
        <v>91</v>
      </c>
      <c r="AH715" s="20">
        <v>0.2</v>
      </c>
      <c r="AI715" s="20">
        <v>1.1000000000000001</v>
      </c>
      <c r="AJ715" s="20" t="s">
        <v>639</v>
      </c>
      <c r="AK715" s="22">
        <v>159</v>
      </c>
      <c r="AL715" s="22">
        <v>0</v>
      </c>
      <c r="AM715" s="22">
        <v>0</v>
      </c>
      <c r="AN715" s="22">
        <v>0</v>
      </c>
      <c r="AO715" s="22">
        <v>2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18</v>
      </c>
      <c r="AX715" s="20">
        <v>27.4</v>
      </c>
      <c r="AY715" s="20">
        <v>1.2</v>
      </c>
      <c r="AZ715" s="20">
        <v>0</v>
      </c>
      <c r="BA715" s="20">
        <v>2.9</v>
      </c>
      <c r="BB715" s="22">
        <v>1</v>
      </c>
      <c r="BC715" s="20">
        <v>0</v>
      </c>
      <c r="BD715" s="20">
        <v>0</v>
      </c>
      <c r="BE715" s="20">
        <v>0</v>
      </c>
      <c r="BF715" s="20">
        <v>2.64</v>
      </c>
      <c r="BG715" s="22">
        <v>289</v>
      </c>
      <c r="BH715" s="22">
        <v>113</v>
      </c>
      <c r="BI715" s="22">
        <v>373</v>
      </c>
      <c r="BJ715" s="22">
        <v>136</v>
      </c>
      <c r="BK715" s="22">
        <v>558</v>
      </c>
      <c r="BL715" s="22">
        <v>216</v>
      </c>
      <c r="BM715" s="22">
        <v>358</v>
      </c>
      <c r="BN715" s="22">
        <v>126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1.49</v>
      </c>
      <c r="BZ715" s="22">
        <v>1.1299999999999999</v>
      </c>
      <c r="CA715" s="22">
        <v>575</v>
      </c>
      <c r="CB715" s="22">
        <v>146</v>
      </c>
      <c r="CC715" s="22">
        <v>266</v>
      </c>
      <c r="CD715" s="22">
        <v>92</v>
      </c>
      <c r="CE715" s="22">
        <v>306</v>
      </c>
      <c r="CF715" s="22">
        <v>104</v>
      </c>
      <c r="CG715" s="22">
        <v>448</v>
      </c>
      <c r="CH715" s="22">
        <v>171</v>
      </c>
      <c r="CI715" s="22">
        <v>0.56999999999999995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476502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3</v>
      </c>
      <c r="J716" s="20">
        <v>1</v>
      </c>
      <c r="K716" s="20">
        <v>0</v>
      </c>
      <c r="L716" s="22">
        <v>1</v>
      </c>
      <c r="M716" s="20" t="s">
        <v>965</v>
      </c>
      <c r="N716" s="20">
        <v>1</v>
      </c>
      <c r="O716" s="22">
        <v>574</v>
      </c>
      <c r="P716" s="23" t="b">
        <v>0</v>
      </c>
      <c r="Q716" s="20"/>
      <c r="R716" s="20"/>
      <c r="S716" s="22">
        <v>44</v>
      </c>
      <c r="T716" s="20" t="s">
        <v>1723</v>
      </c>
      <c r="U716" s="20">
        <v>1</v>
      </c>
      <c r="V716" s="20" t="s">
        <v>670</v>
      </c>
      <c r="W716" s="20">
        <v>0.5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4</v>
      </c>
      <c r="AD716" s="22">
        <v>21047</v>
      </c>
      <c r="AE716" s="22">
        <v>1127</v>
      </c>
      <c r="AF716" s="22">
        <v>31319</v>
      </c>
      <c r="AG716" s="22">
        <v>1063</v>
      </c>
      <c r="AH716" s="20">
        <v>0.2</v>
      </c>
      <c r="AI716" s="20">
        <v>0.9</v>
      </c>
      <c r="AJ716" s="20" t="s">
        <v>2349</v>
      </c>
      <c r="AK716" s="22">
        <v>70</v>
      </c>
      <c r="AL716" s="22">
        <v>0</v>
      </c>
      <c r="AM716" s="22">
        <v>0</v>
      </c>
      <c r="AN716" s="22">
        <v>0</v>
      </c>
      <c r="AO716" s="22">
        <v>4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6</v>
      </c>
      <c r="AX716" s="20">
        <v>9.6</v>
      </c>
      <c r="AY716" s="20">
        <v>3</v>
      </c>
      <c r="AZ716" s="20">
        <v>2</v>
      </c>
      <c r="BA716" s="20">
        <v>1.6</v>
      </c>
      <c r="BB716" s="22">
        <v>0</v>
      </c>
      <c r="BC716" s="20">
        <v>0</v>
      </c>
      <c r="BD716" s="20">
        <v>0.01</v>
      </c>
      <c r="BE716" s="20">
        <v>0.01</v>
      </c>
      <c r="BF716" s="20">
        <v>2.0499999999999998</v>
      </c>
      <c r="BG716" s="22">
        <v>360</v>
      </c>
      <c r="BH716" s="22">
        <v>161</v>
      </c>
      <c r="BI716" s="22">
        <v>353</v>
      </c>
      <c r="BJ716" s="22">
        <v>180</v>
      </c>
      <c r="BK716" s="22">
        <v>356</v>
      </c>
      <c r="BL716" s="22">
        <v>178</v>
      </c>
      <c r="BM716" s="22">
        <v>393</v>
      </c>
      <c r="BN716" s="22">
        <v>187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0.01</v>
      </c>
      <c r="BX716" s="22">
        <v>0.01</v>
      </c>
      <c r="BY716" s="22">
        <v>2.64</v>
      </c>
      <c r="BZ716" s="22">
        <v>5.14</v>
      </c>
      <c r="CA716" s="22">
        <v>563</v>
      </c>
      <c r="CB716" s="22">
        <v>297</v>
      </c>
      <c r="CC716" s="22">
        <v>240</v>
      </c>
      <c r="CD716" s="22">
        <v>107</v>
      </c>
      <c r="CE716" s="22">
        <v>343</v>
      </c>
      <c r="CF716" s="22">
        <v>151</v>
      </c>
      <c r="CG716" s="22">
        <v>234</v>
      </c>
      <c r="CH716" s="22">
        <v>71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100</v>
      </c>
      <c r="C717" s="22">
        <v>430871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4</v>
      </c>
      <c r="J717" s="20">
        <v>3.8</v>
      </c>
      <c r="K717" s="20">
        <v>2.8</v>
      </c>
      <c r="L717" s="22">
        <v>5</v>
      </c>
      <c r="M717" s="20" t="s">
        <v>642</v>
      </c>
      <c r="N717" s="20">
        <v>3.8</v>
      </c>
      <c r="O717" s="22">
        <v>590</v>
      </c>
      <c r="P717" s="23" t="b">
        <v>0</v>
      </c>
      <c r="Q717" s="20"/>
      <c r="R717" s="20" t="s">
        <v>2660</v>
      </c>
      <c r="S717" s="22">
        <v>55</v>
      </c>
      <c r="T717" s="20" t="s">
        <v>1724</v>
      </c>
      <c r="U717" s="20">
        <v>3</v>
      </c>
      <c r="V717" s="20" t="s">
        <v>1725</v>
      </c>
      <c r="W717" s="20">
        <v>0.6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21</v>
      </c>
      <c r="AD717" s="22">
        <v>79511</v>
      </c>
      <c r="AE717" s="22">
        <v>4700</v>
      </c>
      <c r="AF717" s="22">
        <v>65133</v>
      </c>
      <c r="AG717" s="22">
        <v>1707</v>
      </c>
      <c r="AH717" s="20">
        <v>0.7</v>
      </c>
      <c r="AI717" s="20">
        <v>3.8</v>
      </c>
      <c r="AJ717" s="20" t="s">
        <v>1726</v>
      </c>
      <c r="AK717" s="22">
        <v>555</v>
      </c>
      <c r="AL717" s="22">
        <v>1</v>
      </c>
      <c r="AM717" s="22">
        <v>1</v>
      </c>
      <c r="AN717" s="22">
        <v>1</v>
      </c>
      <c r="AO717" s="22">
        <v>11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77</v>
      </c>
      <c r="AX717" s="20">
        <v>110.6</v>
      </c>
      <c r="AY717" s="20">
        <v>83.9</v>
      </c>
      <c r="AZ717" s="20">
        <v>129</v>
      </c>
      <c r="BA717" s="20">
        <v>32.4</v>
      </c>
      <c r="BB717" s="22">
        <v>7</v>
      </c>
      <c r="BC717" s="20">
        <v>2.0099999999999998</v>
      </c>
      <c r="BD717" s="20">
        <v>0.85</v>
      </c>
      <c r="BE717" s="20">
        <v>2.86</v>
      </c>
      <c r="BF717" s="20">
        <v>10.95</v>
      </c>
      <c r="BG717" s="22">
        <v>108</v>
      </c>
      <c r="BH717" s="22">
        <v>14</v>
      </c>
      <c r="BI717" s="22">
        <v>87</v>
      </c>
      <c r="BJ717" s="22">
        <v>7</v>
      </c>
      <c r="BK717" s="22">
        <v>44</v>
      </c>
      <c r="BL717" s="22">
        <v>17</v>
      </c>
      <c r="BM717" s="22">
        <v>62</v>
      </c>
      <c r="BN717" s="22">
        <v>14</v>
      </c>
      <c r="BO717" s="20"/>
      <c r="BP717" s="20"/>
      <c r="BQ717" s="20"/>
      <c r="BR717" s="20"/>
      <c r="BS717" s="22">
        <v>1</v>
      </c>
      <c r="BT717" s="20"/>
      <c r="BU717" s="22">
        <v>0.33</v>
      </c>
      <c r="BV717" s="22">
        <v>0</v>
      </c>
      <c r="BW717" s="22">
        <v>0.14000000000000001</v>
      </c>
      <c r="BX717" s="22">
        <v>0.47</v>
      </c>
      <c r="BY717" s="22">
        <v>1.78</v>
      </c>
      <c r="BZ717" s="22">
        <v>1.78</v>
      </c>
      <c r="CA717" s="22">
        <v>112</v>
      </c>
      <c r="CB717" s="22">
        <v>32</v>
      </c>
      <c r="CC717" s="22">
        <v>59</v>
      </c>
      <c r="CD717" s="22">
        <v>11</v>
      </c>
      <c r="CE717" s="22">
        <v>135</v>
      </c>
      <c r="CF717" s="22">
        <v>21</v>
      </c>
      <c r="CG717" s="22">
        <v>205</v>
      </c>
      <c r="CH717" s="22">
        <v>38</v>
      </c>
      <c r="CI717" s="22">
        <v>1.1399999999999999</v>
      </c>
      <c r="CJ717" s="22">
        <v>0.16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87835</v>
      </c>
      <c r="D718" s="22">
        <v>0</v>
      </c>
      <c r="E718" s="22">
        <v>0</v>
      </c>
      <c r="F718" s="22">
        <v>-2</v>
      </c>
      <c r="G718" s="22">
        <v>2</v>
      </c>
      <c r="H718" s="22">
        <v>0</v>
      </c>
      <c r="I718" s="22">
        <v>2</v>
      </c>
      <c r="J718" s="20">
        <v>0.5</v>
      </c>
      <c r="K718" s="20">
        <v>-0.5</v>
      </c>
      <c r="L718" s="22">
        <v>1</v>
      </c>
      <c r="M718" s="20" t="s">
        <v>900</v>
      </c>
      <c r="N718" s="20">
        <v>0.5</v>
      </c>
      <c r="O718" s="22">
        <v>598</v>
      </c>
      <c r="P718" s="23" t="b">
        <v>0</v>
      </c>
      <c r="Q718" s="20"/>
      <c r="R718" s="20"/>
      <c r="S718" s="22">
        <v>43</v>
      </c>
      <c r="T718" s="20" t="s">
        <v>1596</v>
      </c>
      <c r="U718" s="20">
        <v>0.7</v>
      </c>
      <c r="V718" s="20" t="s">
        <v>425</v>
      </c>
      <c r="W718" s="20">
        <v>0.2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2</v>
      </c>
      <c r="AD718" s="22">
        <v>4194</v>
      </c>
      <c r="AE718" s="22">
        <v>363</v>
      </c>
      <c r="AF718" s="22">
        <v>15177</v>
      </c>
      <c r="AG718" s="22">
        <v>248</v>
      </c>
      <c r="AH718" s="20">
        <v>0.1</v>
      </c>
      <c r="AI718" s="20">
        <v>0.5</v>
      </c>
      <c r="AJ718" s="20" t="s">
        <v>425</v>
      </c>
      <c r="AK718" s="22">
        <v>91</v>
      </c>
      <c r="AL718" s="22">
        <v>0</v>
      </c>
      <c r="AM718" s="22">
        <v>0</v>
      </c>
      <c r="AN718" s="22">
        <v>0</v>
      </c>
      <c r="AO718" s="22">
        <v>3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9</v>
      </c>
      <c r="AX718" s="20">
        <v>19.399999999999999</v>
      </c>
      <c r="AY718" s="20">
        <v>12.2</v>
      </c>
      <c r="AZ718" s="20">
        <v>9</v>
      </c>
      <c r="BA718" s="20">
        <v>4.0999999999999996</v>
      </c>
      <c r="BB718" s="22">
        <v>0</v>
      </c>
      <c r="BC718" s="20">
        <v>0.12</v>
      </c>
      <c r="BD718" s="20">
        <v>0.05</v>
      </c>
      <c r="BE718" s="20">
        <v>0.17</v>
      </c>
      <c r="BF718" s="20">
        <v>2.67</v>
      </c>
      <c r="BG718" s="22">
        <v>316</v>
      </c>
      <c r="BH718" s="22">
        <v>120</v>
      </c>
      <c r="BI718" s="22">
        <v>298</v>
      </c>
      <c r="BJ718" s="22">
        <v>98</v>
      </c>
      <c r="BK718" s="22">
        <v>290</v>
      </c>
      <c r="BL718" s="22">
        <v>93</v>
      </c>
      <c r="BM718" s="22">
        <v>330</v>
      </c>
      <c r="BN718" s="22">
        <v>116</v>
      </c>
      <c r="BO718" s="20"/>
      <c r="BP718" s="20"/>
      <c r="BQ718" s="20"/>
      <c r="BR718" s="20"/>
      <c r="BS718" s="20"/>
      <c r="BT718" s="20"/>
      <c r="BU718" s="22">
        <v>0.12</v>
      </c>
      <c r="BV718" s="22">
        <v>0</v>
      </c>
      <c r="BW718" s="22">
        <v>0.05</v>
      </c>
      <c r="BX718" s="22">
        <v>0.17</v>
      </c>
      <c r="BY718" s="22">
        <v>2.64</v>
      </c>
      <c r="BZ718" s="22">
        <v>2.97</v>
      </c>
      <c r="CA718" s="22">
        <v>582</v>
      </c>
      <c r="CB718" s="22">
        <v>148</v>
      </c>
      <c r="CC718" s="22">
        <v>303</v>
      </c>
      <c r="CD718" s="22">
        <v>100</v>
      </c>
      <c r="CE718" s="22">
        <v>410</v>
      </c>
      <c r="CF718" s="22">
        <v>135</v>
      </c>
      <c r="CG718" s="22">
        <v>330</v>
      </c>
      <c r="CH718" s="22">
        <v>124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231480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0</v>
      </c>
      <c r="K719" s="20">
        <v>-1</v>
      </c>
      <c r="L719" s="22">
        <v>0</v>
      </c>
      <c r="M719" s="20" t="s">
        <v>3136</v>
      </c>
      <c r="N719" s="20">
        <v>0</v>
      </c>
      <c r="O719" s="22">
        <v>697</v>
      </c>
      <c r="P719" s="23" t="b">
        <v>0</v>
      </c>
      <c r="Q719" s="20"/>
      <c r="R719" s="20"/>
      <c r="S719" s="22">
        <v>45</v>
      </c>
      <c r="T719" s="20" t="s">
        <v>3137</v>
      </c>
      <c r="U719" s="20">
        <v>0</v>
      </c>
      <c r="V719" s="20" t="s">
        <v>488</v>
      </c>
      <c r="W719" s="20">
        <v>0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0</v>
      </c>
      <c r="AD719" s="22">
        <v>587</v>
      </c>
      <c r="AE719" s="22">
        <v>40</v>
      </c>
      <c r="AF719" s="22">
        <v>312</v>
      </c>
      <c r="AG719" s="22">
        <v>31</v>
      </c>
      <c r="AH719" s="20">
        <v>0</v>
      </c>
      <c r="AI719" s="20">
        <v>0</v>
      </c>
      <c r="AJ719" s="20" t="s">
        <v>3138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600</v>
      </c>
      <c r="BH719" s="22">
        <v>227</v>
      </c>
      <c r="BI719" s="22">
        <v>597</v>
      </c>
      <c r="BJ719" s="22">
        <v>226</v>
      </c>
      <c r="BK719" s="22">
        <v>585</v>
      </c>
      <c r="BL719" s="22">
        <v>224</v>
      </c>
      <c r="BM719" s="22">
        <v>604</v>
      </c>
      <c r="BN719" s="22">
        <v>226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393</v>
      </c>
      <c r="CB719" s="22">
        <v>80</v>
      </c>
      <c r="CC719" s="22">
        <v>577</v>
      </c>
      <c r="CD719" s="22">
        <v>219</v>
      </c>
      <c r="CE719" s="22">
        <v>606</v>
      </c>
      <c r="CF719" s="22">
        <v>225</v>
      </c>
      <c r="CG719" s="22">
        <v>634</v>
      </c>
      <c r="CH719" s="22">
        <v>218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593001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3</v>
      </c>
      <c r="J720" s="20">
        <v>0</v>
      </c>
      <c r="K720" s="20">
        <v>-1</v>
      </c>
      <c r="L720" s="22">
        <v>0</v>
      </c>
      <c r="M720" s="20" t="s">
        <v>3139</v>
      </c>
      <c r="N720" s="20">
        <v>0</v>
      </c>
      <c r="O720" s="22">
        <v>698</v>
      </c>
      <c r="P720" s="23" t="b">
        <v>0</v>
      </c>
      <c r="Q720" s="20"/>
      <c r="R720" s="20"/>
      <c r="S720" s="22">
        <v>50</v>
      </c>
      <c r="T720" s="20" t="s">
        <v>3140</v>
      </c>
      <c r="U720" s="20">
        <v>0</v>
      </c>
      <c r="V720" s="20" t="s">
        <v>3141</v>
      </c>
      <c r="W720" s="20">
        <v>0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0</v>
      </c>
      <c r="AD720" s="22">
        <v>328</v>
      </c>
      <c r="AE720" s="22">
        <v>38</v>
      </c>
      <c r="AF720" s="22">
        <v>197</v>
      </c>
      <c r="AG720" s="22">
        <v>28</v>
      </c>
      <c r="AH720" s="20">
        <v>0</v>
      </c>
      <c r="AI720" s="20">
        <v>0</v>
      </c>
      <c r="AJ720" s="20" t="s">
        <v>3141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697</v>
      </c>
      <c r="BH720" s="22">
        <v>298</v>
      </c>
      <c r="BI720" s="22">
        <v>695</v>
      </c>
      <c r="BJ720" s="22">
        <v>297</v>
      </c>
      <c r="BK720" s="22">
        <v>691</v>
      </c>
      <c r="BL720" s="22">
        <v>295</v>
      </c>
      <c r="BM720" s="22">
        <v>697</v>
      </c>
      <c r="BN720" s="22">
        <v>298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215</v>
      </c>
      <c r="CB720" s="22">
        <v>138</v>
      </c>
      <c r="CC720" s="22">
        <v>685</v>
      </c>
      <c r="CD720" s="22">
        <v>292</v>
      </c>
      <c r="CE720" s="22">
        <v>697</v>
      </c>
      <c r="CF720" s="22">
        <v>298</v>
      </c>
      <c r="CG720" s="22">
        <v>682</v>
      </c>
      <c r="CH720" s="22">
        <v>281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2">
        <v>531363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4</v>
      </c>
      <c r="J721" s="20">
        <v>0</v>
      </c>
      <c r="K721" s="20">
        <v>-1</v>
      </c>
      <c r="L721" s="22">
        <v>0</v>
      </c>
      <c r="M721" s="20" t="s">
        <v>920</v>
      </c>
      <c r="N721" s="20">
        <v>0</v>
      </c>
      <c r="O721" s="22">
        <v>704</v>
      </c>
      <c r="P721" s="23" t="b">
        <v>0</v>
      </c>
      <c r="Q721" s="20"/>
      <c r="R721" s="20"/>
      <c r="S721" s="22">
        <v>45</v>
      </c>
      <c r="T721" s="20" t="s">
        <v>3142</v>
      </c>
      <c r="U721" s="20">
        <v>0</v>
      </c>
      <c r="V721" s="20" t="s">
        <v>622</v>
      </c>
      <c r="W721" s="20">
        <v>0.1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0</v>
      </c>
      <c r="AD721" s="22">
        <v>5581</v>
      </c>
      <c r="AE721" s="22">
        <v>431</v>
      </c>
      <c r="AF721" s="22">
        <v>1988</v>
      </c>
      <c r="AG721" s="22">
        <v>259</v>
      </c>
      <c r="AH721" s="20">
        <v>0</v>
      </c>
      <c r="AI721" s="20">
        <v>0</v>
      </c>
      <c r="AJ721" s="20" t="s">
        <v>622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642</v>
      </c>
      <c r="BH721" s="22">
        <v>73</v>
      </c>
      <c r="BI721" s="22">
        <v>639</v>
      </c>
      <c r="BJ721" s="22">
        <v>76</v>
      </c>
      <c r="BK721" s="22">
        <v>630</v>
      </c>
      <c r="BL721" s="22">
        <v>75</v>
      </c>
      <c r="BM721" s="22">
        <v>647</v>
      </c>
      <c r="BN721" s="22">
        <v>75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459</v>
      </c>
      <c r="CB721" s="22">
        <v>82</v>
      </c>
      <c r="CC721" s="22">
        <v>622</v>
      </c>
      <c r="CD721" s="22">
        <v>72</v>
      </c>
      <c r="CE721" s="22">
        <v>646</v>
      </c>
      <c r="CF721" s="22">
        <v>75</v>
      </c>
      <c r="CG721" s="22">
        <v>490</v>
      </c>
      <c r="CH721" s="22">
        <v>71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231057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3</v>
      </c>
      <c r="J722" s="20">
        <v>0</v>
      </c>
      <c r="K722" s="20">
        <v>0</v>
      </c>
      <c r="L722" s="22">
        <v>0</v>
      </c>
      <c r="M722" s="20" t="s">
        <v>3296</v>
      </c>
      <c r="N722" s="20">
        <v>0</v>
      </c>
      <c r="O722" s="22">
        <v>715</v>
      </c>
      <c r="P722" s="23" t="b">
        <v>0</v>
      </c>
      <c r="Q722" s="20" t="s">
        <v>3342</v>
      </c>
      <c r="R722" s="20" t="s">
        <v>3374</v>
      </c>
      <c r="S722" s="22">
        <v>50</v>
      </c>
      <c r="T722" s="20" t="s">
        <v>3297</v>
      </c>
      <c r="U722" s="20">
        <v>0</v>
      </c>
      <c r="V722" s="20" t="s">
        <v>3298</v>
      </c>
      <c r="W722" s="20">
        <v>0</v>
      </c>
      <c r="X722" s="23" t="b">
        <v>0</v>
      </c>
      <c r="Y722" s="20"/>
      <c r="Z722" s="20" t="s">
        <v>1806</v>
      </c>
      <c r="AA722" s="22">
        <v>20</v>
      </c>
      <c r="AB722" s="22">
        <v>39</v>
      </c>
      <c r="AC722" s="22">
        <v>0</v>
      </c>
      <c r="AD722" s="22">
        <v>1930</v>
      </c>
      <c r="AE722" s="22">
        <v>11</v>
      </c>
      <c r="AF722" s="22">
        <v>1258</v>
      </c>
      <c r="AG722" s="22">
        <v>67</v>
      </c>
      <c r="AH722" s="20">
        <v>0</v>
      </c>
      <c r="AI722" s="20">
        <v>0</v>
      </c>
      <c r="AJ722" s="20" t="s">
        <v>3298</v>
      </c>
      <c r="AK722" s="22">
        <v>114</v>
      </c>
      <c r="AL722" s="22">
        <v>0</v>
      </c>
      <c r="AM722" s="22">
        <v>0</v>
      </c>
      <c r="AN722" s="22">
        <v>0</v>
      </c>
      <c r="AO722" s="22">
        <v>2</v>
      </c>
      <c r="AP722" s="22">
        <v>0</v>
      </c>
      <c r="AQ722" s="22">
        <v>0</v>
      </c>
      <c r="AR722" s="22">
        <v>0</v>
      </c>
      <c r="AS722" s="22">
        <v>0</v>
      </c>
      <c r="AT722" s="22">
        <v>1</v>
      </c>
      <c r="AU722" s="22">
        <v>0</v>
      </c>
      <c r="AV722" s="22">
        <v>0</v>
      </c>
      <c r="AW722" s="22">
        <v>0</v>
      </c>
      <c r="AX722" s="20">
        <v>9.6</v>
      </c>
      <c r="AY722" s="20">
        <v>13.3</v>
      </c>
      <c r="AZ722" s="20">
        <v>9</v>
      </c>
      <c r="BA722" s="20">
        <v>3.2</v>
      </c>
      <c r="BB722" s="22">
        <v>2</v>
      </c>
      <c r="BC722" s="20">
        <v>0.04</v>
      </c>
      <c r="BD722" s="20">
        <v>0.02</v>
      </c>
      <c r="BE722" s="20">
        <v>0.06</v>
      </c>
      <c r="BF722" s="20">
        <v>5.69</v>
      </c>
      <c r="BG722" s="22">
        <v>361</v>
      </c>
      <c r="BH722" s="22">
        <v>162</v>
      </c>
      <c r="BI722" s="22">
        <v>290</v>
      </c>
      <c r="BJ722" s="22">
        <v>153</v>
      </c>
      <c r="BK722" s="22">
        <v>296</v>
      </c>
      <c r="BL722" s="22">
        <v>155</v>
      </c>
      <c r="BM722" s="22">
        <v>350</v>
      </c>
      <c r="BN722" s="22">
        <v>162</v>
      </c>
      <c r="BO722" s="20"/>
      <c r="BP722" s="20"/>
      <c r="BQ722" s="20"/>
      <c r="BR722" s="20"/>
      <c r="BS722" s="20"/>
      <c r="BT722" s="20"/>
      <c r="BU722" s="22">
        <v>0.03</v>
      </c>
      <c r="BV722" s="22">
        <v>0</v>
      </c>
      <c r="BW722" s="22">
        <v>0.02</v>
      </c>
      <c r="BX722" s="22">
        <v>0.05</v>
      </c>
      <c r="BY722" s="22">
        <v>4.49</v>
      </c>
      <c r="BZ722" s="22">
        <v>1.58</v>
      </c>
      <c r="CA722" s="22">
        <v>197</v>
      </c>
      <c r="CB722" s="22">
        <v>125</v>
      </c>
      <c r="CC722" s="22">
        <v>681</v>
      </c>
      <c r="CD722" s="22">
        <v>289</v>
      </c>
      <c r="CE722" s="22">
        <v>693</v>
      </c>
      <c r="CF722" s="22">
        <v>295</v>
      </c>
      <c r="CG722" s="22">
        <v>662</v>
      </c>
      <c r="CH722" s="22">
        <v>269</v>
      </c>
      <c r="CI722" s="22">
        <v>1.58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445"/>
  <sheetViews>
    <sheetView workbookViewId="0">
      <selection sqref="A1:XFD1048576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1</v>
      </c>
      <c r="B3" s="57" t="s">
        <v>2662</v>
      </c>
      <c r="C3" s="58" t="s">
        <v>1814</v>
      </c>
      <c r="D3" s="69" t="s">
        <v>104</v>
      </c>
      <c r="E3" s="58" t="s">
        <v>95</v>
      </c>
      <c r="F3" s="69" t="s">
        <v>3499</v>
      </c>
      <c r="G3" s="69">
        <v>2000</v>
      </c>
      <c r="H3" s="70">
        <v>7</v>
      </c>
      <c r="I3" s="71">
        <v>7</v>
      </c>
      <c r="J3" s="71">
        <v>614</v>
      </c>
      <c r="K3" s="71">
        <v>6.8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0.2</v>
      </c>
      <c r="W3" s="71">
        <v>0.3</v>
      </c>
      <c r="X3" s="70">
        <v>11</v>
      </c>
      <c r="Y3" s="71">
        <v>20</v>
      </c>
      <c r="Z3" s="71">
        <v>12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71">
        <v>0.03</v>
      </c>
      <c r="AH3" s="71">
        <v>0.04</v>
      </c>
      <c r="AI3" s="60">
        <v>0</v>
      </c>
      <c r="AJ3" s="71">
        <v>0.04</v>
      </c>
      <c r="AK3" s="63" t="s">
        <v>25</v>
      </c>
    </row>
    <row r="4" spans="1:37" ht="17.25" thickBot="1">
      <c r="A4" s="72">
        <v>2</v>
      </c>
      <c r="B4" s="57" t="s">
        <v>2663</v>
      </c>
      <c r="C4" s="58" t="s">
        <v>1832</v>
      </c>
      <c r="D4" s="69" t="s">
        <v>1821</v>
      </c>
      <c r="E4" s="58" t="s">
        <v>2351</v>
      </c>
      <c r="F4" s="69" t="s">
        <v>3500</v>
      </c>
      <c r="G4" s="69">
        <v>2002</v>
      </c>
      <c r="H4" s="70">
        <v>5</v>
      </c>
      <c r="I4" s="71">
        <v>3</v>
      </c>
      <c r="J4" s="71">
        <v>318</v>
      </c>
      <c r="K4" s="71">
        <v>3.5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0.08</v>
      </c>
      <c r="AG4" s="71">
        <v>0.13</v>
      </c>
      <c r="AH4" s="71">
        <v>0.2</v>
      </c>
      <c r="AI4" s="71">
        <v>0.08</v>
      </c>
      <c r="AJ4" s="71">
        <v>0.2</v>
      </c>
      <c r="AK4" s="63" t="s">
        <v>25</v>
      </c>
    </row>
    <row r="5" spans="1:37" ht="17.25" thickBot="1">
      <c r="A5" s="72">
        <v>3</v>
      </c>
      <c r="B5" s="57" t="s">
        <v>2963</v>
      </c>
      <c r="C5" s="58" t="s">
        <v>1814</v>
      </c>
      <c r="D5" s="69" t="s">
        <v>104</v>
      </c>
      <c r="E5" s="58" t="s">
        <v>75</v>
      </c>
      <c r="F5" s="69" t="s">
        <v>3501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4</v>
      </c>
      <c r="B6" s="57" t="s">
        <v>2664</v>
      </c>
      <c r="C6" s="58" t="s">
        <v>1814</v>
      </c>
      <c r="D6" s="69" t="s">
        <v>102</v>
      </c>
      <c r="E6" s="58" t="s">
        <v>2661</v>
      </c>
      <c r="F6" s="69" t="s">
        <v>3502</v>
      </c>
      <c r="G6" s="69">
        <v>1998</v>
      </c>
      <c r="H6" s="70">
        <v>6</v>
      </c>
      <c r="I6" s="71">
        <v>3</v>
      </c>
      <c r="J6" s="71">
        <v>238</v>
      </c>
      <c r="K6" s="71">
        <v>2.6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70">
        <v>0.4</v>
      </c>
      <c r="U6" s="71">
        <v>0.4</v>
      </c>
      <c r="V6" s="71">
        <v>0.1</v>
      </c>
      <c r="W6" s="71">
        <v>0.5</v>
      </c>
      <c r="X6" s="70">
        <v>1</v>
      </c>
      <c r="Y6" s="71">
        <v>5</v>
      </c>
      <c r="Z6" s="71">
        <v>14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70">
        <v>0.15</v>
      </c>
      <c r="AG6" s="71">
        <v>0.05</v>
      </c>
      <c r="AH6" s="71">
        <v>0.2</v>
      </c>
      <c r="AI6" s="71">
        <v>0.15</v>
      </c>
      <c r="AJ6" s="71">
        <v>0.2</v>
      </c>
      <c r="AK6" s="63" t="s">
        <v>25</v>
      </c>
    </row>
    <row r="7" spans="1:37" ht="17.25" thickBot="1">
      <c r="A7" s="72">
        <v>5</v>
      </c>
      <c r="B7" s="57" t="s">
        <v>2665</v>
      </c>
      <c r="C7" s="58" t="s">
        <v>1832</v>
      </c>
      <c r="D7" s="69" t="s">
        <v>1821</v>
      </c>
      <c r="E7" s="58" t="s">
        <v>73</v>
      </c>
      <c r="F7" s="69" t="s">
        <v>3503</v>
      </c>
      <c r="G7" s="69">
        <v>2002</v>
      </c>
      <c r="H7" s="70">
        <v>6</v>
      </c>
      <c r="I7" s="71">
        <v>2</v>
      </c>
      <c r="J7" s="71">
        <v>237</v>
      </c>
      <c r="K7" s="71">
        <v>2.6</v>
      </c>
      <c r="L7" s="70">
        <v>1</v>
      </c>
      <c r="M7" s="71">
        <v>1</v>
      </c>
      <c r="N7" s="71">
        <v>2</v>
      </c>
      <c r="O7" s="71">
        <v>1</v>
      </c>
      <c r="P7" s="60">
        <v>0</v>
      </c>
      <c r="Q7" s="60">
        <v>0</v>
      </c>
      <c r="R7" s="60">
        <v>0</v>
      </c>
      <c r="S7" s="60">
        <v>0</v>
      </c>
      <c r="T7" s="70">
        <v>0.4</v>
      </c>
      <c r="U7" s="71">
        <v>0.4</v>
      </c>
      <c r="V7" s="71">
        <v>1.2</v>
      </c>
      <c r="W7" s="71">
        <v>1.6</v>
      </c>
      <c r="X7" s="70">
        <v>8</v>
      </c>
      <c r="Y7" s="71">
        <v>1</v>
      </c>
      <c r="Z7" s="71">
        <v>18</v>
      </c>
      <c r="AA7" s="70">
        <v>0.38</v>
      </c>
      <c r="AB7" s="71">
        <v>0.38</v>
      </c>
      <c r="AC7" s="71">
        <v>0.76</v>
      </c>
      <c r="AD7" s="71">
        <v>0.38</v>
      </c>
      <c r="AE7" s="71">
        <v>0.76</v>
      </c>
      <c r="AF7" s="70">
        <v>0.14000000000000001</v>
      </c>
      <c r="AG7" s="71">
        <v>0.44</v>
      </c>
      <c r="AH7" s="71">
        <v>0.59</v>
      </c>
      <c r="AI7" s="71">
        <v>0.14000000000000001</v>
      </c>
      <c r="AJ7" s="71">
        <v>0.59</v>
      </c>
      <c r="AK7" s="63" t="s">
        <v>25</v>
      </c>
    </row>
    <row r="8" spans="1:37" ht="17.25" thickBot="1">
      <c r="A8" s="72">
        <v>6</v>
      </c>
      <c r="B8" s="57" t="s">
        <v>105</v>
      </c>
      <c r="C8" s="58" t="s">
        <v>1815</v>
      </c>
      <c r="D8" s="69" t="s">
        <v>104</v>
      </c>
      <c r="E8" s="58" t="s">
        <v>91</v>
      </c>
      <c r="F8" s="69" t="s">
        <v>3504</v>
      </c>
      <c r="G8" s="69">
        <v>1996</v>
      </c>
      <c r="H8" s="70">
        <v>6</v>
      </c>
      <c r="I8" s="71">
        <v>6</v>
      </c>
      <c r="J8" s="71">
        <v>516</v>
      </c>
      <c r="K8" s="71">
        <v>5.7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0.7</v>
      </c>
      <c r="U8" s="71">
        <v>0.7</v>
      </c>
      <c r="V8" s="60">
        <v>0</v>
      </c>
      <c r="W8" s="71">
        <v>0.8</v>
      </c>
      <c r="X8" s="70">
        <v>1</v>
      </c>
      <c r="Y8" s="71">
        <v>11</v>
      </c>
      <c r="Z8" s="60">
        <v>0</v>
      </c>
      <c r="AA8" s="70">
        <v>0.17</v>
      </c>
      <c r="AB8" s="60">
        <v>0</v>
      </c>
      <c r="AC8" s="71">
        <v>0.17</v>
      </c>
      <c r="AD8" s="71">
        <v>0.17</v>
      </c>
      <c r="AE8" s="71">
        <v>0.17</v>
      </c>
      <c r="AF8" s="70">
        <v>0.13</v>
      </c>
      <c r="AG8" s="71">
        <v>0.01</v>
      </c>
      <c r="AH8" s="71">
        <v>0.13</v>
      </c>
      <c r="AI8" s="71">
        <v>0.13</v>
      </c>
      <c r="AJ8" s="71">
        <v>0.13</v>
      </c>
      <c r="AK8" s="63" t="s">
        <v>25</v>
      </c>
    </row>
    <row r="9" spans="1:37" ht="17.25" thickBot="1">
      <c r="A9" s="72">
        <v>7</v>
      </c>
      <c r="B9" s="57" t="s">
        <v>1779</v>
      </c>
      <c r="C9" s="58" t="s">
        <v>1816</v>
      </c>
      <c r="D9" s="69" t="s">
        <v>1821</v>
      </c>
      <c r="E9" s="58" t="s">
        <v>85</v>
      </c>
      <c r="F9" s="69" t="s">
        <v>3505</v>
      </c>
      <c r="G9" s="69">
        <v>2002</v>
      </c>
      <c r="H9" s="70">
        <v>3</v>
      </c>
      <c r="I9" s="60">
        <v>0</v>
      </c>
      <c r="J9" s="71">
        <v>38</v>
      </c>
      <c r="K9" s="71">
        <v>0.4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4</v>
      </c>
      <c r="Y9" s="71">
        <v>4</v>
      </c>
      <c r="Z9" s="71">
        <v>6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8</v>
      </c>
      <c r="B10" s="57" t="s">
        <v>3506</v>
      </c>
      <c r="C10" s="58" t="s">
        <v>1837</v>
      </c>
      <c r="D10" s="69" t="s">
        <v>104</v>
      </c>
      <c r="E10" s="58" t="s">
        <v>2351</v>
      </c>
      <c r="F10" s="69" t="s">
        <v>3507</v>
      </c>
      <c r="G10" s="69">
        <v>1999</v>
      </c>
      <c r="H10" s="70">
        <v>7</v>
      </c>
      <c r="I10" s="71">
        <v>7</v>
      </c>
      <c r="J10" s="71">
        <v>630</v>
      </c>
      <c r="K10" s="71">
        <v>7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9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0.12</v>
      </c>
      <c r="AG10" s="60">
        <v>0</v>
      </c>
      <c r="AH10" s="71">
        <v>0.12</v>
      </c>
      <c r="AI10" s="71">
        <v>0.12</v>
      </c>
      <c r="AJ10" s="71">
        <v>0.12</v>
      </c>
      <c r="AK10" s="63" t="s">
        <v>25</v>
      </c>
    </row>
    <row r="11" spans="1:37" ht="17.25" thickBot="1">
      <c r="A11" s="72">
        <v>9</v>
      </c>
      <c r="B11" s="57" t="s">
        <v>2666</v>
      </c>
      <c r="C11" s="58" t="s">
        <v>1829</v>
      </c>
      <c r="D11" s="69" t="s">
        <v>1835</v>
      </c>
      <c r="E11" s="58" t="s">
        <v>87</v>
      </c>
      <c r="F11" s="69" t="s">
        <v>3508</v>
      </c>
      <c r="G11" s="69">
        <v>1996</v>
      </c>
      <c r="H11" s="70">
        <v>5</v>
      </c>
      <c r="I11" s="71">
        <v>5</v>
      </c>
      <c r="J11" s="71">
        <v>397</v>
      </c>
      <c r="K11" s="71">
        <v>4.4000000000000004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71">
        <v>0.1</v>
      </c>
      <c r="X11" s="70">
        <v>9</v>
      </c>
      <c r="Y11" s="71">
        <v>11</v>
      </c>
      <c r="Z11" s="71">
        <v>4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0.01</v>
      </c>
      <c r="AG11" s="71">
        <v>0.01</v>
      </c>
      <c r="AH11" s="71">
        <v>0.02</v>
      </c>
      <c r="AI11" s="71">
        <v>0.01</v>
      </c>
      <c r="AJ11" s="71">
        <v>0.02</v>
      </c>
      <c r="AK11" s="63" t="s">
        <v>25</v>
      </c>
    </row>
    <row r="12" spans="1:37" ht="17.25" thickBot="1">
      <c r="A12" s="72">
        <v>10</v>
      </c>
      <c r="B12" s="57" t="s">
        <v>106</v>
      </c>
      <c r="C12" s="58" t="s">
        <v>1817</v>
      </c>
      <c r="D12" s="69" t="s">
        <v>1835</v>
      </c>
      <c r="E12" s="58" t="s">
        <v>93</v>
      </c>
      <c r="F12" s="69" t="s">
        <v>3509</v>
      </c>
      <c r="G12" s="69">
        <v>2001</v>
      </c>
      <c r="H12" s="70">
        <v>7</v>
      </c>
      <c r="I12" s="71">
        <v>6</v>
      </c>
      <c r="J12" s="71">
        <v>469</v>
      </c>
      <c r="K12" s="71">
        <v>5.2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70">
        <v>0.3</v>
      </c>
      <c r="U12" s="71">
        <v>0.3</v>
      </c>
      <c r="V12" s="71">
        <v>0.1</v>
      </c>
      <c r="W12" s="71">
        <v>0.4</v>
      </c>
      <c r="X12" s="70">
        <v>8</v>
      </c>
      <c r="Y12" s="71">
        <v>24</v>
      </c>
      <c r="Z12" s="71">
        <v>16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0.06</v>
      </c>
      <c r="AG12" s="71">
        <v>0.02</v>
      </c>
      <c r="AH12" s="71">
        <v>0.08</v>
      </c>
      <c r="AI12" s="71">
        <v>0.06</v>
      </c>
      <c r="AJ12" s="71">
        <v>0.08</v>
      </c>
      <c r="AK12" s="63" t="s">
        <v>25</v>
      </c>
    </row>
    <row r="13" spans="1:37" ht="17.25" thickBot="1">
      <c r="A13" s="72">
        <v>11</v>
      </c>
      <c r="B13" s="57" t="s">
        <v>107</v>
      </c>
      <c r="C13" s="58" t="s">
        <v>1818</v>
      </c>
      <c r="D13" s="69" t="s">
        <v>104</v>
      </c>
      <c r="E13" s="58" t="s">
        <v>77</v>
      </c>
      <c r="F13" s="69" t="s">
        <v>3384</v>
      </c>
      <c r="G13" s="69">
        <v>1998</v>
      </c>
      <c r="H13" s="70">
        <v>5</v>
      </c>
      <c r="I13" s="71">
        <v>2</v>
      </c>
      <c r="J13" s="71">
        <v>213</v>
      </c>
      <c r="K13" s="71">
        <v>2.4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70">
        <v>0.4</v>
      </c>
      <c r="U13" s="71">
        <v>0.4</v>
      </c>
      <c r="V13" s="71">
        <v>1</v>
      </c>
      <c r="W13" s="71">
        <v>1.4</v>
      </c>
      <c r="X13" s="70">
        <v>6</v>
      </c>
      <c r="Y13" s="71">
        <v>9</v>
      </c>
      <c r="Z13" s="71">
        <v>8</v>
      </c>
      <c r="AA13" s="59">
        <v>0</v>
      </c>
      <c r="AB13" s="71">
        <v>0.42</v>
      </c>
      <c r="AC13" s="71">
        <v>0.42</v>
      </c>
      <c r="AD13" s="60">
        <v>0</v>
      </c>
      <c r="AE13" s="71">
        <v>0.42</v>
      </c>
      <c r="AF13" s="70">
        <v>0.17</v>
      </c>
      <c r="AG13" s="71">
        <v>0.4</v>
      </c>
      <c r="AH13" s="71">
        <v>0.57999999999999996</v>
      </c>
      <c r="AI13" s="71">
        <v>0.17</v>
      </c>
      <c r="AJ13" s="71">
        <v>0.57999999999999996</v>
      </c>
      <c r="AK13" s="63" t="s">
        <v>25</v>
      </c>
    </row>
    <row r="14" spans="1:37" ht="17.25" thickBot="1">
      <c r="A14" s="72">
        <v>12</v>
      </c>
      <c r="B14" s="57" t="s">
        <v>108</v>
      </c>
      <c r="C14" s="58" t="s">
        <v>1819</v>
      </c>
      <c r="D14" s="69" t="s">
        <v>104</v>
      </c>
      <c r="E14" s="58" t="s">
        <v>65</v>
      </c>
      <c r="F14" s="69" t="s">
        <v>3402</v>
      </c>
      <c r="G14" s="69">
        <v>1995</v>
      </c>
      <c r="H14" s="70">
        <v>6</v>
      </c>
      <c r="I14" s="71">
        <v>6</v>
      </c>
      <c r="J14" s="71">
        <v>540</v>
      </c>
      <c r="K14" s="71">
        <v>6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1</v>
      </c>
      <c r="S14" s="60">
        <v>0</v>
      </c>
      <c r="T14" s="70">
        <v>0.1</v>
      </c>
      <c r="U14" s="71">
        <v>0.1</v>
      </c>
      <c r="V14" s="71">
        <v>0.1</v>
      </c>
      <c r="W14" s="71">
        <v>0.2</v>
      </c>
      <c r="X14" s="70">
        <v>10</v>
      </c>
      <c r="Y14" s="71">
        <v>26</v>
      </c>
      <c r="Z14" s="71">
        <v>6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70">
        <v>0.02</v>
      </c>
      <c r="AG14" s="71">
        <v>0.02</v>
      </c>
      <c r="AH14" s="71">
        <v>0.04</v>
      </c>
      <c r="AI14" s="71">
        <v>0.02</v>
      </c>
      <c r="AJ14" s="71">
        <v>0.04</v>
      </c>
      <c r="AK14" s="63" t="s">
        <v>25</v>
      </c>
    </row>
    <row r="15" spans="1:37" ht="17.25" thickBot="1">
      <c r="A15" s="72">
        <v>13</v>
      </c>
      <c r="B15" s="57" t="s">
        <v>109</v>
      </c>
      <c r="C15" s="58" t="s">
        <v>1820</v>
      </c>
      <c r="D15" s="69" t="s">
        <v>104</v>
      </c>
      <c r="E15" s="58" t="s">
        <v>65</v>
      </c>
      <c r="F15" s="69" t="s">
        <v>3510</v>
      </c>
      <c r="G15" s="69">
        <v>1995</v>
      </c>
      <c r="H15" s="70">
        <v>6</v>
      </c>
      <c r="I15" s="71">
        <v>4</v>
      </c>
      <c r="J15" s="71">
        <v>372</v>
      </c>
      <c r="K15" s="71">
        <v>4.0999999999999996</v>
      </c>
      <c r="L15" s="70">
        <v>1</v>
      </c>
      <c r="M15" s="60">
        <v>0</v>
      </c>
      <c r="N15" s="71">
        <v>1</v>
      </c>
      <c r="O15" s="71">
        <v>1</v>
      </c>
      <c r="P15" s="60">
        <v>0</v>
      </c>
      <c r="Q15" s="60">
        <v>0</v>
      </c>
      <c r="R15" s="60">
        <v>0</v>
      </c>
      <c r="S15" s="60">
        <v>0</v>
      </c>
      <c r="T15" s="70">
        <v>0.5</v>
      </c>
      <c r="U15" s="71">
        <v>0.5</v>
      </c>
      <c r="V15" s="71">
        <v>0.5</v>
      </c>
      <c r="W15" s="71">
        <v>1.1000000000000001</v>
      </c>
      <c r="X15" s="70">
        <v>6</v>
      </c>
      <c r="Y15" s="71">
        <v>27</v>
      </c>
      <c r="Z15" s="71">
        <v>3</v>
      </c>
      <c r="AA15" s="70">
        <v>0.24</v>
      </c>
      <c r="AB15" s="60">
        <v>0</v>
      </c>
      <c r="AC15" s="71">
        <v>0.24</v>
      </c>
      <c r="AD15" s="71">
        <v>0.24</v>
      </c>
      <c r="AE15" s="71">
        <v>0.24</v>
      </c>
      <c r="AF15" s="70">
        <v>0.12</v>
      </c>
      <c r="AG15" s="71">
        <v>0.13</v>
      </c>
      <c r="AH15" s="71">
        <v>0.26</v>
      </c>
      <c r="AI15" s="71">
        <v>0.12</v>
      </c>
      <c r="AJ15" s="71">
        <v>0.26</v>
      </c>
      <c r="AK15" s="63" t="s">
        <v>25</v>
      </c>
    </row>
    <row r="16" spans="1:37" ht="17.25" thickBot="1">
      <c r="A16" s="72">
        <v>14</v>
      </c>
      <c r="B16" s="57" t="s">
        <v>110</v>
      </c>
      <c r="C16" s="58" t="s">
        <v>1814</v>
      </c>
      <c r="D16" s="69" t="s">
        <v>104</v>
      </c>
      <c r="E16" s="58" t="s">
        <v>79</v>
      </c>
      <c r="F16" s="69" t="s">
        <v>3511</v>
      </c>
      <c r="G16" s="69">
        <v>1998</v>
      </c>
      <c r="H16" s="70">
        <v>5</v>
      </c>
      <c r="I16" s="71">
        <v>4</v>
      </c>
      <c r="J16" s="71">
        <v>341</v>
      </c>
      <c r="K16" s="71">
        <v>3.8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70">
        <v>0.2</v>
      </c>
      <c r="U16" s="71">
        <v>0.2</v>
      </c>
      <c r="V16" s="71">
        <v>0.9</v>
      </c>
      <c r="W16" s="71">
        <v>1.1000000000000001</v>
      </c>
      <c r="X16" s="70">
        <v>13</v>
      </c>
      <c r="Y16" s="71">
        <v>17</v>
      </c>
      <c r="Z16" s="71">
        <v>7</v>
      </c>
      <c r="AA16" s="59">
        <v>0</v>
      </c>
      <c r="AB16" s="71">
        <v>0.26</v>
      </c>
      <c r="AC16" s="71">
        <v>0.26</v>
      </c>
      <c r="AD16" s="60">
        <v>0</v>
      </c>
      <c r="AE16" s="71">
        <v>0.26</v>
      </c>
      <c r="AF16" s="70">
        <v>0.05</v>
      </c>
      <c r="AG16" s="71">
        <v>0.23</v>
      </c>
      <c r="AH16" s="71">
        <v>0.28000000000000003</v>
      </c>
      <c r="AI16" s="71">
        <v>0.05</v>
      </c>
      <c r="AJ16" s="71">
        <v>0.28000000000000003</v>
      </c>
      <c r="AK16" s="63" t="s">
        <v>25</v>
      </c>
    </row>
    <row r="17" spans="1:37" ht="17.25" thickBot="1">
      <c r="A17" s="72">
        <v>15</v>
      </c>
      <c r="B17" s="57" t="s">
        <v>80</v>
      </c>
      <c r="C17" s="58" t="s">
        <v>1824</v>
      </c>
      <c r="D17" s="69" t="s">
        <v>111</v>
      </c>
      <c r="E17" s="58" t="s">
        <v>79</v>
      </c>
      <c r="F17" s="69" t="s">
        <v>3512</v>
      </c>
      <c r="G17" s="69">
        <v>1992</v>
      </c>
      <c r="H17" s="70">
        <v>7</v>
      </c>
      <c r="I17" s="71">
        <v>7</v>
      </c>
      <c r="J17" s="71">
        <v>630</v>
      </c>
      <c r="K17" s="71">
        <v>7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60">
        <v>0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</row>
    <row r="18" spans="1:37" ht="17.25" thickBot="1">
      <c r="A18" s="72">
        <v>16</v>
      </c>
      <c r="B18" s="57" t="s">
        <v>112</v>
      </c>
      <c r="C18" s="58" t="s">
        <v>1825</v>
      </c>
      <c r="D18" s="69" t="s">
        <v>102</v>
      </c>
      <c r="E18" s="58" t="s">
        <v>67</v>
      </c>
      <c r="F18" s="69" t="s">
        <v>3513</v>
      </c>
      <c r="G18" s="69">
        <v>1994</v>
      </c>
      <c r="H18" s="70">
        <v>7</v>
      </c>
      <c r="I18" s="71">
        <v>6</v>
      </c>
      <c r="J18" s="71">
        <v>483</v>
      </c>
      <c r="K18" s="71">
        <v>5.4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60">
        <v>0</v>
      </c>
      <c r="S18" s="60">
        <v>0</v>
      </c>
      <c r="T18" s="70">
        <v>1.1000000000000001</v>
      </c>
      <c r="U18" s="71">
        <v>1.1000000000000001</v>
      </c>
      <c r="V18" s="71">
        <v>0.4</v>
      </c>
      <c r="W18" s="71">
        <v>1.5</v>
      </c>
      <c r="X18" s="70">
        <v>24</v>
      </c>
      <c r="Y18" s="71">
        <v>18</v>
      </c>
      <c r="Z18" s="71">
        <v>44</v>
      </c>
      <c r="AA18" s="70">
        <v>0.37</v>
      </c>
      <c r="AB18" s="60">
        <v>0</v>
      </c>
      <c r="AC18" s="71">
        <v>0.37</v>
      </c>
      <c r="AD18" s="71">
        <v>0.37</v>
      </c>
      <c r="AE18" s="71">
        <v>0.37</v>
      </c>
      <c r="AF18" s="70">
        <v>0.2</v>
      </c>
      <c r="AG18" s="71">
        <v>7.0000000000000007E-2</v>
      </c>
      <c r="AH18" s="71">
        <v>0.28000000000000003</v>
      </c>
      <c r="AI18" s="71">
        <v>0.2</v>
      </c>
      <c r="AJ18" s="71">
        <v>0.28000000000000003</v>
      </c>
      <c r="AK18" s="63" t="s">
        <v>25</v>
      </c>
    </row>
    <row r="19" spans="1:37" ht="17.25" thickBot="1">
      <c r="A19" s="72">
        <v>17</v>
      </c>
      <c r="B19" s="57" t="s">
        <v>2841</v>
      </c>
      <c r="C19" s="58" t="s">
        <v>1857</v>
      </c>
      <c r="D19" s="69" t="s">
        <v>103</v>
      </c>
      <c r="E19" s="58" t="s">
        <v>91</v>
      </c>
      <c r="F19" s="69" t="s">
        <v>3514</v>
      </c>
      <c r="G19" s="69">
        <v>1997</v>
      </c>
      <c r="H19" s="70">
        <v>6</v>
      </c>
      <c r="I19" s="71">
        <v>5</v>
      </c>
      <c r="J19" s="71">
        <v>411</v>
      </c>
      <c r="K19" s="71">
        <v>4.5999999999999996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70">
        <v>0.2</v>
      </c>
      <c r="U19" s="71">
        <v>0.2</v>
      </c>
      <c r="V19" s="71">
        <v>0.1</v>
      </c>
      <c r="W19" s="71">
        <v>0.2</v>
      </c>
      <c r="X19" s="59">
        <v>0</v>
      </c>
      <c r="Y19" s="71">
        <v>6</v>
      </c>
      <c r="Z19" s="71">
        <v>4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0.03</v>
      </c>
      <c r="AG19" s="71">
        <v>0.02</v>
      </c>
      <c r="AH19" s="71">
        <v>0.05</v>
      </c>
      <c r="AI19" s="71">
        <v>0.03</v>
      </c>
      <c r="AJ19" s="71">
        <v>0.05</v>
      </c>
      <c r="AK19" s="63" t="s">
        <v>25</v>
      </c>
    </row>
    <row r="20" spans="1:37" ht="17.25" thickBot="1">
      <c r="A20" s="72">
        <v>18</v>
      </c>
      <c r="B20" s="57" t="s">
        <v>113</v>
      </c>
      <c r="C20" s="58" t="s">
        <v>1823</v>
      </c>
      <c r="D20" s="69" t="s">
        <v>103</v>
      </c>
      <c r="E20" s="58" t="s">
        <v>65</v>
      </c>
      <c r="F20" s="69" t="s">
        <v>3420</v>
      </c>
      <c r="G20" s="69">
        <v>2000</v>
      </c>
      <c r="H20" s="70">
        <v>7</v>
      </c>
      <c r="I20" s="71">
        <v>7</v>
      </c>
      <c r="J20" s="71">
        <v>595</v>
      </c>
      <c r="K20" s="71">
        <v>6.6</v>
      </c>
      <c r="L20" s="70">
        <v>3</v>
      </c>
      <c r="M20" s="71">
        <v>3</v>
      </c>
      <c r="N20" s="71">
        <v>6</v>
      </c>
      <c r="O20" s="71">
        <v>3</v>
      </c>
      <c r="P20" s="60">
        <v>0</v>
      </c>
      <c r="Q20" s="60">
        <v>0</v>
      </c>
      <c r="R20" s="71">
        <v>2</v>
      </c>
      <c r="S20" s="60">
        <v>0</v>
      </c>
      <c r="T20" s="70">
        <v>2.5</v>
      </c>
      <c r="U20" s="71">
        <v>2.5</v>
      </c>
      <c r="V20" s="71">
        <v>1.1000000000000001</v>
      </c>
      <c r="W20" s="71">
        <v>3.6</v>
      </c>
      <c r="X20" s="70">
        <v>15</v>
      </c>
      <c r="Y20" s="71">
        <v>22</v>
      </c>
      <c r="Z20" s="71">
        <v>39</v>
      </c>
      <c r="AA20" s="70">
        <v>0.45</v>
      </c>
      <c r="AB20" s="71">
        <v>0.45</v>
      </c>
      <c r="AC20" s="71">
        <v>0.91</v>
      </c>
      <c r="AD20" s="71">
        <v>0.45</v>
      </c>
      <c r="AE20" s="71">
        <v>0.91</v>
      </c>
      <c r="AF20" s="70">
        <v>0.38</v>
      </c>
      <c r="AG20" s="71">
        <v>0.17</v>
      </c>
      <c r="AH20" s="71">
        <v>0.55000000000000004</v>
      </c>
      <c r="AI20" s="71">
        <v>0.38</v>
      </c>
      <c r="AJ20" s="71">
        <v>0.55000000000000004</v>
      </c>
      <c r="AK20" s="63" t="s">
        <v>25</v>
      </c>
    </row>
    <row r="21" spans="1:37" ht="17.25" thickBot="1">
      <c r="A21" s="72">
        <v>19</v>
      </c>
      <c r="B21" s="57" t="s">
        <v>2667</v>
      </c>
      <c r="C21" s="58" t="s">
        <v>1819</v>
      </c>
      <c r="D21" s="69" t="s">
        <v>1821</v>
      </c>
      <c r="E21" s="58" t="s">
        <v>2350</v>
      </c>
      <c r="F21" s="69" t="s">
        <v>3515</v>
      </c>
      <c r="G21" s="69">
        <v>2000</v>
      </c>
      <c r="H21" s="70">
        <v>6</v>
      </c>
      <c r="I21" s="71">
        <v>6</v>
      </c>
      <c r="J21" s="71">
        <v>390</v>
      </c>
      <c r="K21" s="71">
        <v>4.3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</v>
      </c>
      <c r="U21" s="71">
        <v>1</v>
      </c>
      <c r="V21" s="71">
        <v>0.2</v>
      </c>
      <c r="W21" s="71">
        <v>1.3</v>
      </c>
      <c r="X21" s="70">
        <v>8</v>
      </c>
      <c r="Y21" s="71">
        <v>9</v>
      </c>
      <c r="Z21" s="71">
        <v>13</v>
      </c>
      <c r="AA21" s="70">
        <v>0.23</v>
      </c>
      <c r="AB21" s="60">
        <v>0</v>
      </c>
      <c r="AC21" s="71">
        <v>0.23</v>
      </c>
      <c r="AD21" s="71">
        <v>0.23</v>
      </c>
      <c r="AE21" s="71">
        <v>0.23</v>
      </c>
      <c r="AF21" s="70">
        <v>0.24</v>
      </c>
      <c r="AG21" s="71">
        <v>0.05</v>
      </c>
      <c r="AH21" s="71">
        <v>0.28999999999999998</v>
      </c>
      <c r="AI21" s="71">
        <v>0.24</v>
      </c>
      <c r="AJ21" s="71">
        <v>0.28999999999999998</v>
      </c>
      <c r="AK21" s="63" t="s">
        <v>25</v>
      </c>
    </row>
    <row r="22" spans="1:37" ht="17.25" thickBot="1">
      <c r="A22" s="72">
        <v>20</v>
      </c>
      <c r="B22" s="57" t="s">
        <v>3377</v>
      </c>
      <c r="C22" s="58" t="s">
        <v>1815</v>
      </c>
      <c r="D22" s="69" t="s">
        <v>104</v>
      </c>
      <c r="E22" s="58" t="s">
        <v>69</v>
      </c>
      <c r="F22" s="69" t="s">
        <v>3390</v>
      </c>
      <c r="G22" s="69">
        <v>1996</v>
      </c>
      <c r="H22" s="70">
        <v>2</v>
      </c>
      <c r="I22" s="71">
        <v>1</v>
      </c>
      <c r="J22" s="71">
        <v>92</v>
      </c>
      <c r="K22" s="71">
        <v>1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59">
        <v>0</v>
      </c>
      <c r="U22" s="60">
        <v>0</v>
      </c>
      <c r="V22" s="60">
        <v>0</v>
      </c>
      <c r="W22" s="60">
        <v>0</v>
      </c>
      <c r="X22" s="70">
        <v>1</v>
      </c>
      <c r="Y22" s="71">
        <v>15</v>
      </c>
      <c r="Z22" s="71">
        <v>3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59">
        <v>0</v>
      </c>
      <c r="AG22" s="60">
        <v>0</v>
      </c>
      <c r="AH22" s="60">
        <v>0</v>
      </c>
      <c r="AI22" s="60">
        <v>0</v>
      </c>
      <c r="AJ22" s="60">
        <v>0</v>
      </c>
      <c r="AK22" s="63" t="s">
        <v>25</v>
      </c>
    </row>
    <row r="23" spans="1:37" ht="17.25" thickBot="1">
      <c r="A23" s="72">
        <v>21</v>
      </c>
      <c r="B23" s="57" t="s">
        <v>114</v>
      </c>
      <c r="C23" s="58" t="s">
        <v>1827</v>
      </c>
      <c r="D23" s="69" t="s">
        <v>104</v>
      </c>
      <c r="E23" s="58" t="s">
        <v>85</v>
      </c>
      <c r="F23" s="69" t="s">
        <v>3516</v>
      </c>
      <c r="G23" s="69">
        <v>1996</v>
      </c>
      <c r="H23" s="70">
        <v>7</v>
      </c>
      <c r="I23" s="71">
        <v>7</v>
      </c>
      <c r="J23" s="71">
        <v>630</v>
      </c>
      <c r="K23" s="71">
        <v>7</v>
      </c>
      <c r="L23" s="70">
        <v>2</v>
      </c>
      <c r="M23" s="60">
        <v>0</v>
      </c>
      <c r="N23" s="71">
        <v>2</v>
      </c>
      <c r="O23" s="71">
        <v>2</v>
      </c>
      <c r="P23" s="60">
        <v>0</v>
      </c>
      <c r="Q23" s="60">
        <v>0</v>
      </c>
      <c r="R23" s="60">
        <v>0</v>
      </c>
      <c r="S23" s="60">
        <v>0</v>
      </c>
      <c r="T23" s="70">
        <v>0.6</v>
      </c>
      <c r="U23" s="71">
        <v>0.6</v>
      </c>
      <c r="V23" s="71">
        <v>0.9</v>
      </c>
      <c r="W23" s="71">
        <v>1.5</v>
      </c>
      <c r="X23" s="70">
        <v>8</v>
      </c>
      <c r="Y23" s="71">
        <v>46</v>
      </c>
      <c r="Z23" s="71">
        <v>3</v>
      </c>
      <c r="AA23" s="70">
        <v>0.28999999999999998</v>
      </c>
      <c r="AB23" s="60">
        <v>0</v>
      </c>
      <c r="AC23" s="71">
        <v>0.28999999999999998</v>
      </c>
      <c r="AD23" s="71">
        <v>0.28999999999999998</v>
      </c>
      <c r="AE23" s="71">
        <v>0.28999999999999998</v>
      </c>
      <c r="AF23" s="70">
        <v>0.09</v>
      </c>
      <c r="AG23" s="71">
        <v>0.13</v>
      </c>
      <c r="AH23" s="71">
        <v>0.22</v>
      </c>
      <c r="AI23" s="71">
        <v>0.09</v>
      </c>
      <c r="AJ23" s="71">
        <v>0.22</v>
      </c>
      <c r="AK23" s="63" t="s">
        <v>25</v>
      </c>
    </row>
    <row r="24" spans="1:37" ht="17.25" thickBot="1">
      <c r="A24" s="72">
        <v>22</v>
      </c>
      <c r="B24" s="57" t="s">
        <v>115</v>
      </c>
      <c r="C24" s="58" t="s">
        <v>1813</v>
      </c>
      <c r="D24" s="69" t="s">
        <v>103</v>
      </c>
      <c r="E24" s="58" t="s">
        <v>67</v>
      </c>
      <c r="F24" s="69" t="s">
        <v>3517</v>
      </c>
      <c r="G24" s="69">
        <v>2002</v>
      </c>
      <c r="H24" s="70">
        <v>7</v>
      </c>
      <c r="I24" s="71">
        <v>3</v>
      </c>
      <c r="J24" s="71">
        <v>311</v>
      </c>
      <c r="K24" s="71">
        <v>3.5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0.6</v>
      </c>
      <c r="U24" s="71">
        <v>0.6</v>
      </c>
      <c r="V24" s="71">
        <v>0.9</v>
      </c>
      <c r="W24" s="71">
        <v>1.5</v>
      </c>
      <c r="X24" s="70">
        <v>10</v>
      </c>
      <c r="Y24" s="71">
        <v>24</v>
      </c>
      <c r="Z24" s="71">
        <v>25</v>
      </c>
      <c r="AA24" s="59">
        <v>0</v>
      </c>
      <c r="AB24" s="71">
        <v>0.28999999999999998</v>
      </c>
      <c r="AC24" s="71">
        <v>0.28999999999999998</v>
      </c>
      <c r="AD24" s="60">
        <v>0</v>
      </c>
      <c r="AE24" s="71">
        <v>0.28999999999999998</v>
      </c>
      <c r="AF24" s="70">
        <v>0.18</v>
      </c>
      <c r="AG24" s="71">
        <v>0.25</v>
      </c>
      <c r="AH24" s="71">
        <v>0.42</v>
      </c>
      <c r="AI24" s="71">
        <v>0.18</v>
      </c>
      <c r="AJ24" s="71">
        <v>0.42</v>
      </c>
      <c r="AK24" s="63" t="s">
        <v>25</v>
      </c>
    </row>
    <row r="25" spans="1:37" ht="17.25" thickBot="1">
      <c r="A25" s="72">
        <v>23</v>
      </c>
      <c r="B25" s="57" t="s">
        <v>116</v>
      </c>
      <c r="C25" s="58" t="s">
        <v>1814</v>
      </c>
      <c r="D25" s="69" t="s">
        <v>102</v>
      </c>
      <c r="E25" s="58" t="s">
        <v>95</v>
      </c>
      <c r="F25" s="69" t="s">
        <v>3518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</row>
    <row r="26" spans="1:37" ht="17.25" thickBot="1">
      <c r="A26" s="72">
        <v>24</v>
      </c>
      <c r="B26" s="57" t="s">
        <v>117</v>
      </c>
      <c r="C26" s="58" t="s">
        <v>1828</v>
      </c>
      <c r="D26" s="69" t="s">
        <v>102</v>
      </c>
      <c r="E26" s="58" t="s">
        <v>91</v>
      </c>
      <c r="F26" s="69" t="s">
        <v>3519</v>
      </c>
      <c r="G26" s="69">
        <v>1990</v>
      </c>
      <c r="H26" s="70">
        <v>7</v>
      </c>
      <c r="I26" s="71">
        <v>7</v>
      </c>
      <c r="J26" s="71">
        <v>519</v>
      </c>
      <c r="K26" s="71">
        <v>5.8</v>
      </c>
      <c r="L26" s="70">
        <v>2</v>
      </c>
      <c r="M26" s="71">
        <v>1</v>
      </c>
      <c r="N26" s="71">
        <v>3</v>
      </c>
      <c r="O26" s="71">
        <v>2</v>
      </c>
      <c r="P26" s="60">
        <v>0</v>
      </c>
      <c r="Q26" s="60">
        <v>0</v>
      </c>
      <c r="R26" s="71">
        <v>1</v>
      </c>
      <c r="S26" s="60">
        <v>0</v>
      </c>
      <c r="T26" s="70">
        <v>1.1000000000000001</v>
      </c>
      <c r="U26" s="71">
        <v>1.1000000000000001</v>
      </c>
      <c r="V26" s="71">
        <v>0.6</v>
      </c>
      <c r="W26" s="71">
        <v>1.6</v>
      </c>
      <c r="X26" s="70">
        <v>15</v>
      </c>
      <c r="Y26" s="71">
        <v>8</v>
      </c>
      <c r="Z26" s="71">
        <v>23</v>
      </c>
      <c r="AA26" s="70">
        <v>0.35</v>
      </c>
      <c r="AB26" s="71">
        <v>0.17</v>
      </c>
      <c r="AC26" s="71">
        <v>0.52</v>
      </c>
      <c r="AD26" s="71">
        <v>0.35</v>
      </c>
      <c r="AE26" s="71">
        <v>0.52</v>
      </c>
      <c r="AF26" s="70">
        <v>0.18</v>
      </c>
      <c r="AG26" s="71">
        <v>0.1</v>
      </c>
      <c r="AH26" s="71">
        <v>0.28999999999999998</v>
      </c>
      <c r="AI26" s="71">
        <v>0.18</v>
      </c>
      <c r="AJ26" s="71">
        <v>0.28999999999999998</v>
      </c>
      <c r="AK26" s="63" t="s">
        <v>25</v>
      </c>
    </row>
    <row r="27" spans="1:37" ht="17.25" thickBot="1">
      <c r="A27" s="72">
        <v>25</v>
      </c>
      <c r="B27" s="57" t="s">
        <v>118</v>
      </c>
      <c r="C27" s="58" t="s">
        <v>1824</v>
      </c>
      <c r="D27" s="69" t="s">
        <v>1821</v>
      </c>
      <c r="E27" s="58" t="s">
        <v>69</v>
      </c>
      <c r="F27" s="69" t="s">
        <v>3520</v>
      </c>
      <c r="G27" s="69">
        <v>2000</v>
      </c>
      <c r="H27" s="70">
        <v>4</v>
      </c>
      <c r="I27" s="71">
        <v>4</v>
      </c>
      <c r="J27" s="71">
        <v>308</v>
      </c>
      <c r="K27" s="71">
        <v>3.4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0.6</v>
      </c>
      <c r="U27" s="71">
        <v>0.6</v>
      </c>
      <c r="V27" s="71">
        <v>0.8</v>
      </c>
      <c r="W27" s="71">
        <v>1.4</v>
      </c>
      <c r="X27" s="70">
        <v>16</v>
      </c>
      <c r="Y27" s="71">
        <v>14</v>
      </c>
      <c r="Z27" s="71">
        <v>44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0.18</v>
      </c>
      <c r="AG27" s="71">
        <v>0.24</v>
      </c>
      <c r="AH27" s="71">
        <v>0.42</v>
      </c>
      <c r="AI27" s="71">
        <v>0.18</v>
      </c>
      <c r="AJ27" s="71">
        <v>0.42</v>
      </c>
      <c r="AK27" s="63" t="s">
        <v>25</v>
      </c>
    </row>
    <row r="28" spans="1:37" ht="17.25" thickBot="1">
      <c r="A28" s="72">
        <v>26</v>
      </c>
      <c r="B28" s="57" t="s">
        <v>119</v>
      </c>
      <c r="C28" s="58" t="s">
        <v>1814</v>
      </c>
      <c r="D28" s="69" t="s">
        <v>102</v>
      </c>
      <c r="E28" s="58" t="s">
        <v>2351</v>
      </c>
      <c r="F28" s="69" t="s">
        <v>3521</v>
      </c>
      <c r="G28" s="69">
        <v>2001</v>
      </c>
      <c r="H28" s="70">
        <v>4</v>
      </c>
      <c r="I28" s="71">
        <v>4</v>
      </c>
      <c r="J28" s="71">
        <v>332</v>
      </c>
      <c r="K28" s="71">
        <v>3.7</v>
      </c>
      <c r="L28" s="70">
        <v>1</v>
      </c>
      <c r="M28" s="60">
        <v>0</v>
      </c>
      <c r="N28" s="71">
        <v>1</v>
      </c>
      <c r="O28" s="71">
        <v>1</v>
      </c>
      <c r="P28" s="60">
        <v>0</v>
      </c>
      <c r="Q28" s="60">
        <v>0</v>
      </c>
      <c r="R28" s="71">
        <v>1</v>
      </c>
      <c r="S28" s="60">
        <v>0</v>
      </c>
      <c r="T28" s="70">
        <v>0.3</v>
      </c>
      <c r="U28" s="71">
        <v>0.3</v>
      </c>
      <c r="V28" s="71">
        <v>0.2</v>
      </c>
      <c r="W28" s="71">
        <v>0.6</v>
      </c>
      <c r="X28" s="70">
        <v>4</v>
      </c>
      <c r="Y28" s="71">
        <v>5</v>
      </c>
      <c r="Z28" s="71">
        <v>20</v>
      </c>
      <c r="AA28" s="70">
        <v>0.27</v>
      </c>
      <c r="AB28" s="60">
        <v>0</v>
      </c>
      <c r="AC28" s="71">
        <v>0.27</v>
      </c>
      <c r="AD28" s="71">
        <v>0.27</v>
      </c>
      <c r="AE28" s="71">
        <v>0.27</v>
      </c>
      <c r="AF28" s="70">
        <v>0.09</v>
      </c>
      <c r="AG28" s="71">
        <v>7.0000000000000007E-2</v>
      </c>
      <c r="AH28" s="71">
        <v>0.16</v>
      </c>
      <c r="AI28" s="71">
        <v>0.09</v>
      </c>
      <c r="AJ28" s="71">
        <v>0.16</v>
      </c>
      <c r="AK28" s="63" t="s">
        <v>25</v>
      </c>
    </row>
    <row r="29" spans="1:37" ht="17.25" thickBot="1">
      <c r="A29" s="72">
        <v>27</v>
      </c>
      <c r="B29" s="57" t="s">
        <v>119</v>
      </c>
      <c r="C29" s="58" t="s">
        <v>1814</v>
      </c>
      <c r="D29" s="69" t="s">
        <v>103</v>
      </c>
      <c r="E29" s="58" t="s">
        <v>83</v>
      </c>
      <c r="F29" s="69" t="s">
        <v>3521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</row>
    <row r="30" spans="1:37" ht="17.25" thickBot="1">
      <c r="A30" s="72">
        <v>28</v>
      </c>
      <c r="B30" s="57" t="s">
        <v>120</v>
      </c>
      <c r="C30" s="58" t="s">
        <v>1816</v>
      </c>
      <c r="D30" s="69" t="s">
        <v>111</v>
      </c>
      <c r="E30" s="58" t="s">
        <v>91</v>
      </c>
      <c r="F30" s="69" t="s">
        <v>3522</v>
      </c>
      <c r="G30" s="69">
        <v>1993</v>
      </c>
      <c r="H30" s="70">
        <v>7</v>
      </c>
      <c r="I30" s="71">
        <v>7</v>
      </c>
      <c r="J30" s="71">
        <v>630</v>
      </c>
      <c r="K30" s="71">
        <v>7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60">
        <v>0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</row>
    <row r="31" spans="1:37" ht="17.25" thickBot="1">
      <c r="A31" s="72">
        <v>29</v>
      </c>
      <c r="B31" s="57" t="s">
        <v>121</v>
      </c>
      <c r="C31" s="58" t="s">
        <v>1832</v>
      </c>
      <c r="D31" s="69" t="s">
        <v>1835</v>
      </c>
      <c r="E31" s="58" t="s">
        <v>87</v>
      </c>
      <c r="F31" s="69" t="s">
        <v>3523</v>
      </c>
      <c r="G31" s="69">
        <v>1992</v>
      </c>
      <c r="H31" s="70">
        <v>6</v>
      </c>
      <c r="I31" s="71">
        <v>6</v>
      </c>
      <c r="J31" s="71">
        <v>486</v>
      </c>
      <c r="K31" s="71">
        <v>5.4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59">
        <v>0</v>
      </c>
      <c r="U31" s="60">
        <v>0</v>
      </c>
      <c r="V31" s="71">
        <v>0.4</v>
      </c>
      <c r="W31" s="71">
        <v>0.4</v>
      </c>
      <c r="X31" s="70">
        <v>6</v>
      </c>
      <c r="Y31" s="71">
        <v>22</v>
      </c>
      <c r="Z31" s="71">
        <v>16</v>
      </c>
      <c r="AA31" s="59">
        <v>0</v>
      </c>
      <c r="AB31" s="71">
        <v>0.37</v>
      </c>
      <c r="AC31" s="71">
        <v>0.37</v>
      </c>
      <c r="AD31" s="60">
        <v>0</v>
      </c>
      <c r="AE31" s="71">
        <v>0.37</v>
      </c>
      <c r="AF31" s="59">
        <v>0</v>
      </c>
      <c r="AG31" s="71">
        <v>0.08</v>
      </c>
      <c r="AH31" s="71">
        <v>0.08</v>
      </c>
      <c r="AI31" s="60">
        <v>0</v>
      </c>
      <c r="AJ31" s="71">
        <v>0.08</v>
      </c>
      <c r="AK31" s="63" t="s">
        <v>25</v>
      </c>
    </row>
    <row r="32" spans="1:37" ht="17.25" thickBot="1">
      <c r="A32" s="72">
        <v>30</v>
      </c>
      <c r="B32" s="57" t="s">
        <v>122</v>
      </c>
      <c r="C32" s="58" t="s">
        <v>1829</v>
      </c>
      <c r="D32" s="69" t="s">
        <v>102</v>
      </c>
      <c r="E32" s="58" t="s">
        <v>87</v>
      </c>
      <c r="F32" s="69" t="s">
        <v>3524</v>
      </c>
      <c r="G32" s="69">
        <v>1997</v>
      </c>
      <c r="H32" s="70">
        <v>7</v>
      </c>
      <c r="I32" s="71">
        <v>6</v>
      </c>
      <c r="J32" s="71">
        <v>488</v>
      </c>
      <c r="K32" s="71">
        <v>5.4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5</v>
      </c>
      <c r="Y32" s="71">
        <v>7</v>
      </c>
      <c r="Z32" s="71">
        <v>22</v>
      </c>
      <c r="AA32" s="70">
        <v>0.55000000000000004</v>
      </c>
      <c r="AB32" s="71">
        <v>0.37</v>
      </c>
      <c r="AC32" s="71">
        <v>0.92</v>
      </c>
      <c r="AD32" s="71">
        <v>0.55000000000000004</v>
      </c>
      <c r="AE32" s="71">
        <v>0.92</v>
      </c>
      <c r="AF32" s="70">
        <v>0.43</v>
      </c>
      <c r="AG32" s="71">
        <v>0.14000000000000001</v>
      </c>
      <c r="AH32" s="71">
        <v>0.56999999999999995</v>
      </c>
      <c r="AI32" s="71">
        <v>0.43</v>
      </c>
      <c r="AJ32" s="71">
        <v>0.56999999999999995</v>
      </c>
      <c r="AK32" s="63" t="s">
        <v>25</v>
      </c>
    </row>
    <row r="33" spans="1:37" ht="17.25" thickBot="1">
      <c r="A33" s="72">
        <v>31</v>
      </c>
      <c r="B33" s="57" t="s">
        <v>123</v>
      </c>
      <c r="C33" s="58" t="s">
        <v>1826</v>
      </c>
      <c r="D33" s="69" t="s">
        <v>102</v>
      </c>
      <c r="E33" s="58" t="s">
        <v>85</v>
      </c>
      <c r="F33" s="69" t="s">
        <v>3525</v>
      </c>
      <c r="G33" s="69">
        <v>1991</v>
      </c>
      <c r="H33" s="70">
        <v>7</v>
      </c>
      <c r="I33" s="71">
        <v>7</v>
      </c>
      <c r="J33" s="71">
        <v>564</v>
      </c>
      <c r="K33" s="71">
        <v>6.3</v>
      </c>
      <c r="L33" s="59">
        <v>0</v>
      </c>
      <c r="M33" s="71">
        <v>2</v>
      </c>
      <c r="N33" s="71">
        <v>2</v>
      </c>
      <c r="O33" s="60">
        <v>0</v>
      </c>
      <c r="P33" s="60">
        <v>0</v>
      </c>
      <c r="Q33" s="60">
        <v>0</v>
      </c>
      <c r="R33" s="71">
        <v>2</v>
      </c>
      <c r="S33" s="60">
        <v>0</v>
      </c>
      <c r="T33" s="70">
        <v>0.9</v>
      </c>
      <c r="U33" s="71">
        <v>0.9</v>
      </c>
      <c r="V33" s="71">
        <v>1.1000000000000001</v>
      </c>
      <c r="W33" s="71">
        <v>2</v>
      </c>
      <c r="X33" s="70">
        <v>20</v>
      </c>
      <c r="Y33" s="71">
        <v>15</v>
      </c>
      <c r="Z33" s="71">
        <v>50</v>
      </c>
      <c r="AA33" s="59">
        <v>0</v>
      </c>
      <c r="AB33" s="71">
        <v>0.32</v>
      </c>
      <c r="AC33" s="71">
        <v>0.32</v>
      </c>
      <c r="AD33" s="60">
        <v>0</v>
      </c>
      <c r="AE33" s="71">
        <v>0.32</v>
      </c>
      <c r="AF33" s="70">
        <v>0.15</v>
      </c>
      <c r="AG33" s="71">
        <v>0.17</v>
      </c>
      <c r="AH33" s="71">
        <v>0.32</v>
      </c>
      <c r="AI33" s="71">
        <v>0.15</v>
      </c>
      <c r="AJ33" s="71">
        <v>0.32</v>
      </c>
      <c r="AK33" s="63" t="s">
        <v>25</v>
      </c>
    </row>
    <row r="34" spans="1:37" ht="17.25" thickBot="1">
      <c r="A34" s="72">
        <v>32</v>
      </c>
      <c r="B34" s="57" t="s">
        <v>124</v>
      </c>
      <c r="C34" s="58" t="s">
        <v>1828</v>
      </c>
      <c r="D34" s="69" t="s">
        <v>1821</v>
      </c>
      <c r="E34" s="58" t="s">
        <v>83</v>
      </c>
      <c r="F34" s="69" t="s">
        <v>3526</v>
      </c>
      <c r="G34" s="69">
        <v>1997</v>
      </c>
      <c r="H34" s="70">
        <v>5</v>
      </c>
      <c r="I34" s="71">
        <v>2</v>
      </c>
      <c r="J34" s="71">
        <v>203</v>
      </c>
      <c r="K34" s="71">
        <v>2.2999999999999998</v>
      </c>
      <c r="L34" s="70">
        <v>2</v>
      </c>
      <c r="M34" s="71">
        <v>1</v>
      </c>
      <c r="N34" s="71">
        <v>3</v>
      </c>
      <c r="O34" s="71">
        <v>2</v>
      </c>
      <c r="P34" s="60">
        <v>0</v>
      </c>
      <c r="Q34" s="60">
        <v>0</v>
      </c>
      <c r="R34" s="71">
        <v>1</v>
      </c>
      <c r="S34" s="60">
        <v>0</v>
      </c>
      <c r="T34" s="70">
        <v>1.1000000000000001</v>
      </c>
      <c r="U34" s="71">
        <v>1.1000000000000001</v>
      </c>
      <c r="V34" s="71">
        <v>0.8</v>
      </c>
      <c r="W34" s="71">
        <v>1.9</v>
      </c>
      <c r="X34" s="70">
        <v>12</v>
      </c>
      <c r="Y34" s="71">
        <v>7</v>
      </c>
      <c r="Z34" s="71">
        <v>17</v>
      </c>
      <c r="AA34" s="70">
        <v>0.89</v>
      </c>
      <c r="AB34" s="71">
        <v>0.44</v>
      </c>
      <c r="AC34" s="71">
        <v>1.33</v>
      </c>
      <c r="AD34" s="71">
        <v>0.89</v>
      </c>
      <c r="AE34" s="71">
        <v>1.33</v>
      </c>
      <c r="AF34" s="70">
        <v>0.48</v>
      </c>
      <c r="AG34" s="71">
        <v>0.37</v>
      </c>
      <c r="AH34" s="71">
        <v>0.86</v>
      </c>
      <c r="AI34" s="71">
        <v>0.48</v>
      </c>
      <c r="AJ34" s="71">
        <v>0.86</v>
      </c>
      <c r="AK34" s="63" t="s">
        <v>25</v>
      </c>
    </row>
    <row r="35" spans="1:37" ht="17.25" thickBot="1">
      <c r="A35" s="72">
        <v>33</v>
      </c>
      <c r="B35" s="57" t="s">
        <v>2668</v>
      </c>
      <c r="C35" s="58" t="s">
        <v>1867</v>
      </c>
      <c r="D35" s="69" t="s">
        <v>1835</v>
      </c>
      <c r="E35" s="58" t="s">
        <v>2351</v>
      </c>
      <c r="F35" s="69" t="s">
        <v>3527</v>
      </c>
      <c r="G35" s="69">
        <v>1993</v>
      </c>
      <c r="H35" s="70">
        <v>3</v>
      </c>
      <c r="I35" s="71">
        <v>3</v>
      </c>
      <c r="J35" s="71">
        <v>250</v>
      </c>
      <c r="K35" s="71">
        <v>2.8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1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6</v>
      </c>
      <c r="Z35" s="71">
        <v>12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0.06</v>
      </c>
      <c r="AH35" s="71">
        <v>0.06</v>
      </c>
      <c r="AI35" s="60">
        <v>0</v>
      </c>
      <c r="AJ35" s="71">
        <v>0.06</v>
      </c>
      <c r="AK35" s="63" t="s">
        <v>25</v>
      </c>
    </row>
    <row r="36" spans="1:37" ht="17.25" thickBot="1">
      <c r="A36" s="72">
        <v>34</v>
      </c>
      <c r="B36" s="57" t="s">
        <v>3314</v>
      </c>
      <c r="C36" s="58" t="s">
        <v>1862</v>
      </c>
      <c r="D36" s="69" t="s">
        <v>103</v>
      </c>
      <c r="E36" s="58" t="s">
        <v>73</v>
      </c>
      <c r="F36" s="69" t="s">
        <v>3528</v>
      </c>
      <c r="G36" s="69">
        <v>2004</v>
      </c>
      <c r="H36" s="70">
        <v>2</v>
      </c>
      <c r="I36" s="60">
        <v>0</v>
      </c>
      <c r="J36" s="71">
        <v>21</v>
      </c>
      <c r="K36" s="71">
        <v>0.2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59">
        <v>0</v>
      </c>
      <c r="U36" s="60">
        <v>0</v>
      </c>
      <c r="V36" s="60">
        <v>0</v>
      </c>
      <c r="W36" s="60">
        <v>0</v>
      </c>
      <c r="X36" s="59">
        <v>0</v>
      </c>
      <c r="Y36" s="71">
        <v>2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59">
        <v>0</v>
      </c>
      <c r="AG36" s="60">
        <v>0</v>
      </c>
      <c r="AH36" s="60">
        <v>0</v>
      </c>
      <c r="AI36" s="60">
        <v>0</v>
      </c>
      <c r="AJ36" s="60">
        <v>0</v>
      </c>
      <c r="AK36" s="63" t="s">
        <v>25</v>
      </c>
    </row>
    <row r="37" spans="1:37" ht="17.25" thickBot="1">
      <c r="A37" s="72">
        <v>35</v>
      </c>
      <c r="B37" s="57" t="s">
        <v>125</v>
      </c>
      <c r="C37" s="58" t="s">
        <v>1833</v>
      </c>
      <c r="D37" s="69" t="s">
        <v>103</v>
      </c>
      <c r="E37" s="58" t="s">
        <v>77</v>
      </c>
      <c r="F37" s="69" t="s">
        <v>3529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</row>
    <row r="38" spans="1:37" ht="17.25" thickBot="1">
      <c r="A38" s="72">
        <v>36</v>
      </c>
      <c r="B38" s="57" t="s">
        <v>2964</v>
      </c>
      <c r="C38" s="58" t="s">
        <v>1814</v>
      </c>
      <c r="D38" s="69" t="s">
        <v>103</v>
      </c>
      <c r="E38" s="58" t="s">
        <v>2661</v>
      </c>
      <c r="F38" s="69" t="s">
        <v>3530</v>
      </c>
      <c r="G38" s="69">
        <v>1993</v>
      </c>
      <c r="H38" s="70">
        <v>2</v>
      </c>
      <c r="I38" s="71">
        <v>2</v>
      </c>
      <c r="J38" s="71">
        <v>146</v>
      </c>
      <c r="K38" s="71">
        <v>1.6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0.2</v>
      </c>
      <c r="U38" s="71">
        <v>0.2</v>
      </c>
      <c r="V38" s="71">
        <v>0.3</v>
      </c>
      <c r="W38" s="71">
        <v>0.6</v>
      </c>
      <c r="X38" s="70">
        <v>1</v>
      </c>
      <c r="Y38" s="71">
        <v>8</v>
      </c>
      <c r="Z38" s="71">
        <v>1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0.14000000000000001</v>
      </c>
      <c r="AG38" s="71">
        <v>0.21</v>
      </c>
      <c r="AH38" s="71">
        <v>0.36</v>
      </c>
      <c r="AI38" s="71">
        <v>0.14000000000000001</v>
      </c>
      <c r="AJ38" s="71">
        <v>0.36</v>
      </c>
      <c r="AK38" s="63" t="s">
        <v>25</v>
      </c>
    </row>
    <row r="39" spans="1:37" ht="17.25" thickBot="1">
      <c r="A39" s="72">
        <v>37</v>
      </c>
      <c r="B39" s="57" t="s">
        <v>126</v>
      </c>
      <c r="C39" s="58" t="s">
        <v>1814</v>
      </c>
      <c r="D39" s="69" t="s">
        <v>102</v>
      </c>
      <c r="E39" s="58" t="s">
        <v>67</v>
      </c>
      <c r="F39" s="69" t="s">
        <v>3313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</row>
    <row r="40" spans="1:37" ht="17.25" thickBot="1">
      <c r="A40" s="72">
        <v>38</v>
      </c>
      <c r="B40" s="57" t="s">
        <v>2669</v>
      </c>
      <c r="C40" s="58" t="s">
        <v>1814</v>
      </c>
      <c r="D40" s="69" t="s">
        <v>1835</v>
      </c>
      <c r="E40" s="58" t="s">
        <v>2351</v>
      </c>
      <c r="F40" s="69" t="s">
        <v>3531</v>
      </c>
      <c r="G40" s="69">
        <v>1988</v>
      </c>
      <c r="H40" s="70">
        <v>7</v>
      </c>
      <c r="I40" s="71">
        <v>2</v>
      </c>
      <c r="J40" s="71">
        <v>287</v>
      </c>
      <c r="K40" s="71">
        <v>3.2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5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0.08</v>
      </c>
      <c r="AH40" s="71">
        <v>0.12</v>
      </c>
      <c r="AI40" s="71">
        <v>0.04</v>
      </c>
      <c r="AJ40" s="71">
        <v>0.12</v>
      </c>
      <c r="AK40" s="63" t="s">
        <v>25</v>
      </c>
    </row>
    <row r="41" spans="1:37" ht="17.25" thickBot="1">
      <c r="A41" s="72">
        <v>39</v>
      </c>
      <c r="B41" s="57" t="s">
        <v>2732</v>
      </c>
      <c r="C41" s="58" t="s">
        <v>1829</v>
      </c>
      <c r="D41" s="69" t="s">
        <v>104</v>
      </c>
      <c r="E41" s="58" t="s">
        <v>75</v>
      </c>
      <c r="F41" s="69" t="s">
        <v>3532</v>
      </c>
      <c r="G41" s="69">
        <v>1999</v>
      </c>
      <c r="H41" s="70">
        <v>3</v>
      </c>
      <c r="I41" s="71">
        <v>1</v>
      </c>
      <c r="J41" s="71">
        <v>107</v>
      </c>
      <c r="K41" s="71">
        <v>1.2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59">
        <v>0</v>
      </c>
      <c r="Y41" s="71">
        <v>1</v>
      </c>
      <c r="Z41" s="60">
        <v>0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</row>
    <row r="42" spans="1:37" ht="17.25" thickBot="1">
      <c r="A42" s="72">
        <v>40</v>
      </c>
      <c r="B42" s="57" t="s">
        <v>3409</v>
      </c>
      <c r="C42" s="58" t="s">
        <v>1820</v>
      </c>
      <c r="D42" s="69" t="s">
        <v>104</v>
      </c>
      <c r="E42" s="58" t="s">
        <v>69</v>
      </c>
      <c r="F42" s="69" t="s">
        <v>3533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</row>
    <row r="43" spans="1:37" ht="17.25" thickBot="1">
      <c r="A43" s="72">
        <v>41</v>
      </c>
      <c r="B43" s="57" t="s">
        <v>2670</v>
      </c>
      <c r="C43" s="58" t="s">
        <v>1828</v>
      </c>
      <c r="D43" s="69" t="s">
        <v>104</v>
      </c>
      <c r="E43" s="58" t="s">
        <v>2661</v>
      </c>
      <c r="F43" s="69" t="s">
        <v>3534</v>
      </c>
      <c r="G43" s="69">
        <v>1994</v>
      </c>
      <c r="H43" s="70">
        <v>6</v>
      </c>
      <c r="I43" s="71">
        <v>6</v>
      </c>
      <c r="J43" s="71">
        <v>540</v>
      </c>
      <c r="K43" s="71">
        <v>6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0.05</v>
      </c>
      <c r="AI43" s="71">
        <v>0.04</v>
      </c>
      <c r="AJ43" s="71">
        <v>0.05</v>
      </c>
      <c r="AK43" s="63" t="s">
        <v>25</v>
      </c>
    </row>
    <row r="44" spans="1:37" ht="17.25" thickBot="1">
      <c r="A44" s="72">
        <v>42</v>
      </c>
      <c r="B44" s="57" t="s">
        <v>3299</v>
      </c>
      <c r="C44" s="58" t="s">
        <v>1816</v>
      </c>
      <c r="D44" s="69" t="s">
        <v>103</v>
      </c>
      <c r="E44" s="58" t="s">
        <v>93</v>
      </c>
      <c r="F44" s="69" t="s">
        <v>3535</v>
      </c>
      <c r="G44" s="69">
        <v>1998</v>
      </c>
      <c r="H44" s="70">
        <v>2</v>
      </c>
      <c r="I44" s="71">
        <v>2</v>
      </c>
      <c r="J44" s="71">
        <v>114</v>
      </c>
      <c r="K44" s="71">
        <v>1.3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71">
        <v>1</v>
      </c>
      <c r="T44" s="59">
        <v>0</v>
      </c>
      <c r="U44" s="60">
        <v>0</v>
      </c>
      <c r="V44" s="60">
        <v>0</v>
      </c>
      <c r="W44" s="71">
        <v>0.1</v>
      </c>
      <c r="X44" s="70">
        <v>6</v>
      </c>
      <c r="Y44" s="71">
        <v>5</v>
      </c>
      <c r="Z44" s="71">
        <v>2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0.03</v>
      </c>
      <c r="AG44" s="71">
        <v>0.02</v>
      </c>
      <c r="AH44" s="71">
        <v>0.05</v>
      </c>
      <c r="AI44" s="71">
        <v>0.03</v>
      </c>
      <c r="AJ44" s="71">
        <v>0.05</v>
      </c>
      <c r="AK44" s="63" t="s">
        <v>25</v>
      </c>
    </row>
    <row r="45" spans="1:37" ht="17.25" thickBot="1">
      <c r="A45" s="72">
        <v>43</v>
      </c>
      <c r="B45" s="57" t="s">
        <v>2671</v>
      </c>
      <c r="C45" s="58" t="s">
        <v>1868</v>
      </c>
      <c r="D45" s="69" t="s">
        <v>103</v>
      </c>
      <c r="E45" s="58" t="s">
        <v>2351</v>
      </c>
      <c r="F45" s="69" t="s">
        <v>3536</v>
      </c>
      <c r="G45" s="69">
        <v>2001</v>
      </c>
      <c r="H45" s="70">
        <v>3</v>
      </c>
      <c r="I45" s="60">
        <v>0</v>
      </c>
      <c r="J45" s="71">
        <v>48</v>
      </c>
      <c r="K45" s="71">
        <v>0.5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5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0.22</v>
      </c>
      <c r="AG45" s="60">
        <v>0</v>
      </c>
      <c r="AH45" s="71">
        <v>0.22</v>
      </c>
      <c r="AI45" s="71">
        <v>0.22</v>
      </c>
      <c r="AJ45" s="71">
        <v>0.22</v>
      </c>
      <c r="AK45" s="63" t="s">
        <v>25</v>
      </c>
    </row>
    <row r="46" spans="1:37" ht="17.25" thickBot="1">
      <c r="A46" s="72">
        <v>44</v>
      </c>
      <c r="B46" s="57" t="s">
        <v>127</v>
      </c>
      <c r="C46" s="58" t="s">
        <v>1817</v>
      </c>
      <c r="D46" s="69" t="s">
        <v>1821</v>
      </c>
      <c r="E46" s="58" t="s">
        <v>91</v>
      </c>
      <c r="F46" s="69" t="s">
        <v>3537</v>
      </c>
      <c r="G46" s="69">
        <v>1995</v>
      </c>
      <c r="H46" s="70">
        <v>6</v>
      </c>
      <c r="I46" s="71">
        <v>3</v>
      </c>
      <c r="J46" s="71">
        <v>323</v>
      </c>
      <c r="K46" s="71">
        <v>3.6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70">
        <v>0.5</v>
      </c>
      <c r="U46" s="71">
        <v>0.5</v>
      </c>
      <c r="V46" s="71">
        <v>0.9</v>
      </c>
      <c r="W46" s="71">
        <v>1.3</v>
      </c>
      <c r="X46" s="70">
        <v>19</v>
      </c>
      <c r="Y46" s="71">
        <v>17</v>
      </c>
      <c r="Z46" s="71">
        <v>41</v>
      </c>
      <c r="AA46" s="59">
        <v>0</v>
      </c>
      <c r="AB46" s="71">
        <v>0.28000000000000003</v>
      </c>
      <c r="AC46" s="71">
        <v>0.28000000000000003</v>
      </c>
      <c r="AD46" s="60">
        <v>0</v>
      </c>
      <c r="AE46" s="71">
        <v>0.28000000000000003</v>
      </c>
      <c r="AF46" s="70">
        <v>0.13</v>
      </c>
      <c r="AG46" s="71">
        <v>0.24</v>
      </c>
      <c r="AH46" s="71">
        <v>0.37</v>
      </c>
      <c r="AI46" s="71">
        <v>0.13</v>
      </c>
      <c r="AJ46" s="71">
        <v>0.37</v>
      </c>
      <c r="AK46" s="63" t="s">
        <v>25</v>
      </c>
    </row>
    <row r="47" spans="1:37" ht="17.25" thickBot="1">
      <c r="A47" s="72">
        <v>45</v>
      </c>
      <c r="B47" s="57" t="s">
        <v>2733</v>
      </c>
      <c r="C47" s="58" t="s">
        <v>2734</v>
      </c>
      <c r="D47" s="69" t="s">
        <v>1821</v>
      </c>
      <c r="E47" s="58" t="s">
        <v>2350</v>
      </c>
      <c r="F47" s="69" t="s">
        <v>3538</v>
      </c>
      <c r="G47" s="69">
        <v>1990</v>
      </c>
      <c r="H47" s="70">
        <v>4</v>
      </c>
      <c r="I47" s="71">
        <v>3</v>
      </c>
      <c r="J47" s="71">
        <v>171</v>
      </c>
      <c r="K47" s="71">
        <v>1.9</v>
      </c>
      <c r="L47" s="59">
        <v>0</v>
      </c>
      <c r="M47" s="71">
        <v>1</v>
      </c>
      <c r="N47" s="71">
        <v>1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71">
        <v>0.2</v>
      </c>
      <c r="W47" s="71">
        <v>0.2</v>
      </c>
      <c r="X47" s="70">
        <v>2</v>
      </c>
      <c r="Y47" s="71">
        <v>13</v>
      </c>
      <c r="Z47" s="71">
        <v>11</v>
      </c>
      <c r="AA47" s="59">
        <v>0</v>
      </c>
      <c r="AB47" s="71">
        <v>0.53</v>
      </c>
      <c r="AC47" s="71">
        <v>0.53</v>
      </c>
      <c r="AD47" s="60">
        <v>0</v>
      </c>
      <c r="AE47" s="71">
        <v>0.53</v>
      </c>
      <c r="AF47" s="59">
        <v>0</v>
      </c>
      <c r="AG47" s="71">
        <v>0.12</v>
      </c>
      <c r="AH47" s="71">
        <v>0.12</v>
      </c>
      <c r="AI47" s="60">
        <v>0</v>
      </c>
      <c r="AJ47" s="71">
        <v>0.12</v>
      </c>
      <c r="AK47" s="63" t="s">
        <v>25</v>
      </c>
    </row>
    <row r="48" spans="1:37" ht="17.25" thickBot="1">
      <c r="A48" s="72">
        <v>46</v>
      </c>
      <c r="B48" s="57" t="s">
        <v>2672</v>
      </c>
      <c r="C48" s="58" t="s">
        <v>1818</v>
      </c>
      <c r="D48" s="69" t="s">
        <v>103</v>
      </c>
      <c r="E48" s="58" t="s">
        <v>2350</v>
      </c>
      <c r="F48" s="69" t="s">
        <v>3419</v>
      </c>
      <c r="G48" s="69">
        <v>1998</v>
      </c>
      <c r="H48" s="70">
        <v>6</v>
      </c>
      <c r="I48" s="71">
        <v>4</v>
      </c>
      <c r="J48" s="71">
        <v>334</v>
      </c>
      <c r="K48" s="71">
        <v>3.7</v>
      </c>
      <c r="L48" s="59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70">
        <v>0.3</v>
      </c>
      <c r="U48" s="71">
        <v>0.3</v>
      </c>
      <c r="V48" s="71">
        <v>0.2</v>
      </c>
      <c r="W48" s="71">
        <v>0.4</v>
      </c>
      <c r="X48" s="70">
        <v>4</v>
      </c>
      <c r="Y48" s="71">
        <v>8</v>
      </c>
      <c r="Z48" s="71">
        <v>12</v>
      </c>
      <c r="AA48" s="59">
        <v>0</v>
      </c>
      <c r="AB48" s="60">
        <v>0</v>
      </c>
      <c r="AC48" s="60">
        <v>0</v>
      </c>
      <c r="AD48" s="60">
        <v>0</v>
      </c>
      <c r="AE48" s="60">
        <v>0</v>
      </c>
      <c r="AF48" s="70">
        <v>0.08</v>
      </c>
      <c r="AG48" s="71">
        <v>0.04</v>
      </c>
      <c r="AH48" s="71">
        <v>0.12</v>
      </c>
      <c r="AI48" s="71">
        <v>0.08</v>
      </c>
      <c r="AJ48" s="71">
        <v>0.12</v>
      </c>
      <c r="AK48" s="63" t="s">
        <v>25</v>
      </c>
    </row>
    <row r="49" spans="1:37" ht="17.25" thickBot="1">
      <c r="A49" s="72">
        <v>47</v>
      </c>
      <c r="B49" s="57" t="s">
        <v>2673</v>
      </c>
      <c r="C49" s="58" t="s">
        <v>1814</v>
      </c>
      <c r="D49" s="69" t="s">
        <v>103</v>
      </c>
      <c r="E49" s="58" t="s">
        <v>2661</v>
      </c>
      <c r="F49" s="69" t="s">
        <v>3539</v>
      </c>
      <c r="G49" s="69">
        <v>1992</v>
      </c>
      <c r="H49" s="70">
        <v>1</v>
      </c>
      <c r="I49" s="60">
        <v>0</v>
      </c>
      <c r="J49" s="71">
        <v>3</v>
      </c>
      <c r="K49" s="60">
        <v>0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59">
        <v>0</v>
      </c>
      <c r="U49" s="60">
        <v>0</v>
      </c>
      <c r="V49" s="60">
        <v>0</v>
      </c>
      <c r="W49" s="60">
        <v>0</v>
      </c>
      <c r="X49" s="59">
        <v>0</v>
      </c>
      <c r="Y49" s="60">
        <v>0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60">
        <v>0</v>
      </c>
      <c r="AH49" s="60">
        <v>0</v>
      </c>
      <c r="AI49" s="60">
        <v>0</v>
      </c>
      <c r="AJ49" s="60">
        <v>0</v>
      </c>
      <c r="AK49" s="63" t="s">
        <v>25</v>
      </c>
    </row>
    <row r="50" spans="1:37" ht="17.25" thickBot="1">
      <c r="A50" s="72">
        <v>48</v>
      </c>
      <c r="B50" s="57" t="s">
        <v>3057</v>
      </c>
      <c r="C50" s="58" t="s">
        <v>3143</v>
      </c>
      <c r="D50" s="69" t="s">
        <v>102</v>
      </c>
      <c r="E50" s="58" t="s">
        <v>96</v>
      </c>
      <c r="F50" s="69" t="s">
        <v>3540</v>
      </c>
      <c r="G50" s="69">
        <v>1998</v>
      </c>
      <c r="H50" s="70">
        <v>4</v>
      </c>
      <c r="I50" s="71">
        <v>3</v>
      </c>
      <c r="J50" s="71">
        <v>248</v>
      </c>
      <c r="K50" s="71">
        <v>2.8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70">
        <v>1.1000000000000001</v>
      </c>
      <c r="U50" s="71">
        <v>1.1000000000000001</v>
      </c>
      <c r="V50" s="71">
        <v>0.3</v>
      </c>
      <c r="W50" s="71">
        <v>1.4</v>
      </c>
      <c r="X50" s="70">
        <v>4</v>
      </c>
      <c r="Y50" s="71">
        <v>6</v>
      </c>
      <c r="Z50" s="71">
        <v>18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70">
        <v>0.41</v>
      </c>
      <c r="AG50" s="71">
        <v>0.1</v>
      </c>
      <c r="AH50" s="71">
        <v>0.51</v>
      </c>
      <c r="AI50" s="71">
        <v>0.41</v>
      </c>
      <c r="AJ50" s="71">
        <v>0.51</v>
      </c>
      <c r="AK50" s="63" t="s">
        <v>25</v>
      </c>
    </row>
    <row r="51" spans="1:37" ht="17.25" thickBot="1">
      <c r="A51" s="72">
        <v>49</v>
      </c>
      <c r="B51" s="57" t="s">
        <v>2674</v>
      </c>
      <c r="C51" s="58" t="s">
        <v>1838</v>
      </c>
      <c r="D51" s="69" t="s">
        <v>104</v>
      </c>
      <c r="E51" s="58" t="s">
        <v>2350</v>
      </c>
      <c r="F51" s="69" t="s">
        <v>3541</v>
      </c>
      <c r="G51" s="69">
        <v>2000</v>
      </c>
      <c r="H51" s="70">
        <v>5</v>
      </c>
      <c r="I51" s="71">
        <v>5</v>
      </c>
      <c r="J51" s="71">
        <v>412</v>
      </c>
      <c r="K51" s="71">
        <v>4.5999999999999996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3</v>
      </c>
      <c r="S51" s="60">
        <v>0</v>
      </c>
      <c r="T51" s="59">
        <v>0</v>
      </c>
      <c r="U51" s="60">
        <v>0</v>
      </c>
      <c r="V51" s="60">
        <v>0</v>
      </c>
      <c r="W51" s="60">
        <v>0</v>
      </c>
      <c r="X51" s="70">
        <v>4</v>
      </c>
      <c r="Y51" s="71">
        <v>3</v>
      </c>
      <c r="Z51" s="60">
        <v>0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59">
        <v>0</v>
      </c>
      <c r="AG51" s="60">
        <v>0</v>
      </c>
      <c r="AH51" s="60">
        <v>0</v>
      </c>
      <c r="AI51" s="60">
        <v>0</v>
      </c>
      <c r="AJ51" s="60">
        <v>0</v>
      </c>
      <c r="AK51" s="63" t="s">
        <v>25</v>
      </c>
    </row>
    <row r="52" spans="1:37" ht="17.25" thickBot="1">
      <c r="A52" s="72">
        <v>50</v>
      </c>
      <c r="B52" s="57" t="s">
        <v>128</v>
      </c>
      <c r="C52" s="58" t="s">
        <v>1827</v>
      </c>
      <c r="D52" s="69" t="s">
        <v>103</v>
      </c>
      <c r="E52" s="58" t="s">
        <v>95</v>
      </c>
      <c r="F52" s="69" t="s">
        <v>3394</v>
      </c>
      <c r="G52" s="69">
        <v>1996</v>
      </c>
      <c r="H52" s="70">
        <v>7</v>
      </c>
      <c r="I52" s="71">
        <v>7</v>
      </c>
      <c r="J52" s="71">
        <v>600</v>
      </c>
      <c r="K52" s="71">
        <v>6.7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70">
        <v>1.3</v>
      </c>
      <c r="U52" s="71">
        <v>1.3</v>
      </c>
      <c r="V52" s="71">
        <v>0.6</v>
      </c>
      <c r="W52" s="71">
        <v>1.9</v>
      </c>
      <c r="X52" s="70">
        <v>9</v>
      </c>
      <c r="Y52" s="71">
        <v>21</v>
      </c>
      <c r="Z52" s="71">
        <v>14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70">
        <v>0.2</v>
      </c>
      <c r="AG52" s="71">
        <v>0.08</v>
      </c>
      <c r="AH52" s="71">
        <v>0.28999999999999998</v>
      </c>
      <c r="AI52" s="71">
        <v>0.2</v>
      </c>
      <c r="AJ52" s="71">
        <v>0.28999999999999998</v>
      </c>
      <c r="AK52" s="63" t="s">
        <v>25</v>
      </c>
    </row>
    <row r="53" spans="1:37" ht="17.25" thickBot="1">
      <c r="A53" s="72">
        <v>51</v>
      </c>
      <c r="B53" s="57" t="s">
        <v>129</v>
      </c>
      <c r="C53" s="58" t="s">
        <v>1841</v>
      </c>
      <c r="D53" s="69" t="s">
        <v>103</v>
      </c>
      <c r="E53" s="58" t="s">
        <v>71</v>
      </c>
      <c r="F53" s="69" t="s">
        <v>3542</v>
      </c>
      <c r="G53" s="69">
        <v>1996</v>
      </c>
      <c r="H53" s="70">
        <v>7</v>
      </c>
      <c r="I53" s="71">
        <v>7</v>
      </c>
      <c r="J53" s="71">
        <v>612</v>
      </c>
      <c r="K53" s="71">
        <v>6.8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4</v>
      </c>
      <c r="S53" s="60">
        <v>0</v>
      </c>
      <c r="T53" s="70">
        <v>0.8</v>
      </c>
      <c r="U53" s="71">
        <v>0.8</v>
      </c>
      <c r="V53" s="71">
        <v>0.3</v>
      </c>
      <c r="W53" s="71">
        <v>1.1000000000000001</v>
      </c>
      <c r="X53" s="70">
        <v>21</v>
      </c>
      <c r="Y53" s="71">
        <v>55</v>
      </c>
      <c r="Z53" s="71">
        <v>3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70">
        <v>0.12</v>
      </c>
      <c r="AG53" s="71">
        <v>0.04</v>
      </c>
      <c r="AH53" s="71">
        <v>0.16</v>
      </c>
      <c r="AI53" s="71">
        <v>0.12</v>
      </c>
      <c r="AJ53" s="71">
        <v>0.16</v>
      </c>
      <c r="AK53" s="63" t="s">
        <v>25</v>
      </c>
    </row>
    <row r="54" spans="1:37" ht="17.25" thickBot="1">
      <c r="A54" s="72">
        <v>52</v>
      </c>
      <c r="B54" s="57" t="s">
        <v>2858</v>
      </c>
      <c r="C54" s="58" t="s">
        <v>1818</v>
      </c>
      <c r="D54" s="69" t="s">
        <v>1812</v>
      </c>
      <c r="E54" s="58" t="s">
        <v>65</v>
      </c>
      <c r="F54" s="69" t="s">
        <v>3543</v>
      </c>
      <c r="G54" s="69">
        <v>2003</v>
      </c>
      <c r="H54" s="70">
        <v>3</v>
      </c>
      <c r="I54" s="60">
        <v>0</v>
      </c>
      <c r="J54" s="71">
        <v>47</v>
      </c>
      <c r="K54" s="71">
        <v>0.5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59">
        <v>0</v>
      </c>
      <c r="U54" s="60">
        <v>0</v>
      </c>
      <c r="V54" s="71">
        <v>0.1</v>
      </c>
      <c r="W54" s="71">
        <v>0.1</v>
      </c>
      <c r="X54" s="70">
        <v>3</v>
      </c>
      <c r="Y54" s="71">
        <v>5</v>
      </c>
      <c r="Z54" s="71">
        <v>2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71">
        <v>0.12</v>
      </c>
      <c r="AH54" s="71">
        <v>0.12</v>
      </c>
      <c r="AI54" s="60">
        <v>0</v>
      </c>
      <c r="AJ54" s="71">
        <v>0.12</v>
      </c>
      <c r="AK54" s="63" t="s">
        <v>25</v>
      </c>
    </row>
    <row r="55" spans="1:37" ht="17.25" thickBot="1">
      <c r="A55" s="72">
        <v>53</v>
      </c>
      <c r="B55" s="57" t="s">
        <v>2965</v>
      </c>
      <c r="C55" s="58" t="s">
        <v>1814</v>
      </c>
      <c r="D55" s="69" t="s">
        <v>104</v>
      </c>
      <c r="E55" s="58" t="s">
        <v>2351</v>
      </c>
      <c r="F55" s="69" t="s">
        <v>3544</v>
      </c>
      <c r="G55" s="69">
        <v>2000</v>
      </c>
      <c r="H55" s="70">
        <v>4</v>
      </c>
      <c r="I55" s="71">
        <v>3</v>
      </c>
      <c r="J55" s="71">
        <v>228</v>
      </c>
      <c r="K55" s="71">
        <v>2.5</v>
      </c>
      <c r="L55" s="70">
        <v>1</v>
      </c>
      <c r="M55" s="60">
        <v>0</v>
      </c>
      <c r="N55" s="71">
        <v>1</v>
      </c>
      <c r="O55" s="71">
        <v>1</v>
      </c>
      <c r="P55" s="60">
        <v>0</v>
      </c>
      <c r="Q55" s="60">
        <v>0</v>
      </c>
      <c r="R55" s="60">
        <v>0</v>
      </c>
      <c r="S55" s="60">
        <v>0</v>
      </c>
      <c r="T55" s="70">
        <v>0.2</v>
      </c>
      <c r="U55" s="71">
        <v>0.2</v>
      </c>
      <c r="V55" s="71">
        <v>0.3</v>
      </c>
      <c r="W55" s="71">
        <v>0.5</v>
      </c>
      <c r="X55" s="70">
        <v>3</v>
      </c>
      <c r="Y55" s="71">
        <v>4</v>
      </c>
      <c r="Z55" s="71">
        <v>11</v>
      </c>
      <c r="AA55" s="70">
        <v>0.39</v>
      </c>
      <c r="AB55" s="60">
        <v>0</v>
      </c>
      <c r="AC55" s="71">
        <v>0.39</v>
      </c>
      <c r="AD55" s="71">
        <v>0.39</v>
      </c>
      <c r="AE55" s="71">
        <v>0.39</v>
      </c>
      <c r="AF55" s="70">
        <v>7.0000000000000007E-2</v>
      </c>
      <c r="AG55" s="71">
        <v>0.13</v>
      </c>
      <c r="AH55" s="71">
        <v>0.2</v>
      </c>
      <c r="AI55" s="71">
        <v>7.0000000000000007E-2</v>
      </c>
      <c r="AJ55" s="71">
        <v>0.2</v>
      </c>
      <c r="AK55" s="63" t="s">
        <v>25</v>
      </c>
    </row>
    <row r="56" spans="1:37" ht="17.25" thickBot="1">
      <c r="A56" s="72">
        <v>54</v>
      </c>
      <c r="B56" s="57" t="s">
        <v>130</v>
      </c>
      <c r="C56" s="58" t="s">
        <v>1832</v>
      </c>
      <c r="D56" s="69" t="s">
        <v>104</v>
      </c>
      <c r="E56" s="58" t="s">
        <v>87</v>
      </c>
      <c r="F56" s="69" t="s">
        <v>3545</v>
      </c>
      <c r="G56" s="69">
        <v>1991</v>
      </c>
      <c r="H56" s="70">
        <v>6</v>
      </c>
      <c r="I56" s="71">
        <v>6</v>
      </c>
      <c r="J56" s="71">
        <v>518</v>
      </c>
      <c r="K56" s="71">
        <v>5.8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0.9</v>
      </c>
      <c r="U56" s="71">
        <v>0.9</v>
      </c>
      <c r="V56" s="71">
        <v>0.8</v>
      </c>
      <c r="W56" s="71">
        <v>1.7</v>
      </c>
      <c r="X56" s="70">
        <v>1</v>
      </c>
      <c r="Y56" s="71">
        <v>10</v>
      </c>
      <c r="Z56" s="71">
        <v>1</v>
      </c>
      <c r="AA56" s="70">
        <v>0.17</v>
      </c>
      <c r="AB56" s="60">
        <v>0</v>
      </c>
      <c r="AC56" s="71">
        <v>0.17</v>
      </c>
      <c r="AD56" s="71">
        <v>0.17</v>
      </c>
      <c r="AE56" s="71">
        <v>0.17</v>
      </c>
      <c r="AF56" s="70">
        <v>0.16</v>
      </c>
      <c r="AG56" s="71">
        <v>0.13</v>
      </c>
      <c r="AH56" s="71">
        <v>0.28999999999999998</v>
      </c>
      <c r="AI56" s="71">
        <v>0.16</v>
      </c>
      <c r="AJ56" s="71">
        <v>0.28999999999999998</v>
      </c>
      <c r="AK56" s="63" t="s">
        <v>25</v>
      </c>
    </row>
    <row r="57" spans="1:37" ht="17.25" thickBot="1">
      <c r="A57" s="72">
        <v>55</v>
      </c>
      <c r="B57" s="57" t="s">
        <v>131</v>
      </c>
      <c r="C57" s="58" t="s">
        <v>1820</v>
      </c>
      <c r="D57" s="69" t="s">
        <v>104</v>
      </c>
      <c r="E57" s="58" t="s">
        <v>67</v>
      </c>
      <c r="F57" s="69" t="s">
        <v>3546</v>
      </c>
      <c r="G57" s="69">
        <v>2000</v>
      </c>
      <c r="H57" s="70">
        <v>5</v>
      </c>
      <c r="I57" s="71">
        <v>5</v>
      </c>
      <c r="J57" s="71">
        <v>446</v>
      </c>
      <c r="K57" s="71">
        <v>5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0.3</v>
      </c>
      <c r="U57" s="71">
        <v>0.3</v>
      </c>
      <c r="V57" s="71">
        <v>0.7</v>
      </c>
      <c r="W57" s="71">
        <v>1</v>
      </c>
      <c r="X57" s="59">
        <v>0</v>
      </c>
      <c r="Y57" s="71">
        <v>9</v>
      </c>
      <c r="Z57" s="71">
        <v>2</v>
      </c>
      <c r="AA57" s="70">
        <v>0.2</v>
      </c>
      <c r="AB57" s="71">
        <v>0.2</v>
      </c>
      <c r="AC57" s="71">
        <v>0.4</v>
      </c>
      <c r="AD57" s="71">
        <v>0.2</v>
      </c>
      <c r="AE57" s="71">
        <v>0.4</v>
      </c>
      <c r="AF57" s="70">
        <v>0.06</v>
      </c>
      <c r="AG57" s="71">
        <v>0.14000000000000001</v>
      </c>
      <c r="AH57" s="71">
        <v>0.2</v>
      </c>
      <c r="AI57" s="71">
        <v>0.06</v>
      </c>
      <c r="AJ57" s="71">
        <v>0.2</v>
      </c>
      <c r="AK57" s="63" t="s">
        <v>25</v>
      </c>
    </row>
    <row r="58" spans="1:37" ht="17.25" thickBot="1">
      <c r="A58" s="72">
        <v>56</v>
      </c>
      <c r="B58" s="57" t="s">
        <v>132</v>
      </c>
      <c r="C58" s="58" t="s">
        <v>1814</v>
      </c>
      <c r="D58" s="69" t="s">
        <v>1821</v>
      </c>
      <c r="E58" s="58" t="s">
        <v>91</v>
      </c>
      <c r="F58" s="69" t="s">
        <v>3423</v>
      </c>
      <c r="G58" s="69">
        <v>1996</v>
      </c>
      <c r="H58" s="70">
        <v>7</v>
      </c>
      <c r="I58" s="71">
        <v>7</v>
      </c>
      <c r="J58" s="71">
        <v>629</v>
      </c>
      <c r="K58" s="71">
        <v>7</v>
      </c>
      <c r="L58" s="70">
        <v>5</v>
      </c>
      <c r="M58" s="71">
        <v>1</v>
      </c>
      <c r="N58" s="71">
        <v>6</v>
      </c>
      <c r="O58" s="71">
        <v>5</v>
      </c>
      <c r="P58" s="60">
        <v>0</v>
      </c>
      <c r="Q58" s="60">
        <v>0</v>
      </c>
      <c r="R58" s="71">
        <v>1</v>
      </c>
      <c r="S58" s="60">
        <v>0</v>
      </c>
      <c r="T58" s="70">
        <v>3.5</v>
      </c>
      <c r="U58" s="71">
        <v>3.5</v>
      </c>
      <c r="V58" s="71">
        <v>1</v>
      </c>
      <c r="W58" s="71">
        <v>4.5</v>
      </c>
      <c r="X58" s="70">
        <v>17</v>
      </c>
      <c r="Y58" s="71">
        <v>11</v>
      </c>
      <c r="Z58" s="71">
        <v>32</v>
      </c>
      <c r="AA58" s="70">
        <v>0.72</v>
      </c>
      <c r="AB58" s="71">
        <v>0.14000000000000001</v>
      </c>
      <c r="AC58" s="71">
        <v>0.86</v>
      </c>
      <c r="AD58" s="71">
        <v>0.72</v>
      </c>
      <c r="AE58" s="71">
        <v>0.86</v>
      </c>
      <c r="AF58" s="70">
        <v>0.51</v>
      </c>
      <c r="AG58" s="71">
        <v>0.14000000000000001</v>
      </c>
      <c r="AH58" s="71">
        <v>0.64</v>
      </c>
      <c r="AI58" s="71">
        <v>0.51</v>
      </c>
      <c r="AJ58" s="71">
        <v>0.64</v>
      </c>
      <c r="AK58" s="63" t="s">
        <v>25</v>
      </c>
    </row>
    <row r="59" spans="1:37" ht="17.25" thickBot="1">
      <c r="A59" s="72">
        <v>57</v>
      </c>
      <c r="B59" s="57" t="s">
        <v>2736</v>
      </c>
      <c r="C59" s="58" t="s">
        <v>1814</v>
      </c>
      <c r="D59" s="69" t="s">
        <v>104</v>
      </c>
      <c r="E59" s="58" t="s">
        <v>96</v>
      </c>
      <c r="F59" s="69" t="s">
        <v>3547</v>
      </c>
      <c r="G59" s="69">
        <v>2002</v>
      </c>
      <c r="H59" s="70">
        <v>5</v>
      </c>
      <c r="I59" s="71">
        <v>5</v>
      </c>
      <c r="J59" s="71">
        <v>450</v>
      </c>
      <c r="K59" s="71">
        <v>5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3</v>
      </c>
      <c r="S59" s="60">
        <v>0</v>
      </c>
      <c r="T59" s="70">
        <v>0.2</v>
      </c>
      <c r="U59" s="71">
        <v>0.2</v>
      </c>
      <c r="V59" s="60">
        <v>0</v>
      </c>
      <c r="W59" s="71">
        <v>0.2</v>
      </c>
      <c r="X59" s="59">
        <v>0</v>
      </c>
      <c r="Y59" s="71">
        <v>16</v>
      </c>
      <c r="Z59" s="71">
        <v>1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0.04</v>
      </c>
      <c r="AG59" s="60">
        <v>0</v>
      </c>
      <c r="AH59" s="71">
        <v>0.04</v>
      </c>
      <c r="AI59" s="71">
        <v>0.04</v>
      </c>
      <c r="AJ59" s="71">
        <v>0.04</v>
      </c>
      <c r="AK59" s="63" t="s">
        <v>25</v>
      </c>
    </row>
    <row r="60" spans="1:37" ht="17.25" thickBot="1">
      <c r="A60" s="72">
        <v>58</v>
      </c>
      <c r="B60" s="57" t="s">
        <v>3548</v>
      </c>
      <c r="C60" s="58" t="s">
        <v>1814</v>
      </c>
      <c r="D60" s="69" t="s">
        <v>102</v>
      </c>
      <c r="E60" s="58" t="s">
        <v>2351</v>
      </c>
      <c r="F60" s="69" t="s">
        <v>3401</v>
      </c>
      <c r="G60" s="69">
        <v>2000</v>
      </c>
      <c r="H60" s="70">
        <v>1</v>
      </c>
      <c r="I60" s="60">
        <v>0</v>
      </c>
      <c r="J60" s="71">
        <v>12</v>
      </c>
      <c r="K60" s="71">
        <v>0.1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59">
        <v>0</v>
      </c>
      <c r="U60" s="60">
        <v>0</v>
      </c>
      <c r="V60" s="71">
        <v>0.1</v>
      </c>
      <c r="W60" s="71">
        <v>0.1</v>
      </c>
      <c r="X60" s="59">
        <v>0</v>
      </c>
      <c r="Y60" s="60">
        <v>0</v>
      </c>
      <c r="Z60" s="71">
        <v>3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59">
        <v>0</v>
      </c>
      <c r="AG60" s="71">
        <v>0.45</v>
      </c>
      <c r="AH60" s="71">
        <v>0.45</v>
      </c>
      <c r="AI60" s="60">
        <v>0</v>
      </c>
      <c r="AJ60" s="71">
        <v>0.45</v>
      </c>
      <c r="AK60" s="63" t="s">
        <v>25</v>
      </c>
    </row>
    <row r="61" spans="1:37" ht="17.25" thickBot="1">
      <c r="A61" s="72">
        <v>59</v>
      </c>
      <c r="B61" s="57" t="s">
        <v>3383</v>
      </c>
      <c r="C61" s="58" t="s">
        <v>1842</v>
      </c>
      <c r="D61" s="69" t="s">
        <v>102</v>
      </c>
      <c r="E61" s="58" t="s">
        <v>81</v>
      </c>
      <c r="F61" s="69" t="s">
        <v>3549</v>
      </c>
      <c r="G61" s="69">
        <v>2001</v>
      </c>
      <c r="H61" s="70">
        <v>1</v>
      </c>
      <c r="I61" s="60">
        <v>0</v>
      </c>
      <c r="J61" s="71">
        <v>12</v>
      </c>
      <c r="K61" s="71">
        <v>0.1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60">
        <v>0</v>
      </c>
      <c r="W61" s="60">
        <v>0</v>
      </c>
      <c r="X61" s="70">
        <v>2</v>
      </c>
      <c r="Y61" s="60">
        <v>0</v>
      </c>
      <c r="Z61" s="71">
        <v>1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70">
        <v>0.19</v>
      </c>
      <c r="AG61" s="60">
        <v>0</v>
      </c>
      <c r="AH61" s="71">
        <v>0.19</v>
      </c>
      <c r="AI61" s="71">
        <v>0.19</v>
      </c>
      <c r="AJ61" s="71">
        <v>0.19</v>
      </c>
      <c r="AK61" s="63" t="s">
        <v>25</v>
      </c>
    </row>
    <row r="62" spans="1:37" ht="17.25" thickBot="1">
      <c r="A62" s="72">
        <v>60</v>
      </c>
      <c r="B62" s="57" t="s">
        <v>2675</v>
      </c>
      <c r="C62" s="58" t="s">
        <v>1814</v>
      </c>
      <c r="D62" s="69" t="s">
        <v>1812</v>
      </c>
      <c r="E62" s="58" t="s">
        <v>2351</v>
      </c>
      <c r="F62" s="69" t="s">
        <v>3550</v>
      </c>
      <c r="G62" s="69">
        <v>2003</v>
      </c>
      <c r="H62" s="70">
        <v>2</v>
      </c>
      <c r="I62" s="60">
        <v>0</v>
      </c>
      <c r="J62" s="71">
        <v>21</v>
      </c>
      <c r="K62" s="71">
        <v>0.2</v>
      </c>
      <c r="L62" s="59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59">
        <v>0</v>
      </c>
      <c r="U62" s="60">
        <v>0</v>
      </c>
      <c r="V62" s="60">
        <v>0</v>
      </c>
      <c r="W62" s="60">
        <v>0</v>
      </c>
      <c r="X62" s="59">
        <v>0</v>
      </c>
      <c r="Y62" s="60">
        <v>0</v>
      </c>
      <c r="Z62" s="71">
        <v>2</v>
      </c>
      <c r="AA62" s="59">
        <v>0</v>
      </c>
      <c r="AB62" s="60">
        <v>0</v>
      </c>
      <c r="AC62" s="60">
        <v>0</v>
      </c>
      <c r="AD62" s="60">
        <v>0</v>
      </c>
      <c r="AE62" s="60">
        <v>0</v>
      </c>
      <c r="AF62" s="59">
        <v>0</v>
      </c>
      <c r="AG62" s="60">
        <v>0</v>
      </c>
      <c r="AH62" s="60">
        <v>0</v>
      </c>
      <c r="AI62" s="60">
        <v>0</v>
      </c>
      <c r="AJ62" s="60">
        <v>0</v>
      </c>
      <c r="AK62" s="63" t="s">
        <v>25</v>
      </c>
    </row>
    <row r="63" spans="1:37" ht="17.25" thickBot="1">
      <c r="A63" s="72">
        <v>61</v>
      </c>
      <c r="B63" s="57" t="s">
        <v>661</v>
      </c>
      <c r="C63" s="58" t="s">
        <v>1840</v>
      </c>
      <c r="D63" s="69" t="s">
        <v>1821</v>
      </c>
      <c r="E63" s="58" t="s">
        <v>95</v>
      </c>
      <c r="F63" s="69" t="s">
        <v>3551</v>
      </c>
      <c r="G63" s="69">
        <v>1997</v>
      </c>
      <c r="H63" s="70">
        <v>6</v>
      </c>
      <c r="I63" s="71">
        <v>1</v>
      </c>
      <c r="J63" s="71">
        <v>149</v>
      </c>
      <c r="K63" s="71">
        <v>1.7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1</v>
      </c>
      <c r="S63" s="60">
        <v>0</v>
      </c>
      <c r="T63" s="70">
        <v>1.5</v>
      </c>
      <c r="U63" s="71">
        <v>1.5</v>
      </c>
      <c r="V63" s="71">
        <v>0.4</v>
      </c>
      <c r="W63" s="71">
        <v>1.9</v>
      </c>
      <c r="X63" s="70">
        <v>4</v>
      </c>
      <c r="Y63" s="71">
        <v>13</v>
      </c>
      <c r="Z63" s="71">
        <v>11</v>
      </c>
      <c r="AA63" s="70">
        <v>0.6</v>
      </c>
      <c r="AB63" s="60">
        <v>0</v>
      </c>
      <c r="AC63" s="71">
        <v>0.6</v>
      </c>
      <c r="AD63" s="71">
        <v>0.6</v>
      </c>
      <c r="AE63" s="71">
        <v>0.6</v>
      </c>
      <c r="AF63" s="70">
        <v>0.88</v>
      </c>
      <c r="AG63" s="71">
        <v>0.27</v>
      </c>
      <c r="AH63" s="71">
        <v>1.1499999999999999</v>
      </c>
      <c r="AI63" s="71">
        <v>0.88</v>
      </c>
      <c r="AJ63" s="71">
        <v>1.1499999999999999</v>
      </c>
      <c r="AK63" s="63" t="s">
        <v>25</v>
      </c>
    </row>
    <row r="64" spans="1:37" ht="17.25" thickBot="1">
      <c r="A64" s="72">
        <v>62</v>
      </c>
      <c r="B64" s="57" t="s">
        <v>2676</v>
      </c>
      <c r="C64" s="58" t="s">
        <v>1813</v>
      </c>
      <c r="D64" s="69" t="s">
        <v>1821</v>
      </c>
      <c r="E64" s="58" t="s">
        <v>2661</v>
      </c>
      <c r="F64" s="69" t="s">
        <v>3552</v>
      </c>
      <c r="G64" s="69">
        <v>1998</v>
      </c>
      <c r="H64" s="70">
        <v>6</v>
      </c>
      <c r="I64" s="71">
        <v>3</v>
      </c>
      <c r="J64" s="71">
        <v>302</v>
      </c>
      <c r="K64" s="71">
        <v>3.4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1</v>
      </c>
      <c r="S64" s="60">
        <v>0</v>
      </c>
      <c r="T64" s="70">
        <v>0.9</v>
      </c>
      <c r="U64" s="71">
        <v>0.9</v>
      </c>
      <c r="V64" s="71">
        <v>0.4</v>
      </c>
      <c r="W64" s="71">
        <v>1.3</v>
      </c>
      <c r="X64" s="70">
        <v>8</v>
      </c>
      <c r="Y64" s="71">
        <v>4</v>
      </c>
      <c r="Z64" s="71">
        <v>20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0.28000000000000003</v>
      </c>
      <c r="AG64" s="71">
        <v>0.12</v>
      </c>
      <c r="AH64" s="71">
        <v>0.4</v>
      </c>
      <c r="AI64" s="71">
        <v>0.28000000000000003</v>
      </c>
      <c r="AJ64" s="71">
        <v>0.4</v>
      </c>
      <c r="AK64" s="63" t="s">
        <v>25</v>
      </c>
    </row>
    <row r="65" spans="1:37" ht="17.25" thickBot="1">
      <c r="A65" s="72">
        <v>63</v>
      </c>
      <c r="B65" s="57" t="s">
        <v>2677</v>
      </c>
      <c r="C65" s="58" t="s">
        <v>1814</v>
      </c>
      <c r="D65" s="69" t="s">
        <v>103</v>
      </c>
      <c r="E65" s="58" t="s">
        <v>2350</v>
      </c>
      <c r="F65" s="69" t="s">
        <v>3553</v>
      </c>
      <c r="G65" s="69">
        <v>1995</v>
      </c>
      <c r="H65" s="70">
        <v>5</v>
      </c>
      <c r="I65" s="71">
        <v>3</v>
      </c>
      <c r="J65" s="71">
        <v>311</v>
      </c>
      <c r="K65" s="71">
        <v>3.5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1</v>
      </c>
      <c r="S65" s="60">
        <v>0</v>
      </c>
      <c r="T65" s="70">
        <v>0.4</v>
      </c>
      <c r="U65" s="71">
        <v>0.4</v>
      </c>
      <c r="V65" s="71">
        <v>0.4</v>
      </c>
      <c r="W65" s="71">
        <v>0.7</v>
      </c>
      <c r="X65" s="70">
        <v>2</v>
      </c>
      <c r="Y65" s="71">
        <v>10</v>
      </c>
      <c r="Z65" s="71">
        <v>4</v>
      </c>
      <c r="AA65" s="70">
        <v>0.28999999999999998</v>
      </c>
      <c r="AB65" s="60">
        <v>0</v>
      </c>
      <c r="AC65" s="71">
        <v>0.28999999999999998</v>
      </c>
      <c r="AD65" s="71">
        <v>0.28999999999999998</v>
      </c>
      <c r="AE65" s="71">
        <v>0.28999999999999998</v>
      </c>
      <c r="AF65" s="70">
        <v>0.1</v>
      </c>
      <c r="AG65" s="71">
        <v>0.11</v>
      </c>
      <c r="AH65" s="71">
        <v>0.21</v>
      </c>
      <c r="AI65" s="71">
        <v>0.1</v>
      </c>
      <c r="AJ65" s="71">
        <v>0.21</v>
      </c>
      <c r="AK65" s="63" t="s">
        <v>25</v>
      </c>
    </row>
    <row r="66" spans="1:37" ht="17.25" thickBot="1">
      <c r="A66" s="72">
        <v>64</v>
      </c>
      <c r="B66" s="57" t="s">
        <v>2678</v>
      </c>
      <c r="C66" s="58" t="s">
        <v>1827</v>
      </c>
      <c r="D66" s="69" t="s">
        <v>1812</v>
      </c>
      <c r="E66" s="58" t="s">
        <v>2350</v>
      </c>
      <c r="F66" s="69" t="s">
        <v>3554</v>
      </c>
      <c r="G66" s="69">
        <v>1998</v>
      </c>
      <c r="H66" s="70">
        <v>5</v>
      </c>
      <c r="I66" s="60">
        <v>0</v>
      </c>
      <c r="J66" s="71">
        <v>114</v>
      </c>
      <c r="K66" s="71">
        <v>1.3</v>
      </c>
      <c r="L66" s="59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70">
        <v>0.3</v>
      </c>
      <c r="U66" s="71">
        <v>0.3</v>
      </c>
      <c r="V66" s="71">
        <v>0.1</v>
      </c>
      <c r="W66" s="71">
        <v>0.4</v>
      </c>
      <c r="X66" s="70">
        <v>9</v>
      </c>
      <c r="Y66" s="71">
        <v>3</v>
      </c>
      <c r="Z66" s="71">
        <v>14</v>
      </c>
      <c r="AA66" s="59">
        <v>0</v>
      </c>
      <c r="AB66" s="60">
        <v>0</v>
      </c>
      <c r="AC66" s="60">
        <v>0</v>
      </c>
      <c r="AD66" s="60">
        <v>0</v>
      </c>
      <c r="AE66" s="60">
        <v>0</v>
      </c>
      <c r="AF66" s="70">
        <v>0.26</v>
      </c>
      <c r="AG66" s="71">
        <v>0.09</v>
      </c>
      <c r="AH66" s="71">
        <v>0.35</v>
      </c>
      <c r="AI66" s="71">
        <v>0.26</v>
      </c>
      <c r="AJ66" s="71">
        <v>0.35</v>
      </c>
      <c r="AK66" s="63" t="s">
        <v>25</v>
      </c>
    </row>
    <row r="67" spans="1:37" ht="17.25" thickBot="1">
      <c r="A67" s="72">
        <v>65</v>
      </c>
      <c r="B67" s="57" t="s">
        <v>134</v>
      </c>
      <c r="C67" s="58" t="s">
        <v>1822</v>
      </c>
      <c r="D67" s="69" t="s">
        <v>104</v>
      </c>
      <c r="E67" s="58" t="s">
        <v>93</v>
      </c>
      <c r="F67" s="69" t="s">
        <v>3555</v>
      </c>
      <c r="G67" s="69">
        <v>2002</v>
      </c>
      <c r="H67" s="70">
        <v>6</v>
      </c>
      <c r="I67" s="71">
        <v>1</v>
      </c>
      <c r="J67" s="71">
        <v>145</v>
      </c>
      <c r="K67" s="71">
        <v>1.6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70">
        <v>0.2</v>
      </c>
      <c r="U67" s="71">
        <v>0.2</v>
      </c>
      <c r="V67" s="71">
        <v>0.1</v>
      </c>
      <c r="W67" s="71">
        <v>0.3</v>
      </c>
      <c r="X67" s="70">
        <v>7</v>
      </c>
      <c r="Y67" s="71">
        <v>3</v>
      </c>
      <c r="Z67" s="71">
        <v>13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70">
        <v>0.11</v>
      </c>
      <c r="AG67" s="71">
        <v>7.0000000000000007E-2</v>
      </c>
      <c r="AH67" s="71">
        <v>0.19</v>
      </c>
      <c r="AI67" s="71">
        <v>0.11</v>
      </c>
      <c r="AJ67" s="71">
        <v>0.19</v>
      </c>
      <c r="AK67" s="63" t="s">
        <v>25</v>
      </c>
    </row>
    <row r="68" spans="1:37" ht="17.25" thickBot="1">
      <c r="A68" s="72">
        <v>66</v>
      </c>
      <c r="B68" s="57" t="s">
        <v>783</v>
      </c>
      <c r="C68" s="58" t="s">
        <v>1823</v>
      </c>
      <c r="D68" s="69" t="s">
        <v>102</v>
      </c>
      <c r="E68" s="58" t="s">
        <v>73</v>
      </c>
      <c r="F68" s="69" t="s">
        <v>3556</v>
      </c>
      <c r="G68" s="69">
        <v>2004</v>
      </c>
      <c r="H68" s="70">
        <v>1</v>
      </c>
      <c r="I68" s="71">
        <v>1</v>
      </c>
      <c r="J68" s="71">
        <v>45</v>
      </c>
      <c r="K68" s="71">
        <v>0.5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59">
        <v>0</v>
      </c>
      <c r="U68" s="60">
        <v>0</v>
      </c>
      <c r="V68" s="60">
        <v>0</v>
      </c>
      <c r="W68" s="60">
        <v>0</v>
      </c>
      <c r="X68" s="59">
        <v>0</v>
      </c>
      <c r="Y68" s="60">
        <v>0</v>
      </c>
      <c r="Z68" s="71">
        <v>2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7.0000000000000007E-2</v>
      </c>
      <c r="AG68" s="60">
        <v>0</v>
      </c>
      <c r="AH68" s="71">
        <v>7.0000000000000007E-2</v>
      </c>
      <c r="AI68" s="71">
        <v>7.0000000000000007E-2</v>
      </c>
      <c r="AJ68" s="71">
        <v>7.0000000000000007E-2</v>
      </c>
      <c r="AK68" s="63" t="s">
        <v>25</v>
      </c>
    </row>
    <row r="69" spans="1:37" ht="17.25" thickBot="1">
      <c r="A69" s="72">
        <v>67</v>
      </c>
      <c r="B69" s="57" t="s">
        <v>2966</v>
      </c>
      <c r="C69" s="58" t="s">
        <v>1814</v>
      </c>
      <c r="D69" s="69" t="s">
        <v>104</v>
      </c>
      <c r="E69" s="58" t="s">
        <v>2661</v>
      </c>
      <c r="F69" s="69" t="s">
        <v>3557</v>
      </c>
      <c r="G69" s="69">
        <v>1996</v>
      </c>
      <c r="H69" s="70">
        <v>5</v>
      </c>
      <c r="I69" s="71">
        <v>5</v>
      </c>
      <c r="J69" s="71">
        <v>381</v>
      </c>
      <c r="K69" s="71">
        <v>4.2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70">
        <v>0.3</v>
      </c>
      <c r="U69" s="71">
        <v>0.3</v>
      </c>
      <c r="V69" s="71">
        <v>0.2</v>
      </c>
      <c r="W69" s="71">
        <v>0.5</v>
      </c>
      <c r="X69" s="59">
        <v>0</v>
      </c>
      <c r="Y69" s="71">
        <v>12</v>
      </c>
      <c r="Z69" s="71">
        <v>6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0.08</v>
      </c>
      <c r="AG69" s="71">
        <v>0.05</v>
      </c>
      <c r="AH69" s="71">
        <v>0.12</v>
      </c>
      <c r="AI69" s="71">
        <v>0.08</v>
      </c>
      <c r="AJ69" s="71">
        <v>0.12</v>
      </c>
      <c r="AK69" s="63" t="s">
        <v>25</v>
      </c>
    </row>
    <row r="70" spans="1:37" ht="17.25" thickBot="1">
      <c r="A70" s="72">
        <v>68</v>
      </c>
      <c r="B70" s="57" t="s">
        <v>135</v>
      </c>
      <c r="C70" s="58" t="s">
        <v>1814</v>
      </c>
      <c r="D70" s="69" t="s">
        <v>104</v>
      </c>
      <c r="E70" s="58" t="s">
        <v>67</v>
      </c>
      <c r="F70" s="69" t="s">
        <v>3558</v>
      </c>
      <c r="G70" s="69">
        <v>1992</v>
      </c>
      <c r="H70" s="70">
        <v>7</v>
      </c>
      <c r="I70" s="71">
        <v>7</v>
      </c>
      <c r="J70" s="71">
        <v>630</v>
      </c>
      <c r="K70" s="71">
        <v>7</v>
      </c>
      <c r="L70" s="70">
        <v>1</v>
      </c>
      <c r="M70" s="60">
        <v>0</v>
      </c>
      <c r="N70" s="71">
        <v>1</v>
      </c>
      <c r="O70" s="71">
        <v>1</v>
      </c>
      <c r="P70" s="60">
        <v>0</v>
      </c>
      <c r="Q70" s="60">
        <v>0</v>
      </c>
      <c r="R70" s="71">
        <v>1</v>
      </c>
      <c r="S70" s="60">
        <v>0</v>
      </c>
      <c r="T70" s="70">
        <v>0.7</v>
      </c>
      <c r="U70" s="71">
        <v>0.7</v>
      </c>
      <c r="V70" s="71">
        <v>0.1</v>
      </c>
      <c r="W70" s="71">
        <v>0.8</v>
      </c>
      <c r="X70" s="70">
        <v>5</v>
      </c>
      <c r="Y70" s="71">
        <v>18</v>
      </c>
      <c r="Z70" s="71">
        <v>12</v>
      </c>
      <c r="AA70" s="70">
        <v>0.14000000000000001</v>
      </c>
      <c r="AB70" s="60">
        <v>0</v>
      </c>
      <c r="AC70" s="71">
        <v>0.14000000000000001</v>
      </c>
      <c r="AD70" s="71">
        <v>0.14000000000000001</v>
      </c>
      <c r="AE70" s="71">
        <v>0.14000000000000001</v>
      </c>
      <c r="AF70" s="70">
        <v>0.1</v>
      </c>
      <c r="AG70" s="71">
        <v>0.02</v>
      </c>
      <c r="AH70" s="71">
        <v>0.12</v>
      </c>
      <c r="AI70" s="71">
        <v>0.1</v>
      </c>
      <c r="AJ70" s="71">
        <v>0.12</v>
      </c>
      <c r="AK70" s="63" t="s">
        <v>25</v>
      </c>
    </row>
    <row r="71" spans="1:37" ht="17.25" thickBot="1">
      <c r="A71" s="72">
        <v>69</v>
      </c>
      <c r="B71" s="57" t="s">
        <v>2737</v>
      </c>
      <c r="C71" s="58" t="s">
        <v>1814</v>
      </c>
      <c r="D71" s="69" t="s">
        <v>102</v>
      </c>
      <c r="E71" s="58" t="s">
        <v>81</v>
      </c>
      <c r="F71" s="69" t="s">
        <v>3559</v>
      </c>
      <c r="G71" s="69">
        <v>2003</v>
      </c>
      <c r="H71" s="70">
        <v>2</v>
      </c>
      <c r="I71" s="60">
        <v>0</v>
      </c>
      <c r="J71" s="71">
        <v>9</v>
      </c>
      <c r="K71" s="71">
        <v>0.1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59">
        <v>0</v>
      </c>
      <c r="U71" s="60">
        <v>0</v>
      </c>
      <c r="V71" s="60">
        <v>0</v>
      </c>
      <c r="W71" s="60">
        <v>0</v>
      </c>
      <c r="X71" s="59">
        <v>0</v>
      </c>
      <c r="Y71" s="60">
        <v>0</v>
      </c>
      <c r="Z71" s="71">
        <v>1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59">
        <v>0</v>
      </c>
      <c r="AG71" s="60">
        <v>0</v>
      </c>
      <c r="AH71" s="60">
        <v>0</v>
      </c>
      <c r="AI71" s="60">
        <v>0</v>
      </c>
      <c r="AJ71" s="60">
        <v>0</v>
      </c>
      <c r="AK71" s="63" t="s">
        <v>25</v>
      </c>
    </row>
    <row r="72" spans="1:37" ht="17.25" thickBot="1">
      <c r="A72" s="72">
        <v>70</v>
      </c>
      <c r="B72" s="57" t="s">
        <v>2842</v>
      </c>
      <c r="C72" s="58" t="s">
        <v>1844</v>
      </c>
      <c r="D72" s="69" t="s">
        <v>103</v>
      </c>
      <c r="E72" s="58" t="s">
        <v>81</v>
      </c>
      <c r="F72" s="69" t="s">
        <v>3560</v>
      </c>
      <c r="G72" s="69">
        <v>2001</v>
      </c>
      <c r="H72" s="70">
        <v>4</v>
      </c>
      <c r="I72" s="71">
        <v>3</v>
      </c>
      <c r="J72" s="71">
        <v>274</v>
      </c>
      <c r="K72" s="71">
        <v>3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70">
        <v>0.1</v>
      </c>
      <c r="U72" s="71">
        <v>0.1</v>
      </c>
      <c r="V72" s="60">
        <v>0</v>
      </c>
      <c r="W72" s="71">
        <v>0.1</v>
      </c>
      <c r="X72" s="70">
        <v>2</v>
      </c>
      <c r="Y72" s="71">
        <v>22</v>
      </c>
      <c r="Z72" s="71">
        <v>3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70">
        <v>0.04</v>
      </c>
      <c r="AG72" s="60">
        <v>0</v>
      </c>
      <c r="AH72" s="71">
        <v>0.04</v>
      </c>
      <c r="AI72" s="71">
        <v>0.04</v>
      </c>
      <c r="AJ72" s="71">
        <v>0.04</v>
      </c>
      <c r="AK72" s="63" t="s">
        <v>25</v>
      </c>
    </row>
    <row r="73" spans="1:37" ht="17.25" thickBot="1">
      <c r="A73" s="72">
        <v>71</v>
      </c>
      <c r="B73" s="57" t="s">
        <v>136</v>
      </c>
      <c r="C73" s="58" t="s">
        <v>1813</v>
      </c>
      <c r="D73" s="69" t="s">
        <v>103</v>
      </c>
      <c r="E73" s="58" t="s">
        <v>75</v>
      </c>
      <c r="F73" s="69" t="s">
        <v>3561</v>
      </c>
      <c r="G73" s="69">
        <v>1991</v>
      </c>
      <c r="H73" s="70">
        <v>4</v>
      </c>
      <c r="I73" s="71">
        <v>2</v>
      </c>
      <c r="J73" s="71">
        <v>110</v>
      </c>
      <c r="K73" s="71">
        <v>1.2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59">
        <v>0</v>
      </c>
      <c r="U73" s="60">
        <v>0</v>
      </c>
      <c r="V73" s="60">
        <v>0</v>
      </c>
      <c r="W73" s="71">
        <v>0.1</v>
      </c>
      <c r="X73" s="70">
        <v>2</v>
      </c>
      <c r="Y73" s="71">
        <v>4</v>
      </c>
      <c r="Z73" s="71">
        <v>3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0.04</v>
      </c>
      <c r="AG73" s="71">
        <v>0.02</v>
      </c>
      <c r="AH73" s="71">
        <v>0.06</v>
      </c>
      <c r="AI73" s="71">
        <v>0.04</v>
      </c>
      <c r="AJ73" s="71">
        <v>0.06</v>
      </c>
      <c r="AK73" s="63" t="s">
        <v>25</v>
      </c>
    </row>
    <row r="74" spans="1:37" ht="17.25" thickBot="1">
      <c r="A74" s="72">
        <v>72</v>
      </c>
      <c r="B74" s="57" t="s">
        <v>2843</v>
      </c>
      <c r="C74" s="58" t="s">
        <v>1814</v>
      </c>
      <c r="D74" s="69" t="s">
        <v>102</v>
      </c>
      <c r="E74" s="58" t="s">
        <v>96</v>
      </c>
      <c r="F74" s="69" t="s">
        <v>3562</v>
      </c>
      <c r="G74" s="69">
        <v>1997</v>
      </c>
      <c r="H74" s="70">
        <v>4</v>
      </c>
      <c r="I74" s="71">
        <v>2</v>
      </c>
      <c r="J74" s="71">
        <v>180</v>
      </c>
      <c r="K74" s="71">
        <v>2</v>
      </c>
      <c r="L74" s="70">
        <v>2</v>
      </c>
      <c r="M74" s="60">
        <v>0</v>
      </c>
      <c r="N74" s="71">
        <v>2</v>
      </c>
      <c r="O74" s="71">
        <v>2</v>
      </c>
      <c r="P74" s="60">
        <v>0</v>
      </c>
      <c r="Q74" s="60">
        <v>0</v>
      </c>
      <c r="R74" s="60">
        <v>0</v>
      </c>
      <c r="S74" s="60">
        <v>0</v>
      </c>
      <c r="T74" s="70">
        <v>2.1</v>
      </c>
      <c r="U74" s="71">
        <v>2.1</v>
      </c>
      <c r="V74" s="60">
        <v>0</v>
      </c>
      <c r="W74" s="71">
        <v>2.1</v>
      </c>
      <c r="X74" s="70">
        <v>3</v>
      </c>
      <c r="Y74" s="71">
        <v>1</v>
      </c>
      <c r="Z74" s="71">
        <v>11</v>
      </c>
      <c r="AA74" s="70">
        <v>1</v>
      </c>
      <c r="AB74" s="60">
        <v>0</v>
      </c>
      <c r="AC74" s="71">
        <v>1</v>
      </c>
      <c r="AD74" s="71">
        <v>1</v>
      </c>
      <c r="AE74" s="71">
        <v>1</v>
      </c>
      <c r="AF74" s="70">
        <v>1.05</v>
      </c>
      <c r="AG74" s="71">
        <v>0.02</v>
      </c>
      <c r="AH74" s="71">
        <v>1.07</v>
      </c>
      <c r="AI74" s="71">
        <v>1.05</v>
      </c>
      <c r="AJ74" s="71">
        <v>1.07</v>
      </c>
      <c r="AK74" s="63" t="s">
        <v>25</v>
      </c>
    </row>
    <row r="75" spans="1:37" ht="17.25" thickBot="1">
      <c r="A75" s="72">
        <v>73</v>
      </c>
      <c r="B75" s="57" t="s">
        <v>137</v>
      </c>
      <c r="C75" s="58" t="s">
        <v>1834</v>
      </c>
      <c r="D75" s="69" t="s">
        <v>102</v>
      </c>
      <c r="E75" s="58" t="s">
        <v>96</v>
      </c>
      <c r="F75" s="69" t="s">
        <v>3563</v>
      </c>
      <c r="G75" s="69">
        <v>2002</v>
      </c>
      <c r="H75" s="70">
        <v>1</v>
      </c>
      <c r="I75" s="60">
        <v>0</v>
      </c>
      <c r="J75" s="71">
        <v>1</v>
      </c>
      <c r="K75" s="60">
        <v>0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59">
        <v>0</v>
      </c>
      <c r="U75" s="60">
        <v>0</v>
      </c>
      <c r="V75" s="60">
        <v>0</v>
      </c>
      <c r="W75" s="60">
        <v>0</v>
      </c>
      <c r="X75" s="59">
        <v>0</v>
      </c>
      <c r="Y75" s="60">
        <v>0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60">
        <v>0</v>
      </c>
      <c r="AH75" s="60">
        <v>0</v>
      </c>
      <c r="AI75" s="60">
        <v>0</v>
      </c>
      <c r="AJ75" s="60">
        <v>0</v>
      </c>
      <c r="AK75" s="63" t="s">
        <v>25</v>
      </c>
    </row>
    <row r="76" spans="1:37" ht="17.25" thickBot="1">
      <c r="A76" s="72">
        <v>74</v>
      </c>
      <c r="B76" s="57" t="s">
        <v>138</v>
      </c>
      <c r="C76" s="58" t="s">
        <v>1824</v>
      </c>
      <c r="D76" s="69" t="s">
        <v>104</v>
      </c>
      <c r="E76" s="58" t="s">
        <v>83</v>
      </c>
      <c r="F76" s="69" t="s">
        <v>3564</v>
      </c>
      <c r="G76" s="69">
        <v>1993</v>
      </c>
      <c r="H76" s="70">
        <v>4</v>
      </c>
      <c r="I76" s="71">
        <v>2</v>
      </c>
      <c r="J76" s="71">
        <v>162</v>
      </c>
      <c r="K76" s="71">
        <v>1.8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70">
        <v>0.4</v>
      </c>
      <c r="U76" s="71">
        <v>0.4</v>
      </c>
      <c r="V76" s="60">
        <v>0</v>
      </c>
      <c r="W76" s="71">
        <v>0.4</v>
      </c>
      <c r="X76" s="59">
        <v>0</v>
      </c>
      <c r="Y76" s="71">
        <v>3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70">
        <v>0.21</v>
      </c>
      <c r="AG76" s="60">
        <v>0</v>
      </c>
      <c r="AH76" s="71">
        <v>0.21</v>
      </c>
      <c r="AI76" s="71">
        <v>0.21</v>
      </c>
      <c r="AJ76" s="71">
        <v>0.21</v>
      </c>
      <c r="AK76" s="63" t="s">
        <v>25</v>
      </c>
    </row>
    <row r="77" spans="1:37" ht="17.25" thickBot="1">
      <c r="A77" s="72">
        <v>75</v>
      </c>
      <c r="B77" s="57" t="s">
        <v>139</v>
      </c>
      <c r="C77" s="58" t="s">
        <v>1824</v>
      </c>
      <c r="D77" s="69" t="s">
        <v>103</v>
      </c>
      <c r="E77" s="58" t="s">
        <v>69</v>
      </c>
      <c r="F77" s="69" t="s">
        <v>3565</v>
      </c>
      <c r="G77" s="69">
        <v>1992</v>
      </c>
      <c r="H77" s="70">
        <v>7</v>
      </c>
      <c r="I77" s="71">
        <v>7</v>
      </c>
      <c r="J77" s="71">
        <v>603</v>
      </c>
      <c r="K77" s="71">
        <v>6.7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1</v>
      </c>
      <c r="S77" s="60">
        <v>0</v>
      </c>
      <c r="T77" s="70">
        <v>1.7</v>
      </c>
      <c r="U77" s="71">
        <v>1.7</v>
      </c>
      <c r="V77" s="71">
        <v>0.2</v>
      </c>
      <c r="W77" s="71">
        <v>1.9</v>
      </c>
      <c r="X77" s="70">
        <v>8</v>
      </c>
      <c r="Y77" s="71">
        <v>54</v>
      </c>
      <c r="Z77" s="71">
        <v>23</v>
      </c>
      <c r="AA77" s="70">
        <v>0.15</v>
      </c>
      <c r="AB77" s="60">
        <v>0</v>
      </c>
      <c r="AC77" s="71">
        <v>0.15</v>
      </c>
      <c r="AD77" s="71">
        <v>0.15</v>
      </c>
      <c r="AE77" s="71">
        <v>0.15</v>
      </c>
      <c r="AF77" s="70">
        <v>0.25</v>
      </c>
      <c r="AG77" s="71">
        <v>0.03</v>
      </c>
      <c r="AH77" s="71">
        <v>0.28999999999999998</v>
      </c>
      <c r="AI77" s="71">
        <v>0.25</v>
      </c>
      <c r="AJ77" s="71">
        <v>0.28999999999999998</v>
      </c>
      <c r="AK77" s="63" t="s">
        <v>25</v>
      </c>
    </row>
    <row r="78" spans="1:37" ht="17.25" thickBot="1">
      <c r="A78" s="72">
        <v>76</v>
      </c>
      <c r="B78" s="57" t="s">
        <v>140</v>
      </c>
      <c r="C78" s="58" t="s">
        <v>1836</v>
      </c>
      <c r="D78" s="69" t="s">
        <v>104</v>
      </c>
      <c r="E78" s="58" t="s">
        <v>83</v>
      </c>
      <c r="F78" s="69" t="s">
        <v>3566</v>
      </c>
      <c r="G78" s="69">
        <v>1997</v>
      </c>
      <c r="H78" s="70">
        <v>7</v>
      </c>
      <c r="I78" s="71">
        <v>7</v>
      </c>
      <c r="J78" s="71">
        <v>626</v>
      </c>
      <c r="K78" s="71">
        <v>7</v>
      </c>
      <c r="L78" s="70">
        <v>2</v>
      </c>
      <c r="M78" s="71">
        <v>1</v>
      </c>
      <c r="N78" s="71">
        <v>3</v>
      </c>
      <c r="O78" s="71">
        <v>2</v>
      </c>
      <c r="P78" s="60">
        <v>0</v>
      </c>
      <c r="Q78" s="60">
        <v>0</v>
      </c>
      <c r="R78" s="71">
        <v>2</v>
      </c>
      <c r="S78" s="60">
        <v>0</v>
      </c>
      <c r="T78" s="70">
        <v>2.7</v>
      </c>
      <c r="U78" s="71">
        <v>2.7</v>
      </c>
      <c r="V78" s="71">
        <v>0.5</v>
      </c>
      <c r="W78" s="71">
        <v>3.2</v>
      </c>
      <c r="X78" s="70">
        <v>17</v>
      </c>
      <c r="Y78" s="71">
        <v>17</v>
      </c>
      <c r="Z78" s="71">
        <v>21</v>
      </c>
      <c r="AA78" s="70">
        <v>0.28999999999999998</v>
      </c>
      <c r="AB78" s="71">
        <v>0.14000000000000001</v>
      </c>
      <c r="AC78" s="71">
        <v>0.43</v>
      </c>
      <c r="AD78" s="71">
        <v>0.28999999999999998</v>
      </c>
      <c r="AE78" s="71">
        <v>0.43</v>
      </c>
      <c r="AF78" s="70">
        <v>0.39</v>
      </c>
      <c r="AG78" s="71">
        <v>7.0000000000000007E-2</v>
      </c>
      <c r="AH78" s="71">
        <v>0.46</v>
      </c>
      <c r="AI78" s="71">
        <v>0.39</v>
      </c>
      <c r="AJ78" s="71">
        <v>0.46</v>
      </c>
      <c r="AK78" s="63" t="s">
        <v>25</v>
      </c>
    </row>
    <row r="79" spans="1:37" ht="17.25" thickBot="1">
      <c r="A79" s="72">
        <v>77</v>
      </c>
      <c r="B79" s="57" t="s">
        <v>3145</v>
      </c>
      <c r="C79" s="58" t="s">
        <v>1846</v>
      </c>
      <c r="D79" s="69" t="s">
        <v>104</v>
      </c>
      <c r="E79" s="58" t="s">
        <v>75</v>
      </c>
      <c r="F79" s="69" t="s">
        <v>3567</v>
      </c>
      <c r="G79" s="69">
        <v>1995</v>
      </c>
      <c r="H79" s="70">
        <v>3</v>
      </c>
      <c r="I79" s="71">
        <v>2</v>
      </c>
      <c r="J79" s="71">
        <v>198</v>
      </c>
      <c r="K79" s="71">
        <v>2.2000000000000002</v>
      </c>
      <c r="L79" s="59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71">
        <v>1</v>
      </c>
      <c r="S79" s="60">
        <v>0</v>
      </c>
      <c r="T79" s="70">
        <v>0.1</v>
      </c>
      <c r="U79" s="71">
        <v>0.1</v>
      </c>
      <c r="V79" s="60">
        <v>0</v>
      </c>
      <c r="W79" s="71">
        <v>0.1</v>
      </c>
      <c r="X79" s="70">
        <v>5</v>
      </c>
      <c r="Y79" s="71">
        <v>9</v>
      </c>
      <c r="Z79" s="71">
        <v>14</v>
      </c>
      <c r="AA79" s="59">
        <v>0</v>
      </c>
      <c r="AB79" s="60">
        <v>0</v>
      </c>
      <c r="AC79" s="60">
        <v>0</v>
      </c>
      <c r="AD79" s="60">
        <v>0</v>
      </c>
      <c r="AE79" s="60">
        <v>0</v>
      </c>
      <c r="AF79" s="70">
        <v>0.03</v>
      </c>
      <c r="AG79" s="71">
        <v>0.02</v>
      </c>
      <c r="AH79" s="71">
        <v>0.05</v>
      </c>
      <c r="AI79" s="71">
        <v>0.03</v>
      </c>
      <c r="AJ79" s="71">
        <v>0.05</v>
      </c>
      <c r="AK79" s="63" t="s">
        <v>25</v>
      </c>
    </row>
    <row r="80" spans="1:37" ht="17.25" thickBot="1">
      <c r="A80" s="72">
        <v>78</v>
      </c>
      <c r="B80" s="57" t="s">
        <v>2979</v>
      </c>
      <c r="C80" s="58" t="s">
        <v>1822</v>
      </c>
      <c r="D80" s="69" t="s">
        <v>103</v>
      </c>
      <c r="E80" s="58" t="s">
        <v>93</v>
      </c>
      <c r="F80" s="69" t="s">
        <v>3568</v>
      </c>
      <c r="G80" s="69">
        <v>1994</v>
      </c>
      <c r="H80" s="70">
        <v>1</v>
      </c>
      <c r="I80" s="60">
        <v>0</v>
      </c>
      <c r="J80" s="71">
        <v>5</v>
      </c>
      <c r="K80" s="71">
        <v>0.1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59">
        <v>0</v>
      </c>
      <c r="U80" s="60">
        <v>0</v>
      </c>
      <c r="V80" s="60">
        <v>0</v>
      </c>
      <c r="W80" s="60">
        <v>0</v>
      </c>
      <c r="X80" s="59">
        <v>0</v>
      </c>
      <c r="Y80" s="60">
        <v>0</v>
      </c>
      <c r="Z80" s="60">
        <v>0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59">
        <v>0</v>
      </c>
      <c r="AG80" s="60">
        <v>0</v>
      </c>
      <c r="AH80" s="60">
        <v>0</v>
      </c>
      <c r="AI80" s="60">
        <v>0</v>
      </c>
      <c r="AJ80" s="60">
        <v>0</v>
      </c>
      <c r="AK80" s="63" t="s">
        <v>25</v>
      </c>
    </row>
    <row r="81" spans="1:37" ht="17.25" thickBot="1">
      <c r="A81" s="72">
        <v>79</v>
      </c>
      <c r="B81" s="57" t="s">
        <v>141</v>
      </c>
      <c r="C81" s="58" t="s">
        <v>1825</v>
      </c>
      <c r="D81" s="69" t="s">
        <v>103</v>
      </c>
      <c r="E81" s="58" t="s">
        <v>73</v>
      </c>
      <c r="F81" s="69" t="s">
        <v>3569</v>
      </c>
      <c r="G81" s="69">
        <v>2004</v>
      </c>
      <c r="H81" s="70">
        <v>2</v>
      </c>
      <c r="I81" s="71">
        <v>1</v>
      </c>
      <c r="J81" s="71">
        <v>69</v>
      </c>
      <c r="K81" s="71">
        <v>0.8</v>
      </c>
      <c r="L81" s="59">
        <v>0</v>
      </c>
      <c r="M81" s="71">
        <v>2</v>
      </c>
      <c r="N81" s="71">
        <v>2</v>
      </c>
      <c r="O81" s="60">
        <v>0</v>
      </c>
      <c r="P81" s="60">
        <v>0</v>
      </c>
      <c r="Q81" s="60">
        <v>0</v>
      </c>
      <c r="R81" s="71">
        <v>1</v>
      </c>
      <c r="S81" s="60">
        <v>0</v>
      </c>
      <c r="T81" s="70">
        <v>0.2</v>
      </c>
      <c r="U81" s="71">
        <v>0.2</v>
      </c>
      <c r="V81" s="71">
        <v>0.7</v>
      </c>
      <c r="W81" s="71">
        <v>0.9</v>
      </c>
      <c r="X81" s="70">
        <v>5</v>
      </c>
      <c r="Y81" s="60">
        <v>0</v>
      </c>
      <c r="Z81" s="71">
        <v>5</v>
      </c>
      <c r="AA81" s="59">
        <v>0</v>
      </c>
      <c r="AB81" s="71">
        <v>2.61</v>
      </c>
      <c r="AC81" s="71">
        <v>2.61</v>
      </c>
      <c r="AD81" s="60">
        <v>0</v>
      </c>
      <c r="AE81" s="71">
        <v>2.61</v>
      </c>
      <c r="AF81" s="70">
        <v>0.26</v>
      </c>
      <c r="AG81" s="71">
        <v>0.96</v>
      </c>
      <c r="AH81" s="71">
        <v>1.22</v>
      </c>
      <c r="AI81" s="71">
        <v>0.26</v>
      </c>
      <c r="AJ81" s="71">
        <v>1.22</v>
      </c>
      <c r="AK81" s="63" t="s">
        <v>25</v>
      </c>
    </row>
    <row r="82" spans="1:37" ht="17.25" thickBot="1">
      <c r="A82" s="72">
        <v>80</v>
      </c>
      <c r="B82" s="57" t="s">
        <v>2967</v>
      </c>
      <c r="C82" s="58" t="s">
        <v>1843</v>
      </c>
      <c r="D82" s="69" t="s">
        <v>102</v>
      </c>
      <c r="E82" s="58" t="s">
        <v>96</v>
      </c>
      <c r="F82" s="69" t="s">
        <v>3570</v>
      </c>
      <c r="G82" s="69">
        <v>2004</v>
      </c>
      <c r="H82" s="70">
        <v>2</v>
      </c>
      <c r="I82" s="60">
        <v>0</v>
      </c>
      <c r="J82" s="71">
        <v>28</v>
      </c>
      <c r="K82" s="71">
        <v>0.3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0.1</v>
      </c>
      <c r="U82" s="71">
        <v>0.1</v>
      </c>
      <c r="V82" s="60">
        <v>0</v>
      </c>
      <c r="W82" s="71">
        <v>0.1</v>
      </c>
      <c r="X82" s="59">
        <v>0</v>
      </c>
      <c r="Y82" s="71">
        <v>1</v>
      </c>
      <c r="Z82" s="71">
        <v>2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70">
        <v>0.18</v>
      </c>
      <c r="AG82" s="60">
        <v>0</v>
      </c>
      <c r="AH82" s="71">
        <v>0.18</v>
      </c>
      <c r="AI82" s="71">
        <v>0.18</v>
      </c>
      <c r="AJ82" s="71">
        <v>0.18</v>
      </c>
      <c r="AK82" s="63" t="s">
        <v>25</v>
      </c>
    </row>
    <row r="83" spans="1:37" ht="17.25" thickBot="1">
      <c r="A83" s="72">
        <v>81</v>
      </c>
      <c r="B83" s="57" t="s">
        <v>143</v>
      </c>
      <c r="C83" s="58" t="s">
        <v>1814</v>
      </c>
      <c r="D83" s="69" t="s">
        <v>1835</v>
      </c>
      <c r="E83" s="58" t="s">
        <v>81</v>
      </c>
      <c r="F83" s="69" t="s">
        <v>3571</v>
      </c>
      <c r="G83" s="69">
        <v>1996</v>
      </c>
      <c r="H83" s="70">
        <v>6</v>
      </c>
      <c r="I83" s="71">
        <v>4</v>
      </c>
      <c r="J83" s="71">
        <v>336</v>
      </c>
      <c r="K83" s="71">
        <v>3.7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3</v>
      </c>
      <c r="S83" s="60">
        <v>0</v>
      </c>
      <c r="T83" s="70">
        <v>1</v>
      </c>
      <c r="U83" s="71">
        <v>1</v>
      </c>
      <c r="V83" s="71">
        <v>1.8</v>
      </c>
      <c r="W83" s="71">
        <v>2.8</v>
      </c>
      <c r="X83" s="70">
        <v>12</v>
      </c>
      <c r="Y83" s="71">
        <v>10</v>
      </c>
      <c r="Z83" s="71">
        <v>23</v>
      </c>
      <c r="AA83" s="59">
        <v>0</v>
      </c>
      <c r="AB83" s="71">
        <v>0.27</v>
      </c>
      <c r="AC83" s="71">
        <v>0.27</v>
      </c>
      <c r="AD83" s="60">
        <v>0</v>
      </c>
      <c r="AE83" s="71">
        <v>0.27</v>
      </c>
      <c r="AF83" s="70">
        <v>0.26</v>
      </c>
      <c r="AG83" s="71">
        <v>0.49</v>
      </c>
      <c r="AH83" s="71">
        <v>0.74</v>
      </c>
      <c r="AI83" s="71">
        <v>0.26</v>
      </c>
      <c r="AJ83" s="71">
        <v>0.74</v>
      </c>
      <c r="AK83" s="63" t="s">
        <v>25</v>
      </c>
    </row>
    <row r="84" spans="1:37" ht="17.25" thickBot="1">
      <c r="A84" s="72">
        <v>82</v>
      </c>
      <c r="B84" s="57" t="s">
        <v>2679</v>
      </c>
      <c r="C84" s="58" t="s">
        <v>1820</v>
      </c>
      <c r="D84" s="69" t="s">
        <v>103</v>
      </c>
      <c r="E84" s="58" t="s">
        <v>2661</v>
      </c>
      <c r="F84" s="69" t="s">
        <v>3572</v>
      </c>
      <c r="G84" s="69">
        <v>1999</v>
      </c>
      <c r="H84" s="70">
        <v>4</v>
      </c>
      <c r="I84" s="71">
        <v>4</v>
      </c>
      <c r="J84" s="71">
        <v>319</v>
      </c>
      <c r="K84" s="71">
        <v>3.5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1</v>
      </c>
      <c r="S84" s="60">
        <v>0</v>
      </c>
      <c r="T84" s="70">
        <v>0.3</v>
      </c>
      <c r="U84" s="71">
        <v>0.3</v>
      </c>
      <c r="V84" s="60">
        <v>0</v>
      </c>
      <c r="W84" s="71">
        <v>0.3</v>
      </c>
      <c r="X84" s="70">
        <v>5</v>
      </c>
      <c r="Y84" s="71">
        <v>11</v>
      </c>
      <c r="Z84" s="71">
        <v>12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0.08</v>
      </c>
      <c r="AG84" s="60">
        <v>0</v>
      </c>
      <c r="AH84" s="71">
        <v>0.08</v>
      </c>
      <c r="AI84" s="71">
        <v>0.08</v>
      </c>
      <c r="AJ84" s="71">
        <v>0.08</v>
      </c>
      <c r="AK84" s="63" t="s">
        <v>25</v>
      </c>
    </row>
    <row r="85" spans="1:37" ht="17.25" thickBot="1">
      <c r="A85" s="72">
        <v>83</v>
      </c>
      <c r="B85" s="57" t="s">
        <v>144</v>
      </c>
      <c r="C85" s="58" t="s">
        <v>1813</v>
      </c>
      <c r="D85" s="69" t="s">
        <v>103</v>
      </c>
      <c r="E85" s="58" t="s">
        <v>95</v>
      </c>
      <c r="F85" s="69" t="s">
        <v>3573</v>
      </c>
      <c r="G85" s="69">
        <v>1995</v>
      </c>
      <c r="H85" s="70">
        <v>7</v>
      </c>
      <c r="I85" s="71">
        <v>7</v>
      </c>
      <c r="J85" s="71">
        <v>524</v>
      </c>
      <c r="K85" s="71">
        <v>5.8</v>
      </c>
      <c r="L85" s="59">
        <v>0</v>
      </c>
      <c r="M85" s="71">
        <v>1</v>
      </c>
      <c r="N85" s="71">
        <v>1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70">
        <v>0.4</v>
      </c>
      <c r="U85" s="71">
        <v>0.4</v>
      </c>
      <c r="V85" s="71">
        <v>1.1000000000000001</v>
      </c>
      <c r="W85" s="71">
        <v>1.4</v>
      </c>
      <c r="X85" s="70">
        <v>14</v>
      </c>
      <c r="Y85" s="71">
        <v>23</v>
      </c>
      <c r="Z85" s="71">
        <v>25</v>
      </c>
      <c r="AA85" s="59">
        <v>0</v>
      </c>
      <c r="AB85" s="71">
        <v>0.17</v>
      </c>
      <c r="AC85" s="71">
        <v>0.17</v>
      </c>
      <c r="AD85" s="60">
        <v>0</v>
      </c>
      <c r="AE85" s="71">
        <v>0.17</v>
      </c>
      <c r="AF85" s="70">
        <v>0.06</v>
      </c>
      <c r="AG85" s="71">
        <v>0.18</v>
      </c>
      <c r="AH85" s="71">
        <v>0.25</v>
      </c>
      <c r="AI85" s="71">
        <v>0.06</v>
      </c>
      <c r="AJ85" s="71">
        <v>0.25</v>
      </c>
      <c r="AK85" s="63" t="s">
        <v>25</v>
      </c>
    </row>
    <row r="86" spans="1:37" ht="17.25" thickBot="1">
      <c r="A86" s="72">
        <v>84</v>
      </c>
      <c r="B86" s="57" t="s">
        <v>145</v>
      </c>
      <c r="C86" s="58" t="s">
        <v>1814</v>
      </c>
      <c r="D86" s="69" t="s">
        <v>103</v>
      </c>
      <c r="E86" s="58" t="s">
        <v>81</v>
      </c>
      <c r="F86" s="69" t="s">
        <v>3574</v>
      </c>
      <c r="G86" s="69">
        <v>2003</v>
      </c>
      <c r="H86" s="70">
        <v>2</v>
      </c>
      <c r="I86" s="71">
        <v>2</v>
      </c>
      <c r="J86" s="71">
        <v>125</v>
      </c>
      <c r="K86" s="71">
        <v>1.4</v>
      </c>
      <c r="L86" s="70">
        <v>1</v>
      </c>
      <c r="M86" s="60">
        <v>0</v>
      </c>
      <c r="N86" s="71">
        <v>1</v>
      </c>
      <c r="O86" s="71">
        <v>1</v>
      </c>
      <c r="P86" s="60">
        <v>0</v>
      </c>
      <c r="Q86" s="60">
        <v>0</v>
      </c>
      <c r="R86" s="71">
        <v>2</v>
      </c>
      <c r="S86" s="60">
        <v>0</v>
      </c>
      <c r="T86" s="70">
        <v>0.1</v>
      </c>
      <c r="U86" s="71">
        <v>0.1</v>
      </c>
      <c r="V86" s="71">
        <v>0.1</v>
      </c>
      <c r="W86" s="71">
        <v>0.2</v>
      </c>
      <c r="X86" s="70">
        <v>2</v>
      </c>
      <c r="Y86" s="71">
        <v>4</v>
      </c>
      <c r="Z86" s="71">
        <v>9</v>
      </c>
      <c r="AA86" s="70">
        <v>0.72</v>
      </c>
      <c r="AB86" s="60">
        <v>0</v>
      </c>
      <c r="AC86" s="71">
        <v>0.72</v>
      </c>
      <c r="AD86" s="71">
        <v>0.72</v>
      </c>
      <c r="AE86" s="71">
        <v>0.72</v>
      </c>
      <c r="AF86" s="70">
        <v>0.08</v>
      </c>
      <c r="AG86" s="71">
        <v>0.09</v>
      </c>
      <c r="AH86" s="71">
        <v>0.16</v>
      </c>
      <c r="AI86" s="71">
        <v>0.08</v>
      </c>
      <c r="AJ86" s="71">
        <v>0.16</v>
      </c>
      <c r="AK86" s="63" t="s">
        <v>25</v>
      </c>
    </row>
    <row r="87" spans="1:37" ht="17.25" thickBot="1">
      <c r="A87" s="72">
        <v>85</v>
      </c>
      <c r="B87" s="57" t="s">
        <v>147</v>
      </c>
      <c r="C87" s="58" t="s">
        <v>1834</v>
      </c>
      <c r="D87" s="69" t="s">
        <v>104</v>
      </c>
      <c r="E87" s="58" t="s">
        <v>77</v>
      </c>
      <c r="F87" s="69" t="s">
        <v>3575</v>
      </c>
      <c r="G87" s="69">
        <v>2001</v>
      </c>
      <c r="H87" s="70">
        <v>7</v>
      </c>
      <c r="I87" s="71">
        <v>6</v>
      </c>
      <c r="J87" s="71">
        <v>550</v>
      </c>
      <c r="K87" s="71">
        <v>6.1</v>
      </c>
      <c r="L87" s="59">
        <v>0</v>
      </c>
      <c r="M87" s="71">
        <v>1</v>
      </c>
      <c r="N87" s="71">
        <v>1</v>
      </c>
      <c r="O87" s="60">
        <v>0</v>
      </c>
      <c r="P87" s="60">
        <v>0</v>
      </c>
      <c r="Q87" s="60">
        <v>0</v>
      </c>
      <c r="R87" s="71">
        <v>1</v>
      </c>
      <c r="S87" s="60">
        <v>0</v>
      </c>
      <c r="T87" s="70">
        <v>0.2</v>
      </c>
      <c r="U87" s="71">
        <v>0.2</v>
      </c>
      <c r="V87" s="71">
        <v>0.8</v>
      </c>
      <c r="W87" s="71">
        <v>0.9</v>
      </c>
      <c r="X87" s="70">
        <v>3</v>
      </c>
      <c r="Y87" s="71">
        <v>26</v>
      </c>
      <c r="Z87" s="71">
        <v>4</v>
      </c>
      <c r="AA87" s="59">
        <v>0</v>
      </c>
      <c r="AB87" s="71">
        <v>0.16</v>
      </c>
      <c r="AC87" s="71">
        <v>0.16</v>
      </c>
      <c r="AD87" s="60">
        <v>0</v>
      </c>
      <c r="AE87" s="71">
        <v>0.16</v>
      </c>
      <c r="AF87" s="70">
        <v>0.03</v>
      </c>
      <c r="AG87" s="71">
        <v>0.13</v>
      </c>
      <c r="AH87" s="71">
        <v>0.15</v>
      </c>
      <c r="AI87" s="71">
        <v>0.03</v>
      </c>
      <c r="AJ87" s="71">
        <v>0.15</v>
      </c>
      <c r="AK87" s="63" t="s">
        <v>25</v>
      </c>
    </row>
    <row r="88" spans="1:37" ht="17.25" thickBot="1">
      <c r="A88" s="72">
        <v>86</v>
      </c>
      <c r="B88" s="57" t="s">
        <v>148</v>
      </c>
      <c r="C88" s="58" t="s">
        <v>1814</v>
      </c>
      <c r="D88" s="69" t="s">
        <v>104</v>
      </c>
      <c r="E88" s="58" t="s">
        <v>81</v>
      </c>
      <c r="F88" s="69" t="s">
        <v>3576</v>
      </c>
      <c r="G88" s="69">
        <v>2003</v>
      </c>
      <c r="H88" s="70">
        <v>6</v>
      </c>
      <c r="I88" s="71">
        <v>6</v>
      </c>
      <c r="J88" s="71">
        <v>529</v>
      </c>
      <c r="K88" s="71">
        <v>5.9</v>
      </c>
      <c r="L88" s="59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70">
        <v>0.8</v>
      </c>
      <c r="U88" s="71">
        <v>0.8</v>
      </c>
      <c r="V88" s="71">
        <v>0.3</v>
      </c>
      <c r="W88" s="71">
        <v>1.2</v>
      </c>
      <c r="X88" s="70">
        <v>6</v>
      </c>
      <c r="Y88" s="71">
        <v>15</v>
      </c>
      <c r="Z88" s="71">
        <v>8</v>
      </c>
      <c r="AA88" s="59">
        <v>0</v>
      </c>
      <c r="AB88" s="60">
        <v>0</v>
      </c>
      <c r="AC88" s="60">
        <v>0</v>
      </c>
      <c r="AD88" s="60">
        <v>0</v>
      </c>
      <c r="AE88" s="60">
        <v>0</v>
      </c>
      <c r="AF88" s="70">
        <v>0.14000000000000001</v>
      </c>
      <c r="AG88" s="71">
        <v>0.06</v>
      </c>
      <c r="AH88" s="71">
        <v>0.2</v>
      </c>
      <c r="AI88" s="71">
        <v>0.14000000000000001</v>
      </c>
      <c r="AJ88" s="71">
        <v>0.2</v>
      </c>
      <c r="AK88" s="63" t="s">
        <v>25</v>
      </c>
    </row>
    <row r="89" spans="1:37" ht="17.25" thickBot="1">
      <c r="A89" s="72">
        <v>87</v>
      </c>
      <c r="B89" s="57" t="s">
        <v>2968</v>
      </c>
      <c r="C89" s="58" t="s">
        <v>1814</v>
      </c>
      <c r="D89" s="69" t="s">
        <v>103</v>
      </c>
      <c r="E89" s="58" t="s">
        <v>95</v>
      </c>
      <c r="F89" s="69" t="s">
        <v>3577</v>
      </c>
      <c r="G89" s="69">
        <v>1997</v>
      </c>
      <c r="H89" s="70">
        <v>5</v>
      </c>
      <c r="I89" s="71">
        <v>4</v>
      </c>
      <c r="J89" s="71">
        <v>405</v>
      </c>
      <c r="K89" s="71">
        <v>4.5</v>
      </c>
      <c r="L89" s="59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70">
        <v>0.1</v>
      </c>
      <c r="U89" s="71">
        <v>0.1</v>
      </c>
      <c r="V89" s="71">
        <v>0.2</v>
      </c>
      <c r="W89" s="71">
        <v>0.3</v>
      </c>
      <c r="X89" s="70">
        <v>1</v>
      </c>
      <c r="Y89" s="71">
        <v>15</v>
      </c>
      <c r="Z89" s="71">
        <v>2</v>
      </c>
      <c r="AA89" s="59">
        <v>0</v>
      </c>
      <c r="AB89" s="60">
        <v>0</v>
      </c>
      <c r="AC89" s="60">
        <v>0</v>
      </c>
      <c r="AD89" s="60">
        <v>0</v>
      </c>
      <c r="AE89" s="60">
        <v>0</v>
      </c>
      <c r="AF89" s="70">
        <v>0.01</v>
      </c>
      <c r="AG89" s="71">
        <v>0.05</v>
      </c>
      <c r="AH89" s="71">
        <v>0.06</v>
      </c>
      <c r="AI89" s="71">
        <v>0.01</v>
      </c>
      <c r="AJ89" s="71">
        <v>0.06</v>
      </c>
      <c r="AK89" s="63" t="s">
        <v>25</v>
      </c>
    </row>
    <row r="90" spans="1:37" ht="17.25" thickBot="1">
      <c r="A90" s="72">
        <v>88</v>
      </c>
      <c r="B90" s="57" t="s">
        <v>2739</v>
      </c>
      <c r="C90" s="58" t="s">
        <v>1814</v>
      </c>
      <c r="D90" s="69" t="s">
        <v>103</v>
      </c>
      <c r="E90" s="58" t="s">
        <v>2350</v>
      </c>
      <c r="F90" s="69" t="s">
        <v>3578</v>
      </c>
      <c r="G90" s="69">
        <v>1989</v>
      </c>
      <c r="H90" s="70">
        <v>1</v>
      </c>
      <c r="I90" s="60">
        <v>0</v>
      </c>
      <c r="J90" s="71">
        <v>17</v>
      </c>
      <c r="K90" s="71">
        <v>0.2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59">
        <v>0</v>
      </c>
      <c r="U90" s="60">
        <v>0</v>
      </c>
      <c r="V90" s="60">
        <v>0</v>
      </c>
      <c r="W90" s="60">
        <v>0</v>
      </c>
      <c r="X90" s="70">
        <v>2</v>
      </c>
      <c r="Y90" s="71">
        <v>1</v>
      </c>
      <c r="Z90" s="71">
        <v>1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59">
        <v>0</v>
      </c>
      <c r="AG90" s="60">
        <v>0</v>
      </c>
      <c r="AH90" s="60">
        <v>0</v>
      </c>
      <c r="AI90" s="60">
        <v>0</v>
      </c>
      <c r="AJ90" s="60">
        <v>0</v>
      </c>
      <c r="AK90" s="63" t="s">
        <v>25</v>
      </c>
    </row>
    <row r="91" spans="1:37" ht="17.25" thickBot="1">
      <c r="A91" s="72">
        <v>89</v>
      </c>
      <c r="B91" s="57" t="s">
        <v>149</v>
      </c>
      <c r="C91" s="58" t="s">
        <v>1832</v>
      </c>
      <c r="D91" s="69" t="s">
        <v>103</v>
      </c>
      <c r="E91" s="58" t="s">
        <v>91</v>
      </c>
      <c r="F91" s="69" t="s">
        <v>3579</v>
      </c>
      <c r="G91" s="69">
        <v>1996</v>
      </c>
      <c r="H91" s="70">
        <v>1</v>
      </c>
      <c r="I91" s="60">
        <v>0</v>
      </c>
      <c r="J91" s="71">
        <v>1</v>
      </c>
      <c r="K91" s="60">
        <v>0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59">
        <v>0</v>
      </c>
      <c r="U91" s="60">
        <v>0</v>
      </c>
      <c r="V91" s="60">
        <v>0</v>
      </c>
      <c r="W91" s="60">
        <v>0</v>
      </c>
      <c r="X91" s="59">
        <v>0</v>
      </c>
      <c r="Y91" s="60">
        <v>0</v>
      </c>
      <c r="Z91" s="60">
        <v>0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59">
        <v>0</v>
      </c>
      <c r="AG91" s="60">
        <v>0</v>
      </c>
      <c r="AH91" s="60">
        <v>0</v>
      </c>
      <c r="AI91" s="60">
        <v>0</v>
      </c>
      <c r="AJ91" s="60">
        <v>0</v>
      </c>
      <c r="AK91" s="63" t="s">
        <v>25</v>
      </c>
    </row>
    <row r="92" spans="1:37" ht="17.25" thickBot="1">
      <c r="A92" s="72">
        <v>90</v>
      </c>
      <c r="B92" s="57" t="s">
        <v>150</v>
      </c>
      <c r="C92" s="58" t="s">
        <v>1847</v>
      </c>
      <c r="D92" s="69" t="s">
        <v>104</v>
      </c>
      <c r="E92" s="58" t="s">
        <v>91</v>
      </c>
      <c r="F92" s="69" t="s">
        <v>3580</v>
      </c>
      <c r="G92" s="69">
        <v>1992</v>
      </c>
      <c r="H92" s="70">
        <v>7</v>
      </c>
      <c r="I92" s="71">
        <v>7</v>
      </c>
      <c r="J92" s="71">
        <v>626</v>
      </c>
      <c r="K92" s="71">
        <v>7</v>
      </c>
      <c r="L92" s="59">
        <v>0</v>
      </c>
      <c r="M92" s="71">
        <v>3</v>
      </c>
      <c r="N92" s="71">
        <v>3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71">
        <v>1.1000000000000001</v>
      </c>
      <c r="W92" s="71">
        <v>1.1000000000000001</v>
      </c>
      <c r="X92" s="70">
        <v>18</v>
      </c>
      <c r="Y92" s="71">
        <v>21</v>
      </c>
      <c r="Z92" s="71">
        <v>16</v>
      </c>
      <c r="AA92" s="59">
        <v>0</v>
      </c>
      <c r="AB92" s="71">
        <v>0.43</v>
      </c>
      <c r="AC92" s="71">
        <v>0.43</v>
      </c>
      <c r="AD92" s="60">
        <v>0</v>
      </c>
      <c r="AE92" s="71">
        <v>0.43</v>
      </c>
      <c r="AF92" s="59">
        <v>0</v>
      </c>
      <c r="AG92" s="71">
        <v>0.15</v>
      </c>
      <c r="AH92" s="71">
        <v>0.15</v>
      </c>
      <c r="AI92" s="60">
        <v>0</v>
      </c>
      <c r="AJ92" s="71">
        <v>0.15</v>
      </c>
      <c r="AK92" s="63" t="s">
        <v>25</v>
      </c>
    </row>
    <row r="93" spans="1:37" ht="17.25" thickBot="1">
      <c r="A93" s="72">
        <v>91</v>
      </c>
      <c r="B93" s="57" t="s">
        <v>151</v>
      </c>
      <c r="C93" s="58" t="s">
        <v>1824</v>
      </c>
      <c r="D93" s="69" t="s">
        <v>1812</v>
      </c>
      <c r="E93" s="58" t="s">
        <v>83</v>
      </c>
      <c r="F93" s="69" t="s">
        <v>3581</v>
      </c>
      <c r="G93" s="69">
        <v>1992</v>
      </c>
      <c r="H93" s="70">
        <v>2</v>
      </c>
      <c r="I93" s="60">
        <v>0</v>
      </c>
      <c r="J93" s="71">
        <v>25</v>
      </c>
      <c r="K93" s="71">
        <v>0.3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70">
        <v>0.1</v>
      </c>
      <c r="U93" s="71">
        <v>0.1</v>
      </c>
      <c r="V93" s="60">
        <v>0</v>
      </c>
      <c r="W93" s="71">
        <v>0.1</v>
      </c>
      <c r="X93" s="70">
        <v>5</v>
      </c>
      <c r="Y93" s="71">
        <v>5</v>
      </c>
      <c r="Z93" s="71">
        <v>2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70">
        <v>0.52</v>
      </c>
      <c r="AG93" s="60">
        <v>0</v>
      </c>
      <c r="AH93" s="71">
        <v>0.52</v>
      </c>
      <c r="AI93" s="71">
        <v>0.52</v>
      </c>
      <c r="AJ93" s="71">
        <v>0.52</v>
      </c>
      <c r="AK93" s="63" t="s">
        <v>25</v>
      </c>
    </row>
    <row r="94" spans="1:37" ht="17.25" thickBot="1">
      <c r="A94" s="72">
        <v>92</v>
      </c>
      <c r="B94" s="57" t="s">
        <v>2680</v>
      </c>
      <c r="C94" s="58" t="s">
        <v>1834</v>
      </c>
      <c r="D94" s="69" t="s">
        <v>103</v>
      </c>
      <c r="E94" s="58" t="s">
        <v>2350</v>
      </c>
      <c r="F94" s="69" t="s">
        <v>3582</v>
      </c>
      <c r="G94" s="69">
        <v>1996</v>
      </c>
      <c r="H94" s="70">
        <v>6</v>
      </c>
      <c r="I94" s="71">
        <v>6</v>
      </c>
      <c r="J94" s="71">
        <v>540</v>
      </c>
      <c r="K94" s="71">
        <v>6</v>
      </c>
      <c r="L94" s="59">
        <v>0</v>
      </c>
      <c r="M94" s="71">
        <v>1</v>
      </c>
      <c r="N94" s="71">
        <v>1</v>
      </c>
      <c r="O94" s="60">
        <v>0</v>
      </c>
      <c r="P94" s="60">
        <v>0</v>
      </c>
      <c r="Q94" s="60">
        <v>0</v>
      </c>
      <c r="R94" s="71">
        <v>2</v>
      </c>
      <c r="S94" s="60">
        <v>0</v>
      </c>
      <c r="T94" s="59">
        <v>0</v>
      </c>
      <c r="U94" s="60">
        <v>0</v>
      </c>
      <c r="V94" s="71">
        <v>0.6</v>
      </c>
      <c r="W94" s="71">
        <v>0.6</v>
      </c>
      <c r="X94" s="70">
        <v>3</v>
      </c>
      <c r="Y94" s="71">
        <v>26</v>
      </c>
      <c r="Z94" s="71">
        <v>8</v>
      </c>
      <c r="AA94" s="59">
        <v>0</v>
      </c>
      <c r="AB94" s="71">
        <v>0.17</v>
      </c>
      <c r="AC94" s="71">
        <v>0.17</v>
      </c>
      <c r="AD94" s="60">
        <v>0</v>
      </c>
      <c r="AE94" s="71">
        <v>0.17</v>
      </c>
      <c r="AF94" s="70">
        <v>0.01</v>
      </c>
      <c r="AG94" s="71">
        <v>0.1</v>
      </c>
      <c r="AH94" s="71">
        <v>0.1</v>
      </c>
      <c r="AI94" s="71">
        <v>0.01</v>
      </c>
      <c r="AJ94" s="71">
        <v>0.1</v>
      </c>
      <c r="AK94" s="63" t="s">
        <v>25</v>
      </c>
    </row>
    <row r="95" spans="1:37" ht="17.25" thickBot="1">
      <c r="A95" s="72">
        <v>93</v>
      </c>
      <c r="B95" s="57" t="s">
        <v>154</v>
      </c>
      <c r="C95" s="58" t="s">
        <v>1824</v>
      </c>
      <c r="D95" s="69" t="s">
        <v>102</v>
      </c>
      <c r="E95" s="58" t="s">
        <v>93</v>
      </c>
      <c r="F95" s="69" t="s">
        <v>3583</v>
      </c>
      <c r="G95" s="69">
        <v>1999</v>
      </c>
      <c r="H95" s="70">
        <v>7</v>
      </c>
      <c r="I95" s="71">
        <v>7</v>
      </c>
      <c r="J95" s="71">
        <v>555</v>
      </c>
      <c r="K95" s="71">
        <v>6.2</v>
      </c>
      <c r="L95" s="70">
        <v>1</v>
      </c>
      <c r="M95" s="71">
        <v>1</v>
      </c>
      <c r="N95" s="71">
        <v>2</v>
      </c>
      <c r="O95" s="71">
        <v>1</v>
      </c>
      <c r="P95" s="60">
        <v>0</v>
      </c>
      <c r="Q95" s="60">
        <v>0</v>
      </c>
      <c r="R95" s="60">
        <v>0</v>
      </c>
      <c r="S95" s="60">
        <v>0</v>
      </c>
      <c r="T95" s="70">
        <v>2</v>
      </c>
      <c r="U95" s="71">
        <v>2</v>
      </c>
      <c r="V95" s="71">
        <v>1</v>
      </c>
      <c r="W95" s="71">
        <v>3</v>
      </c>
      <c r="X95" s="70">
        <v>19</v>
      </c>
      <c r="Y95" s="71">
        <v>11</v>
      </c>
      <c r="Z95" s="71">
        <v>20</v>
      </c>
      <c r="AA95" s="70">
        <v>0.16</v>
      </c>
      <c r="AB95" s="71">
        <v>0.16</v>
      </c>
      <c r="AC95" s="71">
        <v>0.32</v>
      </c>
      <c r="AD95" s="71">
        <v>0.16</v>
      </c>
      <c r="AE95" s="71">
        <v>0.32</v>
      </c>
      <c r="AF95" s="70">
        <v>0.32</v>
      </c>
      <c r="AG95" s="71">
        <v>0.17</v>
      </c>
      <c r="AH95" s="71">
        <v>0.48</v>
      </c>
      <c r="AI95" s="71">
        <v>0.32</v>
      </c>
      <c r="AJ95" s="71">
        <v>0.48</v>
      </c>
      <c r="AK95" s="63" t="s">
        <v>25</v>
      </c>
    </row>
    <row r="96" spans="1:37" ht="17.25" thickBot="1">
      <c r="A96" s="72">
        <v>94</v>
      </c>
      <c r="B96" s="57" t="s">
        <v>2681</v>
      </c>
      <c r="C96" s="58" t="s">
        <v>1838</v>
      </c>
      <c r="D96" s="69" t="s">
        <v>103</v>
      </c>
      <c r="E96" s="58" t="s">
        <v>73</v>
      </c>
      <c r="F96" s="69" t="s">
        <v>3584</v>
      </c>
      <c r="G96" s="69">
        <v>1996</v>
      </c>
      <c r="H96" s="70">
        <v>5</v>
      </c>
      <c r="I96" s="71">
        <v>3</v>
      </c>
      <c r="J96" s="71">
        <v>246</v>
      </c>
      <c r="K96" s="71">
        <v>2.7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1</v>
      </c>
      <c r="S96" s="60">
        <v>0</v>
      </c>
      <c r="T96" s="70">
        <v>0.1</v>
      </c>
      <c r="U96" s="71">
        <v>0.1</v>
      </c>
      <c r="V96" s="71">
        <v>0.4</v>
      </c>
      <c r="W96" s="71">
        <v>0.4</v>
      </c>
      <c r="X96" s="59">
        <v>0</v>
      </c>
      <c r="Y96" s="71">
        <v>7</v>
      </c>
      <c r="Z96" s="71">
        <v>2</v>
      </c>
      <c r="AA96" s="59">
        <v>0</v>
      </c>
      <c r="AB96" s="71">
        <v>0.37</v>
      </c>
      <c r="AC96" s="71">
        <v>0.37</v>
      </c>
      <c r="AD96" s="60">
        <v>0</v>
      </c>
      <c r="AE96" s="71">
        <v>0.37</v>
      </c>
      <c r="AF96" s="70">
        <v>0.03</v>
      </c>
      <c r="AG96" s="71">
        <v>0.14000000000000001</v>
      </c>
      <c r="AH96" s="71">
        <v>0.16</v>
      </c>
      <c r="AI96" s="71">
        <v>0.03</v>
      </c>
      <c r="AJ96" s="71">
        <v>0.16</v>
      </c>
      <c r="AK96" s="63" t="s">
        <v>25</v>
      </c>
    </row>
    <row r="97" spans="1:37" ht="17.25" thickBot="1">
      <c r="A97" s="72">
        <v>95</v>
      </c>
      <c r="B97" s="57" t="s">
        <v>2682</v>
      </c>
      <c r="C97" s="58" t="s">
        <v>1846</v>
      </c>
      <c r="D97" s="69" t="s">
        <v>104</v>
      </c>
      <c r="E97" s="58" t="s">
        <v>2350</v>
      </c>
      <c r="F97" s="69" t="s">
        <v>3585</v>
      </c>
      <c r="G97" s="69">
        <v>2002</v>
      </c>
      <c r="H97" s="70">
        <v>6</v>
      </c>
      <c r="I97" s="71">
        <v>6</v>
      </c>
      <c r="J97" s="71">
        <v>540</v>
      </c>
      <c r="K97" s="71">
        <v>6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70">
        <v>0.2</v>
      </c>
      <c r="U97" s="71">
        <v>0.2</v>
      </c>
      <c r="V97" s="71">
        <v>0.1</v>
      </c>
      <c r="W97" s="71">
        <v>0.3</v>
      </c>
      <c r="X97" s="70">
        <v>5</v>
      </c>
      <c r="Y97" s="71">
        <v>27</v>
      </c>
      <c r="Z97" s="71">
        <v>2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70">
        <v>0.03</v>
      </c>
      <c r="AG97" s="71">
        <v>0.02</v>
      </c>
      <c r="AH97" s="71">
        <v>0.05</v>
      </c>
      <c r="AI97" s="71">
        <v>0.03</v>
      </c>
      <c r="AJ97" s="71">
        <v>0.05</v>
      </c>
      <c r="AK97" s="63" t="s">
        <v>25</v>
      </c>
    </row>
    <row r="98" spans="1:37" ht="17.25" thickBot="1">
      <c r="A98" s="72">
        <v>96</v>
      </c>
      <c r="B98" s="57" t="s">
        <v>155</v>
      </c>
      <c r="C98" s="58" t="s">
        <v>1843</v>
      </c>
      <c r="D98" s="69" t="s">
        <v>104</v>
      </c>
      <c r="E98" s="58" t="s">
        <v>69</v>
      </c>
      <c r="F98" s="69" t="s">
        <v>3586</v>
      </c>
      <c r="G98" s="69">
        <v>1999</v>
      </c>
      <c r="H98" s="70">
        <v>6</v>
      </c>
      <c r="I98" s="71">
        <v>5</v>
      </c>
      <c r="J98" s="71">
        <v>475</v>
      </c>
      <c r="K98" s="71">
        <v>5.3</v>
      </c>
      <c r="L98" s="59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71">
        <v>1</v>
      </c>
      <c r="S98" s="60">
        <v>0</v>
      </c>
      <c r="T98" s="70">
        <v>0.1</v>
      </c>
      <c r="U98" s="71">
        <v>0.1</v>
      </c>
      <c r="V98" s="71">
        <v>0.3</v>
      </c>
      <c r="W98" s="71">
        <v>0.4</v>
      </c>
      <c r="X98" s="70">
        <v>16</v>
      </c>
      <c r="Y98" s="71">
        <v>22</v>
      </c>
      <c r="Z98" s="71">
        <v>19</v>
      </c>
      <c r="AA98" s="59">
        <v>0</v>
      </c>
      <c r="AB98" s="60">
        <v>0</v>
      </c>
      <c r="AC98" s="60">
        <v>0</v>
      </c>
      <c r="AD98" s="60">
        <v>0</v>
      </c>
      <c r="AE98" s="60">
        <v>0</v>
      </c>
      <c r="AF98" s="70">
        <v>0.01</v>
      </c>
      <c r="AG98" s="71">
        <v>7.0000000000000007E-2</v>
      </c>
      <c r="AH98" s="71">
        <v>0.08</v>
      </c>
      <c r="AI98" s="71">
        <v>0.01</v>
      </c>
      <c r="AJ98" s="71">
        <v>0.08</v>
      </c>
      <c r="AK98" s="63" t="s">
        <v>25</v>
      </c>
    </row>
    <row r="99" spans="1:37" ht="17.25" thickBot="1">
      <c r="A99" s="72">
        <v>97</v>
      </c>
      <c r="B99" s="57" t="s">
        <v>156</v>
      </c>
      <c r="C99" s="58" t="s">
        <v>1827</v>
      </c>
      <c r="D99" s="69" t="s">
        <v>1812</v>
      </c>
      <c r="E99" s="58" t="s">
        <v>77</v>
      </c>
      <c r="F99" s="69" t="s">
        <v>3587</v>
      </c>
      <c r="G99" s="69">
        <v>2000</v>
      </c>
      <c r="H99" s="70">
        <v>2</v>
      </c>
      <c r="I99" s="60">
        <v>0</v>
      </c>
      <c r="J99" s="71">
        <v>54</v>
      </c>
      <c r="K99" s="71">
        <v>0.6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70">
        <v>0.1</v>
      </c>
      <c r="U99" s="71">
        <v>0.1</v>
      </c>
      <c r="V99" s="60">
        <v>0</v>
      </c>
      <c r="W99" s="71">
        <v>0.1</v>
      </c>
      <c r="X99" s="59">
        <v>0</v>
      </c>
      <c r="Y99" s="71">
        <v>4</v>
      </c>
      <c r="Z99" s="60">
        <v>0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70">
        <v>0.12</v>
      </c>
      <c r="AG99" s="60">
        <v>0</v>
      </c>
      <c r="AH99" s="71">
        <v>0.12</v>
      </c>
      <c r="AI99" s="71">
        <v>0.12</v>
      </c>
      <c r="AJ99" s="71">
        <v>0.12</v>
      </c>
      <c r="AK99" s="63" t="s">
        <v>25</v>
      </c>
    </row>
    <row r="100" spans="1:37" ht="17.25" thickBot="1">
      <c r="A100" s="72">
        <v>98</v>
      </c>
      <c r="B100" s="57" t="s">
        <v>157</v>
      </c>
      <c r="C100" s="58" t="s">
        <v>1824</v>
      </c>
      <c r="D100" s="69" t="s">
        <v>1812</v>
      </c>
      <c r="E100" s="58" t="s">
        <v>87</v>
      </c>
      <c r="F100" s="69" t="s">
        <v>3588</v>
      </c>
      <c r="G100" s="69">
        <v>2001</v>
      </c>
      <c r="H100" s="70">
        <v>4</v>
      </c>
      <c r="I100" s="71">
        <v>4</v>
      </c>
      <c r="J100" s="71">
        <v>283</v>
      </c>
      <c r="K100" s="71">
        <v>3.1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70">
        <v>0.2</v>
      </c>
      <c r="U100" s="71">
        <v>0.2</v>
      </c>
      <c r="V100" s="71">
        <v>0.1</v>
      </c>
      <c r="W100" s="71">
        <v>0.2</v>
      </c>
      <c r="X100" s="70">
        <v>3</v>
      </c>
      <c r="Y100" s="71">
        <v>7</v>
      </c>
      <c r="Z100" s="71">
        <v>7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70">
        <v>0.05</v>
      </c>
      <c r="AG100" s="71">
        <v>0.02</v>
      </c>
      <c r="AH100" s="71">
        <v>7.0000000000000007E-2</v>
      </c>
      <c r="AI100" s="71">
        <v>0.05</v>
      </c>
      <c r="AJ100" s="71">
        <v>7.0000000000000007E-2</v>
      </c>
      <c r="AK100" s="63" t="s">
        <v>25</v>
      </c>
    </row>
    <row r="101" spans="1:37" ht="17.25" thickBot="1">
      <c r="A101" s="72">
        <v>99</v>
      </c>
      <c r="B101" s="57" t="s">
        <v>1786</v>
      </c>
      <c r="C101" s="58" t="s">
        <v>1820</v>
      </c>
      <c r="D101" s="69" t="s">
        <v>1821</v>
      </c>
      <c r="E101" s="58" t="s">
        <v>96</v>
      </c>
      <c r="F101" s="69" t="s">
        <v>3589</v>
      </c>
      <c r="G101" s="69">
        <v>1997</v>
      </c>
      <c r="H101" s="70">
        <v>7</v>
      </c>
      <c r="I101" s="71">
        <v>3</v>
      </c>
      <c r="J101" s="71">
        <v>362</v>
      </c>
      <c r="K101" s="71">
        <v>4</v>
      </c>
      <c r="L101" s="70">
        <v>1</v>
      </c>
      <c r="M101" s="60">
        <v>0</v>
      </c>
      <c r="N101" s="71">
        <v>1</v>
      </c>
      <c r="O101" s="71">
        <v>1</v>
      </c>
      <c r="P101" s="60">
        <v>0</v>
      </c>
      <c r="Q101" s="60">
        <v>0</v>
      </c>
      <c r="R101" s="60">
        <v>0</v>
      </c>
      <c r="S101" s="60">
        <v>0</v>
      </c>
      <c r="T101" s="70">
        <v>1.8</v>
      </c>
      <c r="U101" s="71">
        <v>1.8</v>
      </c>
      <c r="V101" s="71">
        <v>0.3</v>
      </c>
      <c r="W101" s="71">
        <v>2.2000000000000002</v>
      </c>
      <c r="X101" s="70">
        <v>13</v>
      </c>
      <c r="Y101" s="71">
        <v>4</v>
      </c>
      <c r="Z101" s="71">
        <v>27</v>
      </c>
      <c r="AA101" s="70">
        <v>0.25</v>
      </c>
      <c r="AB101" s="60">
        <v>0</v>
      </c>
      <c r="AC101" s="71">
        <v>0.25</v>
      </c>
      <c r="AD101" s="71">
        <v>0.25</v>
      </c>
      <c r="AE101" s="71">
        <v>0.25</v>
      </c>
      <c r="AF101" s="70">
        <v>0.46</v>
      </c>
      <c r="AG101" s="71">
        <v>0.08</v>
      </c>
      <c r="AH101" s="71">
        <v>0.54</v>
      </c>
      <c r="AI101" s="71">
        <v>0.46</v>
      </c>
      <c r="AJ101" s="71">
        <v>0.54</v>
      </c>
      <c r="AK101" s="63" t="s">
        <v>25</v>
      </c>
    </row>
    <row r="102" spans="1:37" ht="17.25" thickBot="1">
      <c r="A102" s="72">
        <v>100</v>
      </c>
      <c r="B102" s="57" t="s">
        <v>158</v>
      </c>
      <c r="C102" s="58" t="s">
        <v>1814</v>
      </c>
      <c r="D102" s="69" t="s">
        <v>103</v>
      </c>
      <c r="E102" s="58" t="s">
        <v>77</v>
      </c>
      <c r="F102" s="69" t="s">
        <v>3590</v>
      </c>
      <c r="G102" s="69">
        <v>1998</v>
      </c>
      <c r="H102" s="70">
        <v>1</v>
      </c>
      <c r="I102" s="60">
        <v>0</v>
      </c>
      <c r="J102" s="71">
        <v>10</v>
      </c>
      <c r="K102" s="71">
        <v>0.1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59">
        <v>0</v>
      </c>
      <c r="U102" s="60">
        <v>0</v>
      </c>
      <c r="V102" s="60">
        <v>0</v>
      </c>
      <c r="W102" s="60">
        <v>0</v>
      </c>
      <c r="X102" s="59">
        <v>0</v>
      </c>
      <c r="Y102" s="60">
        <v>0</v>
      </c>
      <c r="Z102" s="60">
        <v>0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59">
        <v>0</v>
      </c>
      <c r="AG102" s="60">
        <v>0</v>
      </c>
      <c r="AH102" s="60">
        <v>0</v>
      </c>
      <c r="AI102" s="60">
        <v>0</v>
      </c>
      <c r="AJ102" s="60">
        <v>0</v>
      </c>
      <c r="AK102" s="63" t="s">
        <v>25</v>
      </c>
    </row>
    <row r="103" spans="1:37" ht="17.25" thickBot="1">
      <c r="A103" s="72">
        <v>101</v>
      </c>
      <c r="B103" s="57" t="s">
        <v>159</v>
      </c>
      <c r="C103" s="58" t="s">
        <v>1840</v>
      </c>
      <c r="D103" s="69" t="s">
        <v>104</v>
      </c>
      <c r="E103" s="58" t="s">
        <v>71</v>
      </c>
      <c r="F103" s="69" t="s">
        <v>3591</v>
      </c>
      <c r="G103" s="69">
        <v>1993</v>
      </c>
      <c r="H103" s="70">
        <v>3</v>
      </c>
      <c r="I103" s="60">
        <v>0</v>
      </c>
      <c r="J103" s="71">
        <v>38</v>
      </c>
      <c r="K103" s="71">
        <v>0.4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70">
        <v>0.6</v>
      </c>
      <c r="U103" s="71">
        <v>0.6</v>
      </c>
      <c r="V103" s="60">
        <v>0</v>
      </c>
      <c r="W103" s="71">
        <v>0.6</v>
      </c>
      <c r="X103" s="59">
        <v>0</v>
      </c>
      <c r="Y103" s="71">
        <v>6</v>
      </c>
      <c r="Z103" s="71">
        <v>2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70">
        <v>1.32</v>
      </c>
      <c r="AG103" s="60">
        <v>0</v>
      </c>
      <c r="AH103" s="71">
        <v>1.32</v>
      </c>
      <c r="AI103" s="71">
        <v>1.32</v>
      </c>
      <c r="AJ103" s="71">
        <v>1.32</v>
      </c>
      <c r="AK103" s="63" t="s">
        <v>25</v>
      </c>
    </row>
    <row r="104" spans="1:37" ht="17.25" thickBot="1">
      <c r="A104" s="72">
        <v>102</v>
      </c>
      <c r="B104" s="57" t="s">
        <v>2860</v>
      </c>
      <c r="C104" s="58" t="s">
        <v>1814</v>
      </c>
      <c r="D104" s="69" t="s">
        <v>103</v>
      </c>
      <c r="E104" s="58" t="s">
        <v>2351</v>
      </c>
      <c r="F104" s="69" t="s">
        <v>3592</v>
      </c>
      <c r="G104" s="69">
        <v>1998</v>
      </c>
      <c r="H104" s="70">
        <v>3</v>
      </c>
      <c r="I104" s="60">
        <v>0</v>
      </c>
      <c r="J104" s="71">
        <v>60</v>
      </c>
      <c r="K104" s="71">
        <v>0.7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1</v>
      </c>
      <c r="S104" s="60">
        <v>0</v>
      </c>
      <c r="T104" s="70">
        <v>0.1</v>
      </c>
      <c r="U104" s="71">
        <v>0.1</v>
      </c>
      <c r="V104" s="71">
        <v>0.1</v>
      </c>
      <c r="W104" s="71">
        <v>0.2</v>
      </c>
      <c r="X104" s="70">
        <v>3</v>
      </c>
      <c r="Y104" s="71">
        <v>4</v>
      </c>
      <c r="Z104" s="71">
        <v>1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0.14000000000000001</v>
      </c>
      <c r="AG104" s="71">
        <v>0.11</v>
      </c>
      <c r="AH104" s="71">
        <v>0.25</v>
      </c>
      <c r="AI104" s="71">
        <v>0.14000000000000001</v>
      </c>
      <c r="AJ104" s="71">
        <v>0.25</v>
      </c>
      <c r="AK104" s="63" t="s">
        <v>25</v>
      </c>
    </row>
    <row r="105" spans="1:37" ht="17.25" thickBot="1">
      <c r="A105" s="72">
        <v>103</v>
      </c>
      <c r="B105" s="57" t="s">
        <v>160</v>
      </c>
      <c r="C105" s="58" t="s">
        <v>1814</v>
      </c>
      <c r="D105" s="69" t="s">
        <v>104</v>
      </c>
      <c r="E105" s="58" t="s">
        <v>93</v>
      </c>
      <c r="F105" s="69" t="s">
        <v>3593</v>
      </c>
      <c r="G105" s="69">
        <v>1990</v>
      </c>
      <c r="H105" s="70">
        <v>7</v>
      </c>
      <c r="I105" s="71">
        <v>7</v>
      </c>
      <c r="J105" s="71">
        <v>610</v>
      </c>
      <c r="K105" s="71">
        <v>6.8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71">
        <v>2</v>
      </c>
      <c r="S105" s="60">
        <v>0</v>
      </c>
      <c r="T105" s="70">
        <v>0.4</v>
      </c>
      <c r="U105" s="71">
        <v>0.4</v>
      </c>
      <c r="V105" s="71">
        <v>0.1</v>
      </c>
      <c r="W105" s="71">
        <v>0.5</v>
      </c>
      <c r="X105" s="59">
        <v>0</v>
      </c>
      <c r="Y105" s="71">
        <v>17</v>
      </c>
      <c r="Z105" s="71">
        <v>2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0.06</v>
      </c>
      <c r="AG105" s="71">
        <v>0.02</v>
      </c>
      <c r="AH105" s="71">
        <v>7.0000000000000007E-2</v>
      </c>
      <c r="AI105" s="71">
        <v>0.06</v>
      </c>
      <c r="AJ105" s="71">
        <v>7.0000000000000007E-2</v>
      </c>
      <c r="AK105" s="63" t="s">
        <v>25</v>
      </c>
    </row>
    <row r="106" spans="1:37" ht="17.25" thickBot="1">
      <c r="A106" s="72">
        <v>104</v>
      </c>
      <c r="B106" s="57" t="s">
        <v>161</v>
      </c>
      <c r="C106" s="58" t="s">
        <v>1846</v>
      </c>
      <c r="D106" s="69" t="s">
        <v>103</v>
      </c>
      <c r="E106" s="58" t="s">
        <v>65</v>
      </c>
      <c r="F106" s="69" t="s">
        <v>3594</v>
      </c>
      <c r="G106" s="69">
        <v>1991</v>
      </c>
      <c r="H106" s="70">
        <v>1</v>
      </c>
      <c r="I106" s="71">
        <v>1</v>
      </c>
      <c r="J106" s="71">
        <v>22</v>
      </c>
      <c r="K106" s="71">
        <v>0.2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59">
        <v>0</v>
      </c>
      <c r="U106" s="60">
        <v>0</v>
      </c>
      <c r="V106" s="71">
        <v>0.2</v>
      </c>
      <c r="W106" s="71">
        <v>0.2</v>
      </c>
      <c r="X106" s="59">
        <v>0</v>
      </c>
      <c r="Y106" s="71">
        <v>1</v>
      </c>
      <c r="Z106" s="71">
        <v>3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0.08</v>
      </c>
      <c r="AG106" s="71">
        <v>0.83</v>
      </c>
      <c r="AH106" s="71">
        <v>0.91</v>
      </c>
      <c r="AI106" s="71">
        <v>0.08</v>
      </c>
      <c r="AJ106" s="71">
        <v>0.91</v>
      </c>
      <c r="AK106" s="63" t="s">
        <v>25</v>
      </c>
    </row>
    <row r="107" spans="1:37" ht="17.25" thickBot="1">
      <c r="A107" s="72">
        <v>105</v>
      </c>
      <c r="B107" s="57" t="s">
        <v>2969</v>
      </c>
      <c r="C107" s="58" t="s">
        <v>1846</v>
      </c>
      <c r="D107" s="69" t="s">
        <v>104</v>
      </c>
      <c r="E107" s="58" t="s">
        <v>2350</v>
      </c>
      <c r="F107" s="69" t="s">
        <v>3595</v>
      </c>
      <c r="G107" s="69">
        <v>1999</v>
      </c>
      <c r="H107" s="70">
        <v>3</v>
      </c>
      <c r="I107" s="71">
        <v>1</v>
      </c>
      <c r="J107" s="71">
        <v>139</v>
      </c>
      <c r="K107" s="71">
        <v>1.5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1</v>
      </c>
      <c r="S107" s="60">
        <v>0</v>
      </c>
      <c r="T107" s="70">
        <v>0.4</v>
      </c>
      <c r="U107" s="71">
        <v>0.4</v>
      </c>
      <c r="V107" s="71">
        <v>0.1</v>
      </c>
      <c r="W107" s="71">
        <v>0.5</v>
      </c>
      <c r="X107" s="70">
        <v>1</v>
      </c>
      <c r="Y107" s="71">
        <v>6</v>
      </c>
      <c r="Z107" s="60">
        <v>0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0.23</v>
      </c>
      <c r="AG107" s="71">
        <v>0.09</v>
      </c>
      <c r="AH107" s="71">
        <v>0.32</v>
      </c>
      <c r="AI107" s="71">
        <v>0.23</v>
      </c>
      <c r="AJ107" s="71">
        <v>0.32</v>
      </c>
      <c r="AK107" s="63" t="s">
        <v>25</v>
      </c>
    </row>
    <row r="108" spans="1:37" ht="17.25" thickBot="1">
      <c r="A108" s="72">
        <v>106</v>
      </c>
      <c r="B108" s="57" t="s">
        <v>3161</v>
      </c>
      <c r="C108" s="58" t="s">
        <v>1846</v>
      </c>
      <c r="D108" s="69" t="s">
        <v>1812</v>
      </c>
      <c r="E108" s="58" t="s">
        <v>83</v>
      </c>
      <c r="F108" s="69" t="s">
        <v>3596</v>
      </c>
      <c r="G108" s="69">
        <v>1995</v>
      </c>
      <c r="H108" s="70">
        <v>2</v>
      </c>
      <c r="I108" s="60">
        <v>0</v>
      </c>
      <c r="J108" s="71">
        <v>2</v>
      </c>
      <c r="K108" s="60">
        <v>0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59">
        <v>0</v>
      </c>
      <c r="U108" s="60">
        <v>0</v>
      </c>
      <c r="V108" s="60">
        <v>0</v>
      </c>
      <c r="W108" s="60">
        <v>0</v>
      </c>
      <c r="X108" s="59">
        <v>0</v>
      </c>
      <c r="Y108" s="60">
        <v>0</v>
      </c>
      <c r="Z108" s="60">
        <v>0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59">
        <v>0</v>
      </c>
      <c r="AG108" s="60">
        <v>0</v>
      </c>
      <c r="AH108" s="60">
        <v>0</v>
      </c>
      <c r="AI108" s="60">
        <v>0</v>
      </c>
      <c r="AJ108" s="60">
        <v>0</v>
      </c>
      <c r="AK108" s="63" t="s">
        <v>25</v>
      </c>
    </row>
    <row r="109" spans="1:37" ht="17.25" thickBot="1">
      <c r="A109" s="72">
        <v>107</v>
      </c>
      <c r="B109" s="57" t="s">
        <v>2683</v>
      </c>
      <c r="C109" s="58" t="s">
        <v>1816</v>
      </c>
      <c r="D109" s="69" t="s">
        <v>1812</v>
      </c>
      <c r="E109" s="58" t="s">
        <v>83</v>
      </c>
      <c r="F109" s="69" t="s">
        <v>3597</v>
      </c>
      <c r="G109" s="69">
        <v>1999</v>
      </c>
      <c r="H109" s="70">
        <v>7</v>
      </c>
      <c r="I109" s="71">
        <v>7</v>
      </c>
      <c r="J109" s="71">
        <v>559</v>
      </c>
      <c r="K109" s="71">
        <v>6.2</v>
      </c>
      <c r="L109" s="70">
        <v>2</v>
      </c>
      <c r="M109" s="71">
        <v>3</v>
      </c>
      <c r="N109" s="71">
        <v>5</v>
      </c>
      <c r="O109" s="71">
        <v>2</v>
      </c>
      <c r="P109" s="60">
        <v>0</v>
      </c>
      <c r="Q109" s="60">
        <v>0</v>
      </c>
      <c r="R109" s="60">
        <v>0</v>
      </c>
      <c r="S109" s="60">
        <v>0</v>
      </c>
      <c r="T109" s="70">
        <v>1.6</v>
      </c>
      <c r="U109" s="71">
        <v>1.6</v>
      </c>
      <c r="V109" s="71">
        <v>2.5</v>
      </c>
      <c r="W109" s="71">
        <v>4.0999999999999996</v>
      </c>
      <c r="X109" s="70">
        <v>21</v>
      </c>
      <c r="Y109" s="71">
        <v>21</v>
      </c>
      <c r="Z109" s="71">
        <v>44</v>
      </c>
      <c r="AA109" s="70">
        <v>0.32</v>
      </c>
      <c r="AB109" s="71">
        <v>0.48</v>
      </c>
      <c r="AC109" s="71">
        <v>0.81</v>
      </c>
      <c r="AD109" s="71">
        <v>0.32</v>
      </c>
      <c r="AE109" s="71">
        <v>0.81</v>
      </c>
      <c r="AF109" s="70">
        <v>0.26</v>
      </c>
      <c r="AG109" s="71">
        <v>0.4</v>
      </c>
      <c r="AH109" s="71">
        <v>0.66</v>
      </c>
      <c r="AI109" s="71">
        <v>0.26</v>
      </c>
      <c r="AJ109" s="71">
        <v>0.66</v>
      </c>
      <c r="AK109" s="63" t="s">
        <v>25</v>
      </c>
    </row>
    <row r="110" spans="1:37" ht="17.25" thickBot="1">
      <c r="A110" s="72">
        <v>108</v>
      </c>
      <c r="B110" s="57" t="s">
        <v>2844</v>
      </c>
      <c r="C110" s="58" t="s">
        <v>1843</v>
      </c>
      <c r="D110" s="69" t="s">
        <v>104</v>
      </c>
      <c r="E110" s="58" t="s">
        <v>65</v>
      </c>
      <c r="F110" s="69" t="s">
        <v>3305</v>
      </c>
      <c r="G110" s="69">
        <v>1997</v>
      </c>
      <c r="H110" s="70">
        <v>6</v>
      </c>
      <c r="I110" s="71">
        <v>6</v>
      </c>
      <c r="J110" s="71">
        <v>540</v>
      </c>
      <c r="K110" s="71">
        <v>6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70">
        <v>0.4</v>
      </c>
      <c r="U110" s="71">
        <v>0.4</v>
      </c>
      <c r="V110" s="60">
        <v>0</v>
      </c>
      <c r="W110" s="71">
        <v>0.4</v>
      </c>
      <c r="X110" s="70">
        <v>13</v>
      </c>
      <c r="Y110" s="71">
        <v>42</v>
      </c>
      <c r="Z110" s="71">
        <v>5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0.06</v>
      </c>
      <c r="AG110" s="60">
        <v>0</v>
      </c>
      <c r="AH110" s="71">
        <v>7.0000000000000007E-2</v>
      </c>
      <c r="AI110" s="71">
        <v>0.06</v>
      </c>
      <c r="AJ110" s="71">
        <v>7.0000000000000007E-2</v>
      </c>
      <c r="AK110" s="63" t="s">
        <v>25</v>
      </c>
    </row>
    <row r="111" spans="1:37" ht="17.25" thickBot="1">
      <c r="A111" s="72">
        <v>109</v>
      </c>
      <c r="B111" s="57" t="s">
        <v>162</v>
      </c>
      <c r="C111" s="58" t="s">
        <v>1848</v>
      </c>
      <c r="D111" s="69" t="s">
        <v>1821</v>
      </c>
      <c r="E111" s="58" t="s">
        <v>79</v>
      </c>
      <c r="F111" s="69" t="s">
        <v>3598</v>
      </c>
      <c r="G111" s="69">
        <v>1997</v>
      </c>
      <c r="H111" s="70">
        <v>7</v>
      </c>
      <c r="I111" s="71">
        <v>6</v>
      </c>
      <c r="J111" s="71">
        <v>454</v>
      </c>
      <c r="K111" s="71">
        <v>5</v>
      </c>
      <c r="L111" s="70">
        <v>2</v>
      </c>
      <c r="M111" s="60">
        <v>0</v>
      </c>
      <c r="N111" s="71">
        <v>2</v>
      </c>
      <c r="O111" s="71">
        <v>2</v>
      </c>
      <c r="P111" s="60">
        <v>0</v>
      </c>
      <c r="Q111" s="60">
        <v>0</v>
      </c>
      <c r="R111" s="60">
        <v>0</v>
      </c>
      <c r="S111" s="60">
        <v>0</v>
      </c>
      <c r="T111" s="70">
        <v>2.2999999999999998</v>
      </c>
      <c r="U111" s="71">
        <v>2.2999999999999998</v>
      </c>
      <c r="V111" s="71">
        <v>0.7</v>
      </c>
      <c r="W111" s="71">
        <v>3</v>
      </c>
      <c r="X111" s="70">
        <v>18</v>
      </c>
      <c r="Y111" s="71">
        <v>11</v>
      </c>
      <c r="Z111" s="71">
        <v>45</v>
      </c>
      <c r="AA111" s="70">
        <v>0.4</v>
      </c>
      <c r="AB111" s="60">
        <v>0</v>
      </c>
      <c r="AC111" s="71">
        <v>0.4</v>
      </c>
      <c r="AD111" s="71">
        <v>0.4</v>
      </c>
      <c r="AE111" s="71">
        <v>0.4</v>
      </c>
      <c r="AF111" s="70">
        <v>0.45</v>
      </c>
      <c r="AG111" s="71">
        <v>0.13</v>
      </c>
      <c r="AH111" s="71">
        <v>0.59</v>
      </c>
      <c r="AI111" s="71">
        <v>0.45</v>
      </c>
      <c r="AJ111" s="71">
        <v>0.59</v>
      </c>
      <c r="AK111" s="63" t="s">
        <v>25</v>
      </c>
    </row>
    <row r="112" spans="1:37" ht="17.25" thickBot="1">
      <c r="A112" s="72">
        <v>110</v>
      </c>
      <c r="B112" s="57" t="s">
        <v>163</v>
      </c>
      <c r="C112" s="58" t="s">
        <v>1816</v>
      </c>
      <c r="D112" s="69" t="s">
        <v>104</v>
      </c>
      <c r="E112" s="58" t="s">
        <v>83</v>
      </c>
      <c r="F112" s="69" t="s">
        <v>3410</v>
      </c>
      <c r="G112" s="69">
        <v>1993</v>
      </c>
      <c r="H112" s="70">
        <v>7</v>
      </c>
      <c r="I112" s="71">
        <v>7</v>
      </c>
      <c r="J112" s="71">
        <v>620</v>
      </c>
      <c r="K112" s="71">
        <v>6.9</v>
      </c>
      <c r="L112" s="59">
        <v>0</v>
      </c>
      <c r="M112" s="71">
        <v>2</v>
      </c>
      <c r="N112" s="71">
        <v>2</v>
      </c>
      <c r="O112" s="60">
        <v>0</v>
      </c>
      <c r="P112" s="60">
        <v>0</v>
      </c>
      <c r="Q112" s="60">
        <v>0</v>
      </c>
      <c r="R112" s="71">
        <v>4</v>
      </c>
      <c r="S112" s="60">
        <v>0</v>
      </c>
      <c r="T112" s="70">
        <v>0.2</v>
      </c>
      <c r="U112" s="71">
        <v>0.2</v>
      </c>
      <c r="V112" s="71">
        <v>1.1000000000000001</v>
      </c>
      <c r="W112" s="71">
        <v>1.2</v>
      </c>
      <c r="X112" s="70">
        <v>8</v>
      </c>
      <c r="Y112" s="71">
        <v>23</v>
      </c>
      <c r="Z112" s="71">
        <v>70</v>
      </c>
      <c r="AA112" s="59">
        <v>0</v>
      </c>
      <c r="AB112" s="71">
        <v>0.28999999999999998</v>
      </c>
      <c r="AC112" s="71">
        <v>0.28999999999999998</v>
      </c>
      <c r="AD112" s="60">
        <v>0</v>
      </c>
      <c r="AE112" s="71">
        <v>0.28999999999999998</v>
      </c>
      <c r="AF112" s="70">
        <v>0.02</v>
      </c>
      <c r="AG112" s="71">
        <v>0.16</v>
      </c>
      <c r="AH112" s="71">
        <v>0.18</v>
      </c>
      <c r="AI112" s="71">
        <v>0.02</v>
      </c>
      <c r="AJ112" s="71">
        <v>0.18</v>
      </c>
      <c r="AK112" s="63" t="s">
        <v>25</v>
      </c>
    </row>
    <row r="113" spans="1:37" ht="17.25" thickBot="1">
      <c r="A113" s="72">
        <v>111</v>
      </c>
      <c r="B113" s="57" t="s">
        <v>164</v>
      </c>
      <c r="C113" s="58" t="s">
        <v>1816</v>
      </c>
      <c r="D113" s="69" t="s">
        <v>104</v>
      </c>
      <c r="E113" s="58" t="s">
        <v>75</v>
      </c>
      <c r="F113" s="69" t="s">
        <v>3599</v>
      </c>
      <c r="G113" s="69">
        <v>1997</v>
      </c>
      <c r="H113" s="70">
        <v>6</v>
      </c>
      <c r="I113" s="71">
        <v>6</v>
      </c>
      <c r="J113" s="71">
        <v>540</v>
      </c>
      <c r="K113" s="71">
        <v>6</v>
      </c>
      <c r="L113" s="59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71">
        <v>2</v>
      </c>
      <c r="S113" s="60">
        <v>0</v>
      </c>
      <c r="T113" s="70">
        <v>0.1</v>
      </c>
      <c r="U113" s="71">
        <v>0.1</v>
      </c>
      <c r="V113" s="60">
        <v>0</v>
      </c>
      <c r="W113" s="71">
        <v>0.1</v>
      </c>
      <c r="X113" s="70">
        <v>7</v>
      </c>
      <c r="Y113" s="71">
        <v>36</v>
      </c>
      <c r="Z113" s="60">
        <v>0</v>
      </c>
      <c r="AA113" s="59">
        <v>0</v>
      </c>
      <c r="AB113" s="60">
        <v>0</v>
      </c>
      <c r="AC113" s="60">
        <v>0</v>
      </c>
      <c r="AD113" s="60">
        <v>0</v>
      </c>
      <c r="AE113" s="60">
        <v>0</v>
      </c>
      <c r="AF113" s="70">
        <v>0.02</v>
      </c>
      <c r="AG113" s="60">
        <v>0</v>
      </c>
      <c r="AH113" s="71">
        <v>0.02</v>
      </c>
      <c r="AI113" s="71">
        <v>0.02</v>
      </c>
      <c r="AJ113" s="71">
        <v>0.02</v>
      </c>
      <c r="AK113" s="63" t="s">
        <v>25</v>
      </c>
    </row>
    <row r="114" spans="1:37" ht="17.25" thickBot="1">
      <c r="A114" s="72">
        <v>112</v>
      </c>
      <c r="B114" s="57" t="s">
        <v>2684</v>
      </c>
      <c r="C114" s="58" t="s">
        <v>1816</v>
      </c>
      <c r="D114" s="69" t="s">
        <v>104</v>
      </c>
      <c r="E114" s="58" t="s">
        <v>81</v>
      </c>
      <c r="F114" s="69" t="s">
        <v>3600</v>
      </c>
      <c r="G114" s="69">
        <v>1998</v>
      </c>
      <c r="H114" s="70">
        <v>6</v>
      </c>
      <c r="I114" s="71">
        <v>6</v>
      </c>
      <c r="J114" s="71">
        <v>540</v>
      </c>
      <c r="K114" s="71">
        <v>6</v>
      </c>
      <c r="L114" s="70">
        <v>1</v>
      </c>
      <c r="M114" s="60">
        <v>0</v>
      </c>
      <c r="N114" s="71">
        <v>1</v>
      </c>
      <c r="O114" s="71">
        <v>1</v>
      </c>
      <c r="P114" s="60">
        <v>0</v>
      </c>
      <c r="Q114" s="60">
        <v>0</v>
      </c>
      <c r="R114" s="71">
        <v>2</v>
      </c>
      <c r="S114" s="60">
        <v>0</v>
      </c>
      <c r="T114" s="70">
        <v>0.7</v>
      </c>
      <c r="U114" s="71">
        <v>0.7</v>
      </c>
      <c r="V114" s="71">
        <v>0.2</v>
      </c>
      <c r="W114" s="71">
        <v>0.9</v>
      </c>
      <c r="X114" s="70">
        <v>6</v>
      </c>
      <c r="Y114" s="71">
        <v>34</v>
      </c>
      <c r="Z114" s="71">
        <v>6</v>
      </c>
      <c r="AA114" s="70">
        <v>0.17</v>
      </c>
      <c r="AB114" s="60">
        <v>0</v>
      </c>
      <c r="AC114" s="71">
        <v>0.17</v>
      </c>
      <c r="AD114" s="71">
        <v>0.17</v>
      </c>
      <c r="AE114" s="71">
        <v>0.17</v>
      </c>
      <c r="AF114" s="70">
        <v>0.12</v>
      </c>
      <c r="AG114" s="71">
        <v>0.04</v>
      </c>
      <c r="AH114" s="71">
        <v>0.15</v>
      </c>
      <c r="AI114" s="71">
        <v>0.12</v>
      </c>
      <c r="AJ114" s="71">
        <v>0.15</v>
      </c>
      <c r="AK114" s="63" t="s">
        <v>25</v>
      </c>
    </row>
    <row r="115" spans="1:37" ht="17.25" thickBot="1">
      <c r="A115" s="72">
        <v>113</v>
      </c>
      <c r="B115" s="57" t="s">
        <v>165</v>
      </c>
      <c r="C115" s="58" t="s">
        <v>1813</v>
      </c>
      <c r="D115" s="69" t="s">
        <v>102</v>
      </c>
      <c r="E115" s="58" t="s">
        <v>79</v>
      </c>
      <c r="F115" s="69" t="s">
        <v>3601</v>
      </c>
      <c r="G115" s="69">
        <v>2005</v>
      </c>
      <c r="H115" s="70">
        <v>1</v>
      </c>
      <c r="I115" s="60">
        <v>0</v>
      </c>
      <c r="J115" s="71">
        <v>14</v>
      </c>
      <c r="K115" s="71">
        <v>0.2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59">
        <v>0</v>
      </c>
      <c r="U115" s="60">
        <v>0</v>
      </c>
      <c r="V115" s="60">
        <v>0</v>
      </c>
      <c r="W115" s="60">
        <v>0</v>
      </c>
      <c r="X115" s="59">
        <v>0</v>
      </c>
      <c r="Y115" s="60">
        <v>0</v>
      </c>
      <c r="Z115" s="60">
        <v>0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59">
        <v>0</v>
      </c>
      <c r="AG115" s="60">
        <v>0</v>
      </c>
      <c r="AH115" s="60">
        <v>0</v>
      </c>
      <c r="AI115" s="60">
        <v>0</v>
      </c>
      <c r="AJ115" s="60">
        <v>0</v>
      </c>
      <c r="AK115" s="63" t="s">
        <v>25</v>
      </c>
    </row>
    <row r="116" spans="1:37" ht="17.25" thickBot="1">
      <c r="A116" s="72">
        <v>114</v>
      </c>
      <c r="B116" s="57" t="s">
        <v>2685</v>
      </c>
      <c r="C116" s="58" t="s">
        <v>1814</v>
      </c>
      <c r="D116" s="69" t="s">
        <v>103</v>
      </c>
      <c r="E116" s="58" t="s">
        <v>96</v>
      </c>
      <c r="F116" s="69" t="s">
        <v>3602</v>
      </c>
      <c r="G116" s="69">
        <v>2003</v>
      </c>
      <c r="H116" s="70">
        <v>3</v>
      </c>
      <c r="I116" s="71">
        <v>1</v>
      </c>
      <c r="J116" s="71">
        <v>118</v>
      </c>
      <c r="K116" s="71">
        <v>1.3</v>
      </c>
      <c r="L116" s="59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70">
        <v>0.1</v>
      </c>
      <c r="U116" s="71">
        <v>0.1</v>
      </c>
      <c r="V116" s="60">
        <v>0</v>
      </c>
      <c r="W116" s="71">
        <v>0.1</v>
      </c>
      <c r="X116" s="70">
        <v>5</v>
      </c>
      <c r="Y116" s="60">
        <v>0</v>
      </c>
      <c r="Z116" s="71">
        <v>6</v>
      </c>
      <c r="AA116" s="59">
        <v>0</v>
      </c>
      <c r="AB116" s="60">
        <v>0</v>
      </c>
      <c r="AC116" s="60">
        <v>0</v>
      </c>
      <c r="AD116" s="60">
        <v>0</v>
      </c>
      <c r="AE116" s="60">
        <v>0</v>
      </c>
      <c r="AF116" s="70">
        <v>0.05</v>
      </c>
      <c r="AG116" s="71">
        <v>0.02</v>
      </c>
      <c r="AH116" s="71">
        <v>7.0000000000000007E-2</v>
      </c>
      <c r="AI116" s="71">
        <v>0.05</v>
      </c>
      <c r="AJ116" s="71">
        <v>7.0000000000000007E-2</v>
      </c>
      <c r="AK116" s="63" t="s">
        <v>25</v>
      </c>
    </row>
    <row r="117" spans="1:37" ht="17.25" thickBot="1">
      <c r="A117" s="72">
        <v>115</v>
      </c>
      <c r="B117" s="57" t="s">
        <v>166</v>
      </c>
      <c r="C117" s="58" t="s">
        <v>1834</v>
      </c>
      <c r="D117" s="69" t="s">
        <v>2852</v>
      </c>
      <c r="E117" s="58" t="s">
        <v>93</v>
      </c>
      <c r="F117" s="69" t="s">
        <v>3603</v>
      </c>
      <c r="G117" s="69">
        <v>1992</v>
      </c>
      <c r="H117" s="70">
        <v>3</v>
      </c>
      <c r="I117" s="60">
        <v>0</v>
      </c>
      <c r="J117" s="71">
        <v>93</v>
      </c>
      <c r="K117" s="71">
        <v>1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70">
        <v>0.1</v>
      </c>
      <c r="U117" s="71">
        <v>0.1</v>
      </c>
      <c r="V117" s="71">
        <v>0.1</v>
      </c>
      <c r="W117" s="71">
        <v>0.2</v>
      </c>
      <c r="X117" s="70">
        <v>1</v>
      </c>
      <c r="Y117" s="71">
        <v>1</v>
      </c>
      <c r="Z117" s="71">
        <v>4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0.11</v>
      </c>
      <c r="AG117" s="71">
        <v>0.1</v>
      </c>
      <c r="AH117" s="71">
        <v>0.21</v>
      </c>
      <c r="AI117" s="71">
        <v>0.11</v>
      </c>
      <c r="AJ117" s="71">
        <v>0.21</v>
      </c>
      <c r="AK117" s="63" t="s">
        <v>25</v>
      </c>
    </row>
    <row r="118" spans="1:37" ht="17.25" thickBot="1">
      <c r="A118" s="72">
        <v>116</v>
      </c>
      <c r="B118" s="57" t="s">
        <v>2981</v>
      </c>
      <c r="C118" s="58" t="s">
        <v>1846</v>
      </c>
      <c r="D118" s="69" t="s">
        <v>102</v>
      </c>
      <c r="E118" s="58" t="s">
        <v>65</v>
      </c>
      <c r="F118" s="69" t="s">
        <v>3604</v>
      </c>
      <c r="G118" s="69">
        <v>2002</v>
      </c>
      <c r="H118" s="70">
        <v>4</v>
      </c>
      <c r="I118" s="71">
        <v>4</v>
      </c>
      <c r="J118" s="71">
        <v>304</v>
      </c>
      <c r="K118" s="71">
        <v>3.4</v>
      </c>
      <c r="L118" s="70">
        <v>1</v>
      </c>
      <c r="M118" s="60">
        <v>0</v>
      </c>
      <c r="N118" s="71">
        <v>1</v>
      </c>
      <c r="O118" s="71">
        <v>1</v>
      </c>
      <c r="P118" s="60">
        <v>0</v>
      </c>
      <c r="Q118" s="60">
        <v>0</v>
      </c>
      <c r="R118" s="71">
        <v>1</v>
      </c>
      <c r="S118" s="60">
        <v>0</v>
      </c>
      <c r="T118" s="70">
        <v>0.3</v>
      </c>
      <c r="U118" s="71">
        <v>0.3</v>
      </c>
      <c r="V118" s="71">
        <v>1.1000000000000001</v>
      </c>
      <c r="W118" s="71">
        <v>1.3</v>
      </c>
      <c r="X118" s="70">
        <v>33</v>
      </c>
      <c r="Y118" s="71">
        <v>8</v>
      </c>
      <c r="Z118" s="71">
        <v>50</v>
      </c>
      <c r="AA118" s="70">
        <v>0.3</v>
      </c>
      <c r="AB118" s="60">
        <v>0</v>
      </c>
      <c r="AC118" s="71">
        <v>0.3</v>
      </c>
      <c r="AD118" s="71">
        <v>0.3</v>
      </c>
      <c r="AE118" s="71">
        <v>0.3</v>
      </c>
      <c r="AF118" s="70">
        <v>0.08</v>
      </c>
      <c r="AG118" s="71">
        <v>0.31</v>
      </c>
      <c r="AH118" s="71">
        <v>0.39</v>
      </c>
      <c r="AI118" s="71">
        <v>0.08</v>
      </c>
      <c r="AJ118" s="71">
        <v>0.39</v>
      </c>
      <c r="AK118" s="63" t="s">
        <v>25</v>
      </c>
    </row>
    <row r="119" spans="1:37" ht="17.25" thickBot="1">
      <c r="A119" s="72">
        <v>117</v>
      </c>
      <c r="B119" s="57" t="s">
        <v>3317</v>
      </c>
      <c r="C119" s="58" t="s">
        <v>1823</v>
      </c>
      <c r="D119" s="69" t="s">
        <v>103</v>
      </c>
      <c r="E119" s="58" t="s">
        <v>87</v>
      </c>
      <c r="F119" s="69" t="s">
        <v>3605</v>
      </c>
      <c r="G119" s="69">
        <v>1998</v>
      </c>
      <c r="H119" s="70">
        <v>2</v>
      </c>
      <c r="I119" s="71">
        <v>2</v>
      </c>
      <c r="J119" s="71">
        <v>169</v>
      </c>
      <c r="K119" s="71">
        <v>1.9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60">
        <v>0</v>
      </c>
      <c r="S119" s="60">
        <v>0</v>
      </c>
      <c r="T119" s="70">
        <v>0.1</v>
      </c>
      <c r="U119" s="71">
        <v>0.1</v>
      </c>
      <c r="V119" s="60">
        <v>0</v>
      </c>
      <c r="W119" s="71">
        <v>0.1</v>
      </c>
      <c r="X119" s="70">
        <v>1</v>
      </c>
      <c r="Y119" s="71">
        <v>12</v>
      </c>
      <c r="Z119" s="71">
        <v>4</v>
      </c>
      <c r="AA119" s="70">
        <v>0.53</v>
      </c>
      <c r="AB119" s="60">
        <v>0</v>
      </c>
      <c r="AC119" s="71">
        <v>0.53</v>
      </c>
      <c r="AD119" s="71">
        <v>0.53</v>
      </c>
      <c r="AE119" s="71">
        <v>0.53</v>
      </c>
      <c r="AF119" s="70">
        <v>0.04</v>
      </c>
      <c r="AG119" s="60">
        <v>0</v>
      </c>
      <c r="AH119" s="71">
        <v>0.04</v>
      </c>
      <c r="AI119" s="71">
        <v>0.04</v>
      </c>
      <c r="AJ119" s="71">
        <v>0.04</v>
      </c>
      <c r="AK119" s="63" t="s">
        <v>25</v>
      </c>
    </row>
    <row r="120" spans="1:37" ht="17.25" thickBot="1">
      <c r="A120" s="72">
        <v>118</v>
      </c>
      <c r="B120" s="57" t="s">
        <v>167</v>
      </c>
      <c r="C120" s="58" t="s">
        <v>1824</v>
      </c>
      <c r="D120" s="69" t="s">
        <v>104</v>
      </c>
      <c r="E120" s="58" t="s">
        <v>63</v>
      </c>
      <c r="F120" s="69" t="s">
        <v>3606</v>
      </c>
      <c r="G120" s="69">
        <v>1997</v>
      </c>
      <c r="H120" s="70">
        <v>6</v>
      </c>
      <c r="I120" s="71">
        <v>4</v>
      </c>
      <c r="J120" s="71">
        <v>386</v>
      </c>
      <c r="K120" s="71">
        <v>4.3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71">
        <v>1</v>
      </c>
      <c r="S120" s="60">
        <v>0</v>
      </c>
      <c r="T120" s="70">
        <v>0.1</v>
      </c>
      <c r="U120" s="71">
        <v>0.1</v>
      </c>
      <c r="V120" s="60">
        <v>0</v>
      </c>
      <c r="W120" s="71">
        <v>0.1</v>
      </c>
      <c r="X120" s="59">
        <v>0</v>
      </c>
      <c r="Y120" s="71">
        <v>12</v>
      </c>
      <c r="Z120" s="71">
        <v>2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70">
        <v>0.02</v>
      </c>
      <c r="AG120" s="60">
        <v>0</v>
      </c>
      <c r="AH120" s="71">
        <v>0.02</v>
      </c>
      <c r="AI120" s="71">
        <v>0.02</v>
      </c>
      <c r="AJ120" s="71">
        <v>0.02</v>
      </c>
      <c r="AK120" s="63" t="s">
        <v>25</v>
      </c>
    </row>
    <row r="121" spans="1:37" ht="17.25" thickBot="1">
      <c r="A121" s="72">
        <v>119</v>
      </c>
      <c r="B121" s="57" t="s">
        <v>168</v>
      </c>
      <c r="C121" s="58" t="s">
        <v>1841</v>
      </c>
      <c r="D121" s="69" t="s">
        <v>1821</v>
      </c>
      <c r="E121" s="58" t="s">
        <v>96</v>
      </c>
      <c r="F121" s="69" t="s">
        <v>3607</v>
      </c>
      <c r="G121" s="69">
        <v>1993</v>
      </c>
      <c r="H121" s="70">
        <v>7</v>
      </c>
      <c r="I121" s="71">
        <v>7</v>
      </c>
      <c r="J121" s="71">
        <v>587</v>
      </c>
      <c r="K121" s="71">
        <v>6.5</v>
      </c>
      <c r="L121" s="70">
        <v>2</v>
      </c>
      <c r="M121" s="60">
        <v>0</v>
      </c>
      <c r="N121" s="71">
        <v>2</v>
      </c>
      <c r="O121" s="71">
        <v>2</v>
      </c>
      <c r="P121" s="60">
        <v>0</v>
      </c>
      <c r="Q121" s="60">
        <v>0</v>
      </c>
      <c r="R121" s="71">
        <v>1</v>
      </c>
      <c r="S121" s="60">
        <v>0</v>
      </c>
      <c r="T121" s="70">
        <v>2.4</v>
      </c>
      <c r="U121" s="71">
        <v>2.4</v>
      </c>
      <c r="V121" s="71">
        <v>1.3</v>
      </c>
      <c r="W121" s="71">
        <v>3.7</v>
      </c>
      <c r="X121" s="70">
        <v>17</v>
      </c>
      <c r="Y121" s="71">
        <v>19</v>
      </c>
      <c r="Z121" s="71">
        <v>35</v>
      </c>
      <c r="AA121" s="70">
        <v>0.31</v>
      </c>
      <c r="AB121" s="60">
        <v>0</v>
      </c>
      <c r="AC121" s="71">
        <v>0.31</v>
      </c>
      <c r="AD121" s="71">
        <v>0.31</v>
      </c>
      <c r="AE121" s="71">
        <v>0.31</v>
      </c>
      <c r="AF121" s="70">
        <v>0.37</v>
      </c>
      <c r="AG121" s="71">
        <v>0.2</v>
      </c>
      <c r="AH121" s="71">
        <v>0.56999999999999995</v>
      </c>
      <c r="AI121" s="71">
        <v>0.37</v>
      </c>
      <c r="AJ121" s="71">
        <v>0.56999999999999995</v>
      </c>
      <c r="AK121" s="63" t="s">
        <v>25</v>
      </c>
    </row>
    <row r="122" spans="1:37" ht="17.25" thickBot="1">
      <c r="A122" s="72">
        <v>120</v>
      </c>
      <c r="B122" s="57" t="s">
        <v>169</v>
      </c>
      <c r="C122" s="58" t="s">
        <v>1841</v>
      </c>
      <c r="D122" s="69" t="s">
        <v>103</v>
      </c>
      <c r="E122" s="58" t="s">
        <v>85</v>
      </c>
      <c r="F122" s="69" t="s">
        <v>3608</v>
      </c>
      <c r="G122" s="69">
        <v>2000</v>
      </c>
      <c r="H122" s="70">
        <v>7</v>
      </c>
      <c r="I122" s="71">
        <v>7</v>
      </c>
      <c r="J122" s="71">
        <v>629</v>
      </c>
      <c r="K122" s="71">
        <v>7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2</v>
      </c>
      <c r="S122" s="60">
        <v>0</v>
      </c>
      <c r="T122" s="70">
        <v>0.1</v>
      </c>
      <c r="U122" s="71">
        <v>0.1</v>
      </c>
      <c r="V122" s="71">
        <v>0.4</v>
      </c>
      <c r="W122" s="71">
        <v>0.5</v>
      </c>
      <c r="X122" s="70">
        <v>7</v>
      </c>
      <c r="Y122" s="71">
        <v>35</v>
      </c>
      <c r="Z122" s="71">
        <v>2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0.02</v>
      </c>
      <c r="AG122" s="71">
        <v>0.06</v>
      </c>
      <c r="AH122" s="71">
        <v>0.08</v>
      </c>
      <c r="AI122" s="71">
        <v>0.02</v>
      </c>
      <c r="AJ122" s="71">
        <v>0.08</v>
      </c>
      <c r="AK122" s="63" t="s">
        <v>25</v>
      </c>
    </row>
    <row r="123" spans="1:37" ht="17.25" thickBot="1">
      <c r="A123" s="72">
        <v>121</v>
      </c>
      <c r="B123" s="57" t="s">
        <v>2686</v>
      </c>
      <c r="C123" s="58" t="s">
        <v>1814</v>
      </c>
      <c r="D123" s="69" t="s">
        <v>1835</v>
      </c>
      <c r="E123" s="58" t="s">
        <v>2661</v>
      </c>
      <c r="F123" s="69" t="s">
        <v>3609</v>
      </c>
      <c r="G123" s="69">
        <v>1999</v>
      </c>
      <c r="H123" s="70">
        <v>6</v>
      </c>
      <c r="I123" s="71">
        <v>3</v>
      </c>
      <c r="J123" s="71">
        <v>295</v>
      </c>
      <c r="K123" s="71">
        <v>3.3</v>
      </c>
      <c r="L123" s="59">
        <v>0</v>
      </c>
      <c r="M123" s="71">
        <v>1</v>
      </c>
      <c r="N123" s="71">
        <v>1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70">
        <v>0.1</v>
      </c>
      <c r="U123" s="71">
        <v>0.1</v>
      </c>
      <c r="V123" s="71">
        <v>1.1000000000000001</v>
      </c>
      <c r="W123" s="71">
        <v>1.2</v>
      </c>
      <c r="X123" s="70">
        <v>5</v>
      </c>
      <c r="Y123" s="71">
        <v>15</v>
      </c>
      <c r="Z123" s="71">
        <v>18</v>
      </c>
      <c r="AA123" s="59">
        <v>0</v>
      </c>
      <c r="AB123" s="71">
        <v>0.31</v>
      </c>
      <c r="AC123" s="71">
        <v>0.31</v>
      </c>
      <c r="AD123" s="60">
        <v>0</v>
      </c>
      <c r="AE123" s="71">
        <v>0.31</v>
      </c>
      <c r="AF123" s="70">
        <v>0.03</v>
      </c>
      <c r="AG123" s="71">
        <v>0.33</v>
      </c>
      <c r="AH123" s="71">
        <v>0.35</v>
      </c>
      <c r="AI123" s="71">
        <v>0.03</v>
      </c>
      <c r="AJ123" s="71">
        <v>0.35</v>
      </c>
      <c r="AK123" s="63" t="s">
        <v>25</v>
      </c>
    </row>
    <row r="124" spans="1:37" ht="17.25" thickBot="1">
      <c r="A124" s="72">
        <v>122</v>
      </c>
      <c r="B124" s="57" t="s">
        <v>3300</v>
      </c>
      <c r="C124" s="58" t="s">
        <v>1814</v>
      </c>
      <c r="D124" s="69" t="s">
        <v>103</v>
      </c>
      <c r="E124" s="58" t="s">
        <v>93</v>
      </c>
      <c r="F124" s="69" t="s">
        <v>3610</v>
      </c>
      <c r="G124" s="69">
        <v>2001</v>
      </c>
      <c r="H124" s="70">
        <v>2</v>
      </c>
      <c r="I124" s="60">
        <v>0</v>
      </c>
      <c r="J124" s="71">
        <v>15</v>
      </c>
      <c r="K124" s="71">
        <v>0.2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59">
        <v>0</v>
      </c>
      <c r="U124" s="60">
        <v>0</v>
      </c>
      <c r="V124" s="60">
        <v>0</v>
      </c>
      <c r="W124" s="60">
        <v>0</v>
      </c>
      <c r="X124" s="59">
        <v>0</v>
      </c>
      <c r="Y124" s="71">
        <v>3</v>
      </c>
      <c r="Z124" s="60">
        <v>0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59">
        <v>0</v>
      </c>
      <c r="AG124" s="60">
        <v>0</v>
      </c>
      <c r="AH124" s="60">
        <v>0</v>
      </c>
      <c r="AI124" s="60">
        <v>0</v>
      </c>
      <c r="AJ124" s="60">
        <v>0</v>
      </c>
      <c r="AK124" s="63" t="s">
        <v>25</v>
      </c>
    </row>
    <row r="125" spans="1:37" ht="17.25" thickBot="1">
      <c r="A125" s="72">
        <v>123</v>
      </c>
      <c r="B125" s="57" t="s">
        <v>170</v>
      </c>
      <c r="C125" s="58" t="s">
        <v>1814</v>
      </c>
      <c r="D125" s="69" t="s">
        <v>104</v>
      </c>
      <c r="E125" s="58" t="s">
        <v>73</v>
      </c>
      <c r="F125" s="69" t="s">
        <v>3611</v>
      </c>
      <c r="G125" s="69">
        <v>1991</v>
      </c>
      <c r="H125" s="70">
        <v>7</v>
      </c>
      <c r="I125" s="71">
        <v>7</v>
      </c>
      <c r="J125" s="71">
        <v>630</v>
      </c>
      <c r="K125" s="71">
        <v>7</v>
      </c>
      <c r="L125" s="59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71">
        <v>2</v>
      </c>
      <c r="S125" s="60">
        <v>0</v>
      </c>
      <c r="T125" s="70">
        <v>0.5</v>
      </c>
      <c r="U125" s="71">
        <v>0.5</v>
      </c>
      <c r="V125" s="71">
        <v>0.1</v>
      </c>
      <c r="W125" s="71">
        <v>0.6</v>
      </c>
      <c r="X125" s="70">
        <v>15</v>
      </c>
      <c r="Y125" s="71">
        <v>46</v>
      </c>
      <c r="Z125" s="71">
        <v>2</v>
      </c>
      <c r="AA125" s="59">
        <v>0</v>
      </c>
      <c r="AB125" s="60">
        <v>0</v>
      </c>
      <c r="AC125" s="60">
        <v>0</v>
      </c>
      <c r="AD125" s="60">
        <v>0</v>
      </c>
      <c r="AE125" s="60">
        <v>0</v>
      </c>
      <c r="AF125" s="70">
        <v>7.0000000000000007E-2</v>
      </c>
      <c r="AG125" s="71">
        <v>0.01</v>
      </c>
      <c r="AH125" s="71">
        <v>0.08</v>
      </c>
      <c r="AI125" s="71">
        <v>7.0000000000000007E-2</v>
      </c>
      <c r="AJ125" s="71">
        <v>0.08</v>
      </c>
      <c r="AK125" s="63" t="s">
        <v>25</v>
      </c>
    </row>
    <row r="126" spans="1:37" ht="17.25" thickBot="1">
      <c r="A126" s="72">
        <v>124</v>
      </c>
      <c r="B126" s="57" t="s">
        <v>2845</v>
      </c>
      <c r="C126" s="58" t="s">
        <v>1848</v>
      </c>
      <c r="D126" s="69" t="s">
        <v>1821</v>
      </c>
      <c r="E126" s="58" t="s">
        <v>83</v>
      </c>
      <c r="F126" s="69" t="s">
        <v>3612</v>
      </c>
      <c r="G126" s="69">
        <v>2003</v>
      </c>
      <c r="H126" s="70">
        <v>6</v>
      </c>
      <c r="I126" s="60">
        <v>0</v>
      </c>
      <c r="J126" s="71">
        <v>73</v>
      </c>
      <c r="K126" s="71">
        <v>0.8</v>
      </c>
      <c r="L126" s="70">
        <v>2</v>
      </c>
      <c r="M126" s="60">
        <v>0</v>
      </c>
      <c r="N126" s="71">
        <v>2</v>
      </c>
      <c r="O126" s="71">
        <v>2</v>
      </c>
      <c r="P126" s="60">
        <v>0</v>
      </c>
      <c r="Q126" s="60">
        <v>0</v>
      </c>
      <c r="R126" s="71">
        <v>2</v>
      </c>
      <c r="S126" s="60">
        <v>0</v>
      </c>
      <c r="T126" s="70">
        <v>0.7</v>
      </c>
      <c r="U126" s="71">
        <v>0.7</v>
      </c>
      <c r="V126" s="60">
        <v>0</v>
      </c>
      <c r="W126" s="71">
        <v>0.7</v>
      </c>
      <c r="X126" s="70">
        <v>4</v>
      </c>
      <c r="Y126" s="71">
        <v>2</v>
      </c>
      <c r="Z126" s="71">
        <v>4</v>
      </c>
      <c r="AA126" s="70">
        <v>2.4700000000000002</v>
      </c>
      <c r="AB126" s="60">
        <v>0</v>
      </c>
      <c r="AC126" s="71">
        <v>2.4700000000000002</v>
      </c>
      <c r="AD126" s="71">
        <v>2.4700000000000002</v>
      </c>
      <c r="AE126" s="71">
        <v>2.4700000000000002</v>
      </c>
      <c r="AF126" s="70">
        <v>0.9</v>
      </c>
      <c r="AG126" s="71">
        <v>0.02</v>
      </c>
      <c r="AH126" s="71">
        <v>0.91</v>
      </c>
      <c r="AI126" s="71">
        <v>0.9</v>
      </c>
      <c r="AJ126" s="71">
        <v>0.91</v>
      </c>
      <c r="AK126" s="63" t="s">
        <v>25</v>
      </c>
    </row>
    <row r="127" spans="1:37" ht="17.25" thickBot="1">
      <c r="A127" s="72">
        <v>125</v>
      </c>
      <c r="B127" s="57" t="s">
        <v>66</v>
      </c>
      <c r="C127" s="58" t="s">
        <v>1824</v>
      </c>
      <c r="D127" s="69" t="s">
        <v>111</v>
      </c>
      <c r="E127" s="58" t="s">
        <v>65</v>
      </c>
      <c r="F127" s="69" t="s">
        <v>3613</v>
      </c>
      <c r="G127" s="69">
        <v>1993</v>
      </c>
      <c r="H127" s="70">
        <v>7</v>
      </c>
      <c r="I127" s="71">
        <v>7</v>
      </c>
      <c r="J127" s="71">
        <v>630</v>
      </c>
      <c r="K127" s="71">
        <v>7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1</v>
      </c>
      <c r="S127" s="60">
        <v>0</v>
      </c>
      <c r="T127" s="59">
        <v>0</v>
      </c>
      <c r="U127" s="60">
        <v>0</v>
      </c>
      <c r="V127" s="71">
        <v>0.1</v>
      </c>
      <c r="W127" s="71">
        <v>0.1</v>
      </c>
      <c r="X127" s="59">
        <v>0</v>
      </c>
      <c r="Y127" s="71">
        <v>1</v>
      </c>
      <c r="Z127" s="60">
        <v>0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59">
        <v>0</v>
      </c>
      <c r="AG127" s="71">
        <v>0.01</v>
      </c>
      <c r="AH127" s="71">
        <v>0.01</v>
      </c>
      <c r="AI127" s="60">
        <v>0</v>
      </c>
      <c r="AJ127" s="71">
        <v>0.01</v>
      </c>
      <c r="AK127" s="63" t="s">
        <v>25</v>
      </c>
    </row>
    <row r="128" spans="1:37" ht="17.25" thickBot="1">
      <c r="A128" s="72">
        <v>126</v>
      </c>
      <c r="B128" s="57" t="s">
        <v>171</v>
      </c>
      <c r="C128" s="58" t="s">
        <v>1816</v>
      </c>
      <c r="D128" s="69" t="s">
        <v>1821</v>
      </c>
      <c r="E128" s="58" t="s">
        <v>85</v>
      </c>
      <c r="F128" s="69" t="s">
        <v>3614</v>
      </c>
      <c r="G128" s="69">
        <v>1998</v>
      </c>
      <c r="H128" s="70">
        <v>6</v>
      </c>
      <c r="I128" s="71">
        <v>6</v>
      </c>
      <c r="J128" s="71">
        <v>517</v>
      </c>
      <c r="K128" s="71">
        <v>5.7</v>
      </c>
      <c r="L128" s="70">
        <v>4</v>
      </c>
      <c r="M128" s="60">
        <v>0</v>
      </c>
      <c r="N128" s="71">
        <v>4</v>
      </c>
      <c r="O128" s="71">
        <v>4</v>
      </c>
      <c r="P128" s="60">
        <v>0</v>
      </c>
      <c r="Q128" s="60">
        <v>0</v>
      </c>
      <c r="R128" s="60">
        <v>0</v>
      </c>
      <c r="S128" s="60">
        <v>0</v>
      </c>
      <c r="T128" s="70">
        <v>2.6</v>
      </c>
      <c r="U128" s="71">
        <v>2.6</v>
      </c>
      <c r="V128" s="71">
        <v>0.3</v>
      </c>
      <c r="W128" s="71">
        <v>2.9</v>
      </c>
      <c r="X128" s="70">
        <v>12</v>
      </c>
      <c r="Y128" s="71">
        <v>13</v>
      </c>
      <c r="Z128" s="71">
        <v>31</v>
      </c>
      <c r="AA128" s="70">
        <v>0.7</v>
      </c>
      <c r="AB128" s="60">
        <v>0</v>
      </c>
      <c r="AC128" s="71">
        <v>0.7</v>
      </c>
      <c r="AD128" s="71">
        <v>0.7</v>
      </c>
      <c r="AE128" s="71">
        <v>0.7</v>
      </c>
      <c r="AF128" s="70">
        <v>0.45</v>
      </c>
      <c r="AG128" s="71">
        <v>0.05</v>
      </c>
      <c r="AH128" s="71">
        <v>0.5</v>
      </c>
      <c r="AI128" s="71">
        <v>0.45</v>
      </c>
      <c r="AJ128" s="71">
        <v>0.5</v>
      </c>
      <c r="AK128" s="63" t="s">
        <v>25</v>
      </c>
    </row>
    <row r="129" spans="1:37" ht="17.25" thickBot="1">
      <c r="A129" s="72">
        <v>127</v>
      </c>
      <c r="B129" s="57" t="s">
        <v>2687</v>
      </c>
      <c r="C129" s="58" t="s">
        <v>1834</v>
      </c>
      <c r="D129" s="69" t="s">
        <v>104</v>
      </c>
      <c r="E129" s="58" t="s">
        <v>2351</v>
      </c>
      <c r="F129" s="69" t="s">
        <v>3615</v>
      </c>
      <c r="G129" s="69">
        <v>1992</v>
      </c>
      <c r="H129" s="70">
        <v>6</v>
      </c>
      <c r="I129" s="71">
        <v>6</v>
      </c>
      <c r="J129" s="71">
        <v>482</v>
      </c>
      <c r="K129" s="71">
        <v>5.4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70">
        <v>0.2</v>
      </c>
      <c r="U129" s="71">
        <v>0.2</v>
      </c>
      <c r="V129" s="60">
        <v>0</v>
      </c>
      <c r="W129" s="71">
        <v>0.2</v>
      </c>
      <c r="X129" s="59">
        <v>0</v>
      </c>
      <c r="Y129" s="71">
        <v>5</v>
      </c>
      <c r="Z129" s="71">
        <v>1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0.03</v>
      </c>
      <c r="AG129" s="60">
        <v>0</v>
      </c>
      <c r="AH129" s="71">
        <v>0.03</v>
      </c>
      <c r="AI129" s="71">
        <v>0.03</v>
      </c>
      <c r="AJ129" s="71">
        <v>0.03</v>
      </c>
      <c r="AK129" s="63" t="s">
        <v>25</v>
      </c>
    </row>
    <row r="130" spans="1:37" ht="17.25" thickBot="1">
      <c r="A130" s="72">
        <v>128</v>
      </c>
      <c r="B130" s="57" t="s">
        <v>172</v>
      </c>
      <c r="C130" s="58" t="s">
        <v>1831</v>
      </c>
      <c r="D130" s="69" t="s">
        <v>1821</v>
      </c>
      <c r="E130" s="58" t="s">
        <v>87</v>
      </c>
      <c r="F130" s="69" t="s">
        <v>3616</v>
      </c>
      <c r="G130" s="69">
        <v>2002</v>
      </c>
      <c r="H130" s="70">
        <v>7</v>
      </c>
      <c r="I130" s="71">
        <v>2</v>
      </c>
      <c r="J130" s="71">
        <v>274</v>
      </c>
      <c r="K130" s="71">
        <v>3</v>
      </c>
      <c r="L130" s="70">
        <v>1</v>
      </c>
      <c r="M130" s="71">
        <v>1</v>
      </c>
      <c r="N130" s="71">
        <v>2</v>
      </c>
      <c r="O130" s="71">
        <v>1</v>
      </c>
      <c r="P130" s="60">
        <v>0</v>
      </c>
      <c r="Q130" s="60">
        <v>0</v>
      </c>
      <c r="R130" s="60">
        <v>0</v>
      </c>
      <c r="S130" s="60">
        <v>0</v>
      </c>
      <c r="T130" s="70">
        <v>0.7</v>
      </c>
      <c r="U130" s="71">
        <v>0.7</v>
      </c>
      <c r="V130" s="71">
        <v>0.8</v>
      </c>
      <c r="W130" s="71">
        <v>1.6</v>
      </c>
      <c r="X130" s="70">
        <v>17</v>
      </c>
      <c r="Y130" s="71">
        <v>9</v>
      </c>
      <c r="Z130" s="71">
        <v>30</v>
      </c>
      <c r="AA130" s="70">
        <v>0.33</v>
      </c>
      <c r="AB130" s="71">
        <v>0.33</v>
      </c>
      <c r="AC130" s="71">
        <v>0.66</v>
      </c>
      <c r="AD130" s="71">
        <v>0.33</v>
      </c>
      <c r="AE130" s="71">
        <v>0.66</v>
      </c>
      <c r="AF130" s="70">
        <v>0.24</v>
      </c>
      <c r="AG130" s="71">
        <v>0.27</v>
      </c>
      <c r="AH130" s="71">
        <v>0.51</v>
      </c>
      <c r="AI130" s="71">
        <v>0.24</v>
      </c>
      <c r="AJ130" s="71">
        <v>0.51</v>
      </c>
      <c r="AK130" s="63" t="s">
        <v>25</v>
      </c>
    </row>
    <row r="131" spans="1:37" ht="17.25" thickBot="1">
      <c r="A131" s="72">
        <v>129</v>
      </c>
      <c r="B131" s="57" t="s">
        <v>173</v>
      </c>
      <c r="C131" s="58" t="s">
        <v>1814</v>
      </c>
      <c r="D131" s="69" t="s">
        <v>103</v>
      </c>
      <c r="E131" s="58" t="s">
        <v>79</v>
      </c>
      <c r="F131" s="69" t="s">
        <v>3617</v>
      </c>
      <c r="G131" s="69">
        <v>2003</v>
      </c>
      <c r="H131" s="70">
        <v>5</v>
      </c>
      <c r="I131" s="60">
        <v>0</v>
      </c>
      <c r="J131" s="71">
        <v>123</v>
      </c>
      <c r="K131" s="71">
        <v>1.4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1</v>
      </c>
      <c r="S131" s="60">
        <v>0</v>
      </c>
      <c r="T131" s="70">
        <v>0.1</v>
      </c>
      <c r="U131" s="71">
        <v>0.1</v>
      </c>
      <c r="V131" s="71">
        <v>0.1</v>
      </c>
      <c r="W131" s="71">
        <v>0.2</v>
      </c>
      <c r="X131" s="70">
        <v>5</v>
      </c>
      <c r="Y131" s="71">
        <v>12</v>
      </c>
      <c r="Z131" s="71">
        <v>11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0.08</v>
      </c>
      <c r="AG131" s="71">
        <v>0.05</v>
      </c>
      <c r="AH131" s="71">
        <v>0.14000000000000001</v>
      </c>
      <c r="AI131" s="71">
        <v>0.08</v>
      </c>
      <c r="AJ131" s="71">
        <v>0.14000000000000001</v>
      </c>
      <c r="AK131" s="63" t="s">
        <v>25</v>
      </c>
    </row>
    <row r="132" spans="1:37" ht="17.25" thickBot="1">
      <c r="A132" s="72">
        <v>130</v>
      </c>
      <c r="B132" s="57" t="s">
        <v>174</v>
      </c>
      <c r="C132" s="58" t="s">
        <v>1824</v>
      </c>
      <c r="D132" s="69" t="s">
        <v>104</v>
      </c>
      <c r="E132" s="58" t="s">
        <v>71</v>
      </c>
      <c r="F132" s="69" t="s">
        <v>3618</v>
      </c>
      <c r="G132" s="69">
        <v>1999</v>
      </c>
      <c r="H132" s="70">
        <v>4</v>
      </c>
      <c r="I132" s="71">
        <v>1</v>
      </c>
      <c r="J132" s="71">
        <v>99</v>
      </c>
      <c r="K132" s="71">
        <v>1.1000000000000001</v>
      </c>
      <c r="L132" s="70">
        <v>1</v>
      </c>
      <c r="M132" s="60">
        <v>0</v>
      </c>
      <c r="N132" s="71">
        <v>1</v>
      </c>
      <c r="O132" s="71">
        <v>1</v>
      </c>
      <c r="P132" s="60">
        <v>0</v>
      </c>
      <c r="Q132" s="60">
        <v>0</v>
      </c>
      <c r="R132" s="60">
        <v>0</v>
      </c>
      <c r="S132" s="60">
        <v>0</v>
      </c>
      <c r="T132" s="59">
        <v>0</v>
      </c>
      <c r="U132" s="60">
        <v>0</v>
      </c>
      <c r="V132" s="60">
        <v>0</v>
      </c>
      <c r="W132" s="60">
        <v>0</v>
      </c>
      <c r="X132" s="70">
        <v>9</v>
      </c>
      <c r="Y132" s="71">
        <v>9</v>
      </c>
      <c r="Z132" s="71">
        <v>3</v>
      </c>
      <c r="AA132" s="70">
        <v>0.91</v>
      </c>
      <c r="AB132" s="60">
        <v>0</v>
      </c>
      <c r="AC132" s="71">
        <v>0.91</v>
      </c>
      <c r="AD132" s="71">
        <v>0.91</v>
      </c>
      <c r="AE132" s="71">
        <v>0.91</v>
      </c>
      <c r="AF132" s="70">
        <v>0.03</v>
      </c>
      <c r="AG132" s="60">
        <v>0</v>
      </c>
      <c r="AH132" s="71">
        <v>0.03</v>
      </c>
      <c r="AI132" s="71">
        <v>0.03</v>
      </c>
      <c r="AJ132" s="71">
        <v>0.03</v>
      </c>
      <c r="AK132" s="63" t="s">
        <v>25</v>
      </c>
    </row>
    <row r="133" spans="1:37" ht="17.25" thickBot="1">
      <c r="A133" s="72">
        <v>131</v>
      </c>
      <c r="B133" s="57" t="s">
        <v>2846</v>
      </c>
      <c r="C133" s="58" t="s">
        <v>1863</v>
      </c>
      <c r="D133" s="69" t="s">
        <v>103</v>
      </c>
      <c r="E133" s="58" t="s">
        <v>79</v>
      </c>
      <c r="F133" s="69" t="s">
        <v>3400</v>
      </c>
      <c r="G133" s="69">
        <v>1993</v>
      </c>
      <c r="H133" s="70">
        <v>5</v>
      </c>
      <c r="I133" s="71">
        <v>1</v>
      </c>
      <c r="J133" s="71">
        <v>110</v>
      </c>
      <c r="K133" s="71">
        <v>1.2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59">
        <v>0</v>
      </c>
      <c r="U133" s="60">
        <v>0</v>
      </c>
      <c r="V133" s="60">
        <v>0</v>
      </c>
      <c r="W133" s="60">
        <v>0</v>
      </c>
      <c r="X133" s="59">
        <v>0</v>
      </c>
      <c r="Y133" s="71">
        <v>5</v>
      </c>
      <c r="Z133" s="71">
        <v>1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59">
        <v>0</v>
      </c>
      <c r="AG133" s="60">
        <v>0</v>
      </c>
      <c r="AH133" s="60">
        <v>0</v>
      </c>
      <c r="AI133" s="60">
        <v>0</v>
      </c>
      <c r="AJ133" s="60">
        <v>0</v>
      </c>
      <c r="AK133" s="63" t="s">
        <v>25</v>
      </c>
    </row>
    <row r="134" spans="1:37" ht="17.25" thickBot="1">
      <c r="A134" s="72">
        <v>132</v>
      </c>
      <c r="B134" s="57" t="s">
        <v>175</v>
      </c>
      <c r="C134" s="58" t="s">
        <v>1827</v>
      </c>
      <c r="D134" s="69" t="s">
        <v>103</v>
      </c>
      <c r="E134" s="58" t="s">
        <v>69</v>
      </c>
      <c r="F134" s="69" t="s">
        <v>3619</v>
      </c>
      <c r="G134" s="69">
        <v>1992</v>
      </c>
      <c r="H134" s="70">
        <v>6</v>
      </c>
      <c r="I134" s="71">
        <v>3</v>
      </c>
      <c r="J134" s="71">
        <v>332</v>
      </c>
      <c r="K134" s="71">
        <v>3.7</v>
      </c>
      <c r="L134" s="70">
        <v>1</v>
      </c>
      <c r="M134" s="71">
        <v>1</v>
      </c>
      <c r="N134" s="71">
        <v>2</v>
      </c>
      <c r="O134" s="71">
        <v>1</v>
      </c>
      <c r="P134" s="60">
        <v>0</v>
      </c>
      <c r="Q134" s="60">
        <v>0</v>
      </c>
      <c r="R134" s="60">
        <v>0</v>
      </c>
      <c r="S134" s="60">
        <v>0</v>
      </c>
      <c r="T134" s="70">
        <v>0.3</v>
      </c>
      <c r="U134" s="71">
        <v>0.3</v>
      </c>
      <c r="V134" s="71">
        <v>0.4</v>
      </c>
      <c r="W134" s="71">
        <v>0.7</v>
      </c>
      <c r="X134" s="70">
        <v>7</v>
      </c>
      <c r="Y134" s="71">
        <v>19</v>
      </c>
      <c r="Z134" s="71">
        <v>12</v>
      </c>
      <c r="AA134" s="70">
        <v>0.27</v>
      </c>
      <c r="AB134" s="71">
        <v>0.27</v>
      </c>
      <c r="AC134" s="71">
        <v>0.54</v>
      </c>
      <c r="AD134" s="71">
        <v>0.27</v>
      </c>
      <c r="AE134" s="71">
        <v>0.54</v>
      </c>
      <c r="AF134" s="70">
        <v>0.09</v>
      </c>
      <c r="AG134" s="71">
        <v>0.11</v>
      </c>
      <c r="AH134" s="71">
        <v>0.2</v>
      </c>
      <c r="AI134" s="71">
        <v>0.09</v>
      </c>
      <c r="AJ134" s="71">
        <v>0.2</v>
      </c>
      <c r="AK134" s="63" t="s">
        <v>25</v>
      </c>
    </row>
    <row r="135" spans="1:37" ht="17.25" thickBot="1">
      <c r="A135" s="72">
        <v>133</v>
      </c>
      <c r="B135" s="57" t="s">
        <v>176</v>
      </c>
      <c r="C135" s="58" t="s">
        <v>1844</v>
      </c>
      <c r="D135" s="69" t="s">
        <v>104</v>
      </c>
      <c r="E135" s="58" t="s">
        <v>73</v>
      </c>
      <c r="F135" s="69" t="s">
        <v>3620</v>
      </c>
      <c r="G135" s="69">
        <v>1998</v>
      </c>
      <c r="H135" s="70">
        <v>6</v>
      </c>
      <c r="I135" s="71">
        <v>6</v>
      </c>
      <c r="J135" s="71">
        <v>495</v>
      </c>
      <c r="K135" s="71">
        <v>5.5</v>
      </c>
      <c r="L135" s="70">
        <v>1</v>
      </c>
      <c r="M135" s="71">
        <v>3</v>
      </c>
      <c r="N135" s="71">
        <v>4</v>
      </c>
      <c r="O135" s="71">
        <v>1</v>
      </c>
      <c r="P135" s="60">
        <v>0</v>
      </c>
      <c r="Q135" s="60">
        <v>0</v>
      </c>
      <c r="R135" s="71">
        <v>2</v>
      </c>
      <c r="S135" s="60">
        <v>0</v>
      </c>
      <c r="T135" s="70">
        <v>0.9</v>
      </c>
      <c r="U135" s="71">
        <v>0.9</v>
      </c>
      <c r="V135" s="71">
        <v>2.8</v>
      </c>
      <c r="W135" s="71">
        <v>3.6</v>
      </c>
      <c r="X135" s="70">
        <v>22</v>
      </c>
      <c r="Y135" s="71">
        <v>41</v>
      </c>
      <c r="Z135" s="71">
        <v>36</v>
      </c>
      <c r="AA135" s="70">
        <v>0.18</v>
      </c>
      <c r="AB135" s="71">
        <v>0.55000000000000004</v>
      </c>
      <c r="AC135" s="71">
        <v>0.73</v>
      </c>
      <c r="AD135" s="71">
        <v>0.18</v>
      </c>
      <c r="AE135" s="71">
        <v>0.73</v>
      </c>
      <c r="AF135" s="70">
        <v>0.16</v>
      </c>
      <c r="AG135" s="71">
        <v>0.5</v>
      </c>
      <c r="AH135" s="71">
        <v>0.66</v>
      </c>
      <c r="AI135" s="71">
        <v>0.16</v>
      </c>
      <c r="AJ135" s="71">
        <v>0.66</v>
      </c>
      <c r="AK135" s="63" t="s">
        <v>25</v>
      </c>
    </row>
    <row r="136" spans="1:37" ht="17.25" thickBot="1">
      <c r="A136" s="72">
        <v>134</v>
      </c>
      <c r="B136" s="57" t="s">
        <v>3146</v>
      </c>
      <c r="C136" s="58" t="s">
        <v>1852</v>
      </c>
      <c r="D136" s="69" t="s">
        <v>104</v>
      </c>
      <c r="E136" s="58" t="s">
        <v>69</v>
      </c>
      <c r="F136" s="69" t="s">
        <v>3621</v>
      </c>
      <c r="G136" s="69">
        <v>1988</v>
      </c>
      <c r="H136" s="70">
        <v>2</v>
      </c>
      <c r="I136" s="71">
        <v>1</v>
      </c>
      <c r="J136" s="71">
        <v>95</v>
      </c>
      <c r="K136" s="71">
        <v>1.1000000000000001</v>
      </c>
      <c r="L136" s="59">
        <v>0</v>
      </c>
      <c r="M136" s="71">
        <v>1</v>
      </c>
      <c r="N136" s="71">
        <v>1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59">
        <v>0</v>
      </c>
      <c r="U136" s="60">
        <v>0</v>
      </c>
      <c r="V136" s="71">
        <v>0.1</v>
      </c>
      <c r="W136" s="71">
        <v>0.1</v>
      </c>
      <c r="X136" s="59">
        <v>0</v>
      </c>
      <c r="Y136" s="71">
        <v>3</v>
      </c>
      <c r="Z136" s="60">
        <v>0</v>
      </c>
      <c r="AA136" s="59">
        <v>0</v>
      </c>
      <c r="AB136" s="71">
        <v>0.95</v>
      </c>
      <c r="AC136" s="71">
        <v>0.95</v>
      </c>
      <c r="AD136" s="60">
        <v>0</v>
      </c>
      <c r="AE136" s="71">
        <v>0.95</v>
      </c>
      <c r="AF136" s="59">
        <v>0</v>
      </c>
      <c r="AG136" s="71">
        <v>0.1</v>
      </c>
      <c r="AH136" s="71">
        <v>0.1</v>
      </c>
      <c r="AI136" s="60">
        <v>0</v>
      </c>
      <c r="AJ136" s="71">
        <v>0.1</v>
      </c>
      <c r="AK136" s="63" t="s">
        <v>25</v>
      </c>
    </row>
    <row r="137" spans="1:37" ht="17.25" thickBot="1">
      <c r="A137" s="72">
        <v>135</v>
      </c>
      <c r="B137" s="57" t="s">
        <v>177</v>
      </c>
      <c r="C137" s="58" t="s">
        <v>1814</v>
      </c>
      <c r="D137" s="69" t="s">
        <v>1812</v>
      </c>
      <c r="E137" s="58" t="s">
        <v>85</v>
      </c>
      <c r="F137" s="69" t="s">
        <v>3622</v>
      </c>
      <c r="G137" s="69">
        <v>1998</v>
      </c>
      <c r="H137" s="70">
        <v>7</v>
      </c>
      <c r="I137" s="71">
        <v>7</v>
      </c>
      <c r="J137" s="71">
        <v>627</v>
      </c>
      <c r="K137" s="71">
        <v>7</v>
      </c>
      <c r="L137" s="70">
        <v>1</v>
      </c>
      <c r="M137" s="60">
        <v>0</v>
      </c>
      <c r="N137" s="71">
        <v>1</v>
      </c>
      <c r="O137" s="71">
        <v>1</v>
      </c>
      <c r="P137" s="60">
        <v>0</v>
      </c>
      <c r="Q137" s="60">
        <v>0</v>
      </c>
      <c r="R137" s="71">
        <v>1</v>
      </c>
      <c r="S137" s="60">
        <v>0</v>
      </c>
      <c r="T137" s="70">
        <v>2.2999999999999998</v>
      </c>
      <c r="U137" s="71">
        <v>2.2999999999999998</v>
      </c>
      <c r="V137" s="71">
        <v>1.3</v>
      </c>
      <c r="W137" s="71">
        <v>3.7</v>
      </c>
      <c r="X137" s="70">
        <v>21</v>
      </c>
      <c r="Y137" s="71">
        <v>24</v>
      </c>
      <c r="Z137" s="71">
        <v>41</v>
      </c>
      <c r="AA137" s="70">
        <v>0.14000000000000001</v>
      </c>
      <c r="AB137" s="60">
        <v>0</v>
      </c>
      <c r="AC137" s="71">
        <v>0.14000000000000001</v>
      </c>
      <c r="AD137" s="71">
        <v>0.14000000000000001</v>
      </c>
      <c r="AE137" s="71">
        <v>0.14000000000000001</v>
      </c>
      <c r="AF137" s="70">
        <v>0.33</v>
      </c>
      <c r="AG137" s="71">
        <v>0.19</v>
      </c>
      <c r="AH137" s="71">
        <v>0.53</v>
      </c>
      <c r="AI137" s="71">
        <v>0.33</v>
      </c>
      <c r="AJ137" s="71">
        <v>0.53</v>
      </c>
      <c r="AK137" s="63" t="s">
        <v>25</v>
      </c>
    </row>
    <row r="138" spans="1:37" ht="17.25" thickBot="1">
      <c r="A138" s="72">
        <v>136</v>
      </c>
      <c r="B138" s="57" t="s">
        <v>3024</v>
      </c>
      <c r="C138" s="58" t="s">
        <v>1822</v>
      </c>
      <c r="D138" s="69" t="s">
        <v>1812</v>
      </c>
      <c r="E138" s="58" t="s">
        <v>73</v>
      </c>
      <c r="F138" s="69" t="s">
        <v>3623</v>
      </c>
      <c r="G138" s="69">
        <v>2002</v>
      </c>
      <c r="H138" s="70">
        <v>3</v>
      </c>
      <c r="I138" s="60">
        <v>0</v>
      </c>
      <c r="J138" s="71">
        <v>117</v>
      </c>
      <c r="K138" s="71">
        <v>1.3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71">
        <v>1</v>
      </c>
      <c r="S138" s="60">
        <v>0</v>
      </c>
      <c r="T138" s="70">
        <v>1.8</v>
      </c>
      <c r="U138" s="71">
        <v>1.8</v>
      </c>
      <c r="V138" s="60">
        <v>0</v>
      </c>
      <c r="W138" s="71">
        <v>1.9</v>
      </c>
      <c r="X138" s="70">
        <v>4</v>
      </c>
      <c r="Y138" s="71">
        <v>10</v>
      </c>
      <c r="Z138" s="71">
        <v>6</v>
      </c>
      <c r="AA138" s="70">
        <v>0.77</v>
      </c>
      <c r="AB138" s="60">
        <v>0</v>
      </c>
      <c r="AC138" s="71">
        <v>0.77</v>
      </c>
      <c r="AD138" s="71">
        <v>0.77</v>
      </c>
      <c r="AE138" s="71">
        <v>0.77</v>
      </c>
      <c r="AF138" s="70">
        <v>1.39</v>
      </c>
      <c r="AG138" s="71">
        <v>0.04</v>
      </c>
      <c r="AH138" s="71">
        <v>1.42</v>
      </c>
      <c r="AI138" s="71">
        <v>1.39</v>
      </c>
      <c r="AJ138" s="71">
        <v>1.42</v>
      </c>
      <c r="AK138" s="63" t="s">
        <v>25</v>
      </c>
    </row>
    <row r="139" spans="1:37" ht="17.25" thickBot="1">
      <c r="A139" s="72">
        <v>137</v>
      </c>
      <c r="B139" s="57" t="s">
        <v>179</v>
      </c>
      <c r="C139" s="58" t="s">
        <v>1834</v>
      </c>
      <c r="D139" s="69" t="s">
        <v>102</v>
      </c>
      <c r="E139" s="58" t="s">
        <v>73</v>
      </c>
      <c r="F139" s="69" t="s">
        <v>3624</v>
      </c>
      <c r="G139" s="69">
        <v>2004</v>
      </c>
      <c r="H139" s="70">
        <v>7</v>
      </c>
      <c r="I139" s="71">
        <v>4</v>
      </c>
      <c r="J139" s="71">
        <v>303</v>
      </c>
      <c r="K139" s="71">
        <v>3.4</v>
      </c>
      <c r="L139" s="70">
        <v>4</v>
      </c>
      <c r="M139" s="60">
        <v>0</v>
      </c>
      <c r="N139" s="71">
        <v>4</v>
      </c>
      <c r="O139" s="71">
        <v>4</v>
      </c>
      <c r="P139" s="60">
        <v>0</v>
      </c>
      <c r="Q139" s="60">
        <v>0</v>
      </c>
      <c r="R139" s="60">
        <v>0</v>
      </c>
      <c r="S139" s="60">
        <v>0</v>
      </c>
      <c r="T139" s="70">
        <v>2.5</v>
      </c>
      <c r="U139" s="71">
        <v>2.5</v>
      </c>
      <c r="V139" s="71">
        <v>0.1</v>
      </c>
      <c r="W139" s="71">
        <v>2.6</v>
      </c>
      <c r="X139" s="70">
        <v>4</v>
      </c>
      <c r="Y139" s="71">
        <v>6</v>
      </c>
      <c r="Z139" s="71">
        <v>12</v>
      </c>
      <c r="AA139" s="70">
        <v>1.19</v>
      </c>
      <c r="AB139" s="60">
        <v>0</v>
      </c>
      <c r="AC139" s="71">
        <v>1.19</v>
      </c>
      <c r="AD139" s="71">
        <v>1.19</v>
      </c>
      <c r="AE139" s="71">
        <v>1.19</v>
      </c>
      <c r="AF139" s="70">
        <v>0.73</v>
      </c>
      <c r="AG139" s="71">
        <v>0.04</v>
      </c>
      <c r="AH139" s="71">
        <v>0.77</v>
      </c>
      <c r="AI139" s="71">
        <v>0.73</v>
      </c>
      <c r="AJ139" s="71">
        <v>0.77</v>
      </c>
      <c r="AK139" s="63" t="s">
        <v>25</v>
      </c>
    </row>
    <row r="140" spans="1:37" ht="17.25" thickBot="1">
      <c r="A140" s="72">
        <v>138</v>
      </c>
      <c r="B140" s="57" t="s">
        <v>180</v>
      </c>
      <c r="C140" s="58" t="s">
        <v>1843</v>
      </c>
      <c r="D140" s="69" t="s">
        <v>1812</v>
      </c>
      <c r="E140" s="58" t="s">
        <v>69</v>
      </c>
      <c r="F140" s="69" t="s">
        <v>3625</v>
      </c>
      <c r="G140" s="69">
        <v>1994</v>
      </c>
      <c r="H140" s="70">
        <v>7</v>
      </c>
      <c r="I140" s="71">
        <v>7</v>
      </c>
      <c r="J140" s="71">
        <v>630</v>
      </c>
      <c r="K140" s="71">
        <v>7</v>
      </c>
      <c r="L140" s="70">
        <v>2</v>
      </c>
      <c r="M140" s="71">
        <v>1</v>
      </c>
      <c r="N140" s="71">
        <v>3</v>
      </c>
      <c r="O140" s="71">
        <v>1</v>
      </c>
      <c r="P140" s="71">
        <v>1</v>
      </c>
      <c r="Q140" s="71">
        <v>1</v>
      </c>
      <c r="R140" s="71">
        <v>3</v>
      </c>
      <c r="S140" s="60">
        <v>0</v>
      </c>
      <c r="T140" s="70">
        <v>2.6</v>
      </c>
      <c r="U140" s="71">
        <v>1.8</v>
      </c>
      <c r="V140" s="71">
        <v>3.2</v>
      </c>
      <c r="W140" s="71">
        <v>5</v>
      </c>
      <c r="X140" s="70">
        <v>8</v>
      </c>
      <c r="Y140" s="71">
        <v>68</v>
      </c>
      <c r="Z140" s="71">
        <v>45</v>
      </c>
      <c r="AA140" s="70">
        <v>0.28999999999999998</v>
      </c>
      <c r="AB140" s="71">
        <v>0.14000000000000001</v>
      </c>
      <c r="AC140" s="71">
        <v>0.43</v>
      </c>
      <c r="AD140" s="71">
        <v>0.14000000000000001</v>
      </c>
      <c r="AE140" s="71">
        <v>0.28999999999999998</v>
      </c>
      <c r="AF140" s="70">
        <v>0.37</v>
      </c>
      <c r="AG140" s="71">
        <v>0.45</v>
      </c>
      <c r="AH140" s="71">
        <v>0.82</v>
      </c>
      <c r="AI140" s="71">
        <v>0.25</v>
      </c>
      <c r="AJ140" s="71">
        <v>0.71</v>
      </c>
      <c r="AK140" s="63" t="s">
        <v>25</v>
      </c>
    </row>
    <row r="141" spans="1:37" ht="17.25" thickBot="1">
      <c r="A141" s="72">
        <v>139</v>
      </c>
      <c r="B141" s="57" t="s">
        <v>1780</v>
      </c>
      <c r="C141" s="58" t="s">
        <v>1823</v>
      </c>
      <c r="D141" s="69" t="s">
        <v>103</v>
      </c>
      <c r="E141" s="58" t="s">
        <v>81</v>
      </c>
      <c r="F141" s="69" t="s">
        <v>3626</v>
      </c>
      <c r="G141" s="69">
        <v>2001</v>
      </c>
      <c r="H141" s="70">
        <v>6</v>
      </c>
      <c r="I141" s="71">
        <v>6</v>
      </c>
      <c r="J141" s="71">
        <v>507</v>
      </c>
      <c r="K141" s="71">
        <v>5.6</v>
      </c>
      <c r="L141" s="59">
        <v>0</v>
      </c>
      <c r="M141" s="60">
        <v>0</v>
      </c>
      <c r="N141" s="60">
        <v>0</v>
      </c>
      <c r="O141" s="60">
        <v>0</v>
      </c>
      <c r="P141" s="60">
        <v>0</v>
      </c>
      <c r="Q141" s="71">
        <v>1</v>
      </c>
      <c r="R141" s="71">
        <v>2</v>
      </c>
      <c r="S141" s="60">
        <v>0</v>
      </c>
      <c r="T141" s="70">
        <v>1.7</v>
      </c>
      <c r="U141" s="71">
        <v>0.9</v>
      </c>
      <c r="V141" s="71">
        <v>1</v>
      </c>
      <c r="W141" s="71">
        <v>1.9</v>
      </c>
      <c r="X141" s="70">
        <v>17</v>
      </c>
      <c r="Y141" s="71">
        <v>69</v>
      </c>
      <c r="Z141" s="71">
        <v>19</v>
      </c>
      <c r="AA141" s="59">
        <v>0</v>
      </c>
      <c r="AB141" s="60">
        <v>0</v>
      </c>
      <c r="AC141" s="60">
        <v>0</v>
      </c>
      <c r="AD141" s="60">
        <v>0</v>
      </c>
      <c r="AE141" s="60">
        <v>0</v>
      </c>
      <c r="AF141" s="70">
        <v>0.3</v>
      </c>
      <c r="AG141" s="71">
        <v>0.18</v>
      </c>
      <c r="AH141" s="71">
        <v>0.48</v>
      </c>
      <c r="AI141" s="71">
        <v>0.16</v>
      </c>
      <c r="AJ141" s="71">
        <v>0.34</v>
      </c>
      <c r="AK141" s="63" t="s">
        <v>25</v>
      </c>
    </row>
    <row r="142" spans="1:37" ht="17.25" thickBot="1">
      <c r="A142" s="72">
        <v>140</v>
      </c>
      <c r="B142" s="57" t="s">
        <v>2688</v>
      </c>
      <c r="C142" s="58" t="s">
        <v>1820</v>
      </c>
      <c r="D142" s="69" t="s">
        <v>111</v>
      </c>
      <c r="E142" s="58" t="s">
        <v>77</v>
      </c>
      <c r="F142" s="69" t="s">
        <v>3627</v>
      </c>
      <c r="G142" s="69">
        <v>1993</v>
      </c>
      <c r="H142" s="70">
        <v>7</v>
      </c>
      <c r="I142" s="71">
        <v>7</v>
      </c>
      <c r="J142" s="71">
        <v>630</v>
      </c>
      <c r="K142" s="71">
        <v>7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71">
        <v>1</v>
      </c>
      <c r="S142" s="60">
        <v>0</v>
      </c>
      <c r="T142" s="59">
        <v>0</v>
      </c>
      <c r="U142" s="60">
        <v>0</v>
      </c>
      <c r="V142" s="60">
        <v>0</v>
      </c>
      <c r="W142" s="60">
        <v>0</v>
      </c>
      <c r="X142" s="59">
        <v>0</v>
      </c>
      <c r="Y142" s="71">
        <v>1</v>
      </c>
      <c r="Z142" s="60">
        <v>0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59">
        <v>0</v>
      </c>
      <c r="AG142" s="60">
        <v>0</v>
      </c>
      <c r="AH142" s="60">
        <v>0</v>
      </c>
      <c r="AI142" s="60">
        <v>0</v>
      </c>
      <c r="AJ142" s="60">
        <v>0</v>
      </c>
      <c r="AK142" s="63" t="s">
        <v>25</v>
      </c>
    </row>
    <row r="143" spans="1:37" ht="17.25" thickBot="1">
      <c r="A143" s="72">
        <v>141</v>
      </c>
      <c r="B143" s="57" t="s">
        <v>181</v>
      </c>
      <c r="C143" s="58" t="s">
        <v>1814</v>
      </c>
      <c r="D143" s="69" t="s">
        <v>1821</v>
      </c>
      <c r="E143" s="58" t="s">
        <v>65</v>
      </c>
      <c r="F143" s="69" t="s">
        <v>3628</v>
      </c>
      <c r="G143" s="69">
        <v>2000</v>
      </c>
      <c r="H143" s="70">
        <v>7</v>
      </c>
      <c r="I143" s="71">
        <v>6</v>
      </c>
      <c r="J143" s="71">
        <v>516</v>
      </c>
      <c r="K143" s="71">
        <v>5.7</v>
      </c>
      <c r="L143" s="70">
        <v>1</v>
      </c>
      <c r="M143" s="71">
        <v>3</v>
      </c>
      <c r="N143" s="71">
        <v>4</v>
      </c>
      <c r="O143" s="71">
        <v>1</v>
      </c>
      <c r="P143" s="60">
        <v>0</v>
      </c>
      <c r="Q143" s="60">
        <v>0</v>
      </c>
      <c r="R143" s="60">
        <v>0</v>
      </c>
      <c r="S143" s="60">
        <v>0</v>
      </c>
      <c r="T143" s="70">
        <v>0.9</v>
      </c>
      <c r="U143" s="71">
        <v>0.9</v>
      </c>
      <c r="V143" s="71">
        <v>1.3</v>
      </c>
      <c r="W143" s="71">
        <v>2.2000000000000002</v>
      </c>
      <c r="X143" s="70">
        <v>14</v>
      </c>
      <c r="Y143" s="71">
        <v>26</v>
      </c>
      <c r="Z143" s="71">
        <v>45</v>
      </c>
      <c r="AA143" s="70">
        <v>0.17</v>
      </c>
      <c r="AB143" s="71">
        <v>0.52</v>
      </c>
      <c r="AC143" s="71">
        <v>0.7</v>
      </c>
      <c r="AD143" s="71">
        <v>0.17</v>
      </c>
      <c r="AE143" s="71">
        <v>0.7</v>
      </c>
      <c r="AF143" s="70">
        <v>0.16</v>
      </c>
      <c r="AG143" s="71">
        <v>0.23</v>
      </c>
      <c r="AH143" s="71">
        <v>0.38</v>
      </c>
      <c r="AI143" s="71">
        <v>0.16</v>
      </c>
      <c r="AJ143" s="71">
        <v>0.38</v>
      </c>
      <c r="AK143" s="63" t="s">
        <v>25</v>
      </c>
    </row>
    <row r="144" spans="1:37" ht="17.25" thickBot="1">
      <c r="A144" s="72">
        <v>142</v>
      </c>
      <c r="B144" s="57" t="s">
        <v>2689</v>
      </c>
      <c r="C144" s="58" t="s">
        <v>1814</v>
      </c>
      <c r="D144" s="69" t="s">
        <v>111</v>
      </c>
      <c r="E144" s="58" t="s">
        <v>2351</v>
      </c>
      <c r="F144" s="69" t="s">
        <v>3629</v>
      </c>
      <c r="G144" s="69">
        <v>1991</v>
      </c>
      <c r="H144" s="70">
        <v>7</v>
      </c>
      <c r="I144" s="71">
        <v>7</v>
      </c>
      <c r="J144" s="71">
        <v>630</v>
      </c>
      <c r="K144" s="71">
        <v>7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1</v>
      </c>
      <c r="S144" s="60">
        <v>0</v>
      </c>
      <c r="T144" s="59">
        <v>0</v>
      </c>
      <c r="U144" s="60">
        <v>0</v>
      </c>
      <c r="V144" s="60">
        <v>0</v>
      </c>
      <c r="W144" s="60">
        <v>0</v>
      </c>
      <c r="X144" s="59">
        <v>0</v>
      </c>
      <c r="Y144" s="60">
        <v>0</v>
      </c>
      <c r="Z144" s="60">
        <v>0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59">
        <v>0</v>
      </c>
      <c r="AG144" s="60">
        <v>0</v>
      </c>
      <c r="AH144" s="60">
        <v>0</v>
      </c>
      <c r="AI144" s="60">
        <v>0</v>
      </c>
      <c r="AJ144" s="60">
        <v>0</v>
      </c>
      <c r="AK144" s="63" t="s">
        <v>25</v>
      </c>
    </row>
    <row r="145" spans="1:37" ht="17.25" thickBot="1">
      <c r="A145" s="72">
        <v>143</v>
      </c>
      <c r="B145" s="57" t="s">
        <v>182</v>
      </c>
      <c r="C145" s="58" t="s">
        <v>1822</v>
      </c>
      <c r="D145" s="69" t="s">
        <v>1812</v>
      </c>
      <c r="E145" s="58" t="s">
        <v>91</v>
      </c>
      <c r="F145" s="69" t="s">
        <v>3630</v>
      </c>
      <c r="G145" s="69">
        <v>1996</v>
      </c>
      <c r="H145" s="70">
        <v>6</v>
      </c>
      <c r="I145" s="71">
        <v>1</v>
      </c>
      <c r="J145" s="71">
        <v>144</v>
      </c>
      <c r="K145" s="71">
        <v>1.6</v>
      </c>
      <c r="L145" s="59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70">
        <v>0.2</v>
      </c>
      <c r="U145" s="71">
        <v>0.2</v>
      </c>
      <c r="V145" s="71">
        <v>0.1</v>
      </c>
      <c r="W145" s="71">
        <v>0.3</v>
      </c>
      <c r="X145" s="70">
        <v>2</v>
      </c>
      <c r="Y145" s="71">
        <v>7</v>
      </c>
      <c r="Z145" s="71">
        <v>10</v>
      </c>
      <c r="AA145" s="59">
        <v>0</v>
      </c>
      <c r="AB145" s="60">
        <v>0</v>
      </c>
      <c r="AC145" s="60">
        <v>0</v>
      </c>
      <c r="AD145" s="60">
        <v>0</v>
      </c>
      <c r="AE145" s="60">
        <v>0</v>
      </c>
      <c r="AF145" s="70">
        <v>0.15</v>
      </c>
      <c r="AG145" s="71">
        <v>0.05</v>
      </c>
      <c r="AH145" s="71">
        <v>0.2</v>
      </c>
      <c r="AI145" s="71">
        <v>0.15</v>
      </c>
      <c r="AJ145" s="71">
        <v>0.2</v>
      </c>
      <c r="AK145" s="63" t="s">
        <v>25</v>
      </c>
    </row>
    <row r="146" spans="1:37" ht="17.25" thickBot="1">
      <c r="A146" s="72">
        <v>144</v>
      </c>
      <c r="B146" s="57" t="s">
        <v>2690</v>
      </c>
      <c r="C146" s="58" t="s">
        <v>2691</v>
      </c>
      <c r="D146" s="69" t="s">
        <v>1821</v>
      </c>
      <c r="E146" s="58" t="s">
        <v>2350</v>
      </c>
      <c r="F146" s="69" t="s">
        <v>3631</v>
      </c>
      <c r="G146" s="69">
        <v>2000</v>
      </c>
      <c r="H146" s="70">
        <v>4</v>
      </c>
      <c r="I146" s="71">
        <v>4</v>
      </c>
      <c r="J146" s="71">
        <v>348</v>
      </c>
      <c r="K146" s="71">
        <v>3.9</v>
      </c>
      <c r="L146" s="70">
        <v>2</v>
      </c>
      <c r="M146" s="71">
        <v>1</v>
      </c>
      <c r="N146" s="71">
        <v>3</v>
      </c>
      <c r="O146" s="71">
        <v>2</v>
      </c>
      <c r="P146" s="60">
        <v>0</v>
      </c>
      <c r="Q146" s="60">
        <v>0</v>
      </c>
      <c r="R146" s="60">
        <v>0</v>
      </c>
      <c r="S146" s="71">
        <v>1</v>
      </c>
      <c r="T146" s="70">
        <v>1</v>
      </c>
      <c r="U146" s="71">
        <v>1</v>
      </c>
      <c r="V146" s="71">
        <v>0.1</v>
      </c>
      <c r="W146" s="71">
        <v>1.1000000000000001</v>
      </c>
      <c r="X146" s="70">
        <v>12</v>
      </c>
      <c r="Y146" s="71">
        <v>4</v>
      </c>
      <c r="Z146" s="71">
        <v>18</v>
      </c>
      <c r="AA146" s="70">
        <v>0.52</v>
      </c>
      <c r="AB146" s="71">
        <v>0.26</v>
      </c>
      <c r="AC146" s="71">
        <v>0.78</v>
      </c>
      <c r="AD146" s="71">
        <v>0.52</v>
      </c>
      <c r="AE146" s="71">
        <v>0.78</v>
      </c>
      <c r="AF146" s="70">
        <v>0.25</v>
      </c>
      <c r="AG146" s="71">
        <v>0.04</v>
      </c>
      <c r="AH146" s="71">
        <v>0.28999999999999998</v>
      </c>
      <c r="AI146" s="71">
        <v>0.25</v>
      </c>
      <c r="AJ146" s="71">
        <v>0.28999999999999998</v>
      </c>
      <c r="AK146" s="63" t="s">
        <v>25</v>
      </c>
    </row>
    <row r="147" spans="1:37" ht="17.25" thickBot="1">
      <c r="A147" s="72">
        <v>145</v>
      </c>
      <c r="B147" s="57" t="s">
        <v>185</v>
      </c>
      <c r="C147" s="58" t="s">
        <v>1820</v>
      </c>
      <c r="D147" s="69" t="s">
        <v>1812</v>
      </c>
      <c r="E147" s="58" t="s">
        <v>79</v>
      </c>
      <c r="F147" s="69" t="s">
        <v>3632</v>
      </c>
      <c r="G147" s="69">
        <v>1999</v>
      </c>
      <c r="H147" s="70">
        <v>7</v>
      </c>
      <c r="I147" s="71">
        <v>5</v>
      </c>
      <c r="J147" s="71">
        <v>320</v>
      </c>
      <c r="K147" s="71">
        <v>3.6</v>
      </c>
      <c r="L147" s="70">
        <v>2</v>
      </c>
      <c r="M147" s="60">
        <v>0</v>
      </c>
      <c r="N147" s="71">
        <v>2</v>
      </c>
      <c r="O147" s="71">
        <v>2</v>
      </c>
      <c r="P147" s="60">
        <v>0</v>
      </c>
      <c r="Q147" s="60">
        <v>0</v>
      </c>
      <c r="R147" s="60">
        <v>0</v>
      </c>
      <c r="S147" s="60">
        <v>0</v>
      </c>
      <c r="T147" s="70">
        <v>1.9</v>
      </c>
      <c r="U147" s="71">
        <v>1.9</v>
      </c>
      <c r="V147" s="71">
        <v>0.2</v>
      </c>
      <c r="W147" s="71">
        <v>2.1</v>
      </c>
      <c r="X147" s="70">
        <v>7</v>
      </c>
      <c r="Y147" s="71">
        <v>16</v>
      </c>
      <c r="Z147" s="71">
        <v>23</v>
      </c>
      <c r="AA147" s="70">
        <v>0.56000000000000005</v>
      </c>
      <c r="AB147" s="60">
        <v>0</v>
      </c>
      <c r="AC147" s="71">
        <v>0.56000000000000005</v>
      </c>
      <c r="AD147" s="71">
        <v>0.56000000000000005</v>
      </c>
      <c r="AE147" s="71">
        <v>0.56000000000000005</v>
      </c>
      <c r="AF147" s="70">
        <v>0.52</v>
      </c>
      <c r="AG147" s="71">
        <v>0.06</v>
      </c>
      <c r="AH147" s="71">
        <v>0.57999999999999996</v>
      </c>
      <c r="AI147" s="71">
        <v>0.52</v>
      </c>
      <c r="AJ147" s="71">
        <v>0.57999999999999996</v>
      </c>
      <c r="AK147" s="63" t="s">
        <v>25</v>
      </c>
    </row>
    <row r="148" spans="1:37" ht="17.25" thickBot="1">
      <c r="A148" s="72">
        <v>146</v>
      </c>
      <c r="B148" s="57" t="s">
        <v>186</v>
      </c>
      <c r="C148" s="58" t="s">
        <v>1814</v>
      </c>
      <c r="D148" s="69" t="s">
        <v>103</v>
      </c>
      <c r="E148" s="58" t="s">
        <v>81</v>
      </c>
      <c r="F148" s="69" t="s">
        <v>3633</v>
      </c>
      <c r="G148" s="69">
        <v>2000</v>
      </c>
      <c r="H148" s="70">
        <v>6</v>
      </c>
      <c r="I148" s="71">
        <v>6</v>
      </c>
      <c r="J148" s="71">
        <v>495</v>
      </c>
      <c r="K148" s="71">
        <v>5.5</v>
      </c>
      <c r="L148" s="59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71">
        <v>1</v>
      </c>
      <c r="S148" s="60">
        <v>0</v>
      </c>
      <c r="T148" s="70">
        <v>0.5</v>
      </c>
      <c r="U148" s="71">
        <v>0.5</v>
      </c>
      <c r="V148" s="71">
        <v>0.4</v>
      </c>
      <c r="W148" s="71">
        <v>0.9</v>
      </c>
      <c r="X148" s="70">
        <v>9</v>
      </c>
      <c r="Y148" s="71">
        <v>36</v>
      </c>
      <c r="Z148" s="71">
        <v>18</v>
      </c>
      <c r="AA148" s="59">
        <v>0</v>
      </c>
      <c r="AB148" s="60">
        <v>0</v>
      </c>
      <c r="AC148" s="60">
        <v>0</v>
      </c>
      <c r="AD148" s="60">
        <v>0</v>
      </c>
      <c r="AE148" s="60">
        <v>0</v>
      </c>
      <c r="AF148" s="70">
        <v>0.09</v>
      </c>
      <c r="AG148" s="71">
        <v>0.08</v>
      </c>
      <c r="AH148" s="71">
        <v>0.17</v>
      </c>
      <c r="AI148" s="71">
        <v>0.09</v>
      </c>
      <c r="AJ148" s="71">
        <v>0.17</v>
      </c>
      <c r="AK148" s="63" t="s">
        <v>25</v>
      </c>
    </row>
    <row r="149" spans="1:37" ht="17.25" thickBot="1">
      <c r="A149" s="72">
        <v>147</v>
      </c>
      <c r="B149" s="57" t="s">
        <v>187</v>
      </c>
      <c r="C149" s="58" t="s">
        <v>1853</v>
      </c>
      <c r="D149" s="69" t="s">
        <v>103</v>
      </c>
      <c r="E149" s="58" t="s">
        <v>96</v>
      </c>
      <c r="F149" s="69" t="s">
        <v>3634</v>
      </c>
      <c r="G149" s="69">
        <v>1989</v>
      </c>
      <c r="H149" s="70">
        <v>7</v>
      </c>
      <c r="I149" s="71">
        <v>7</v>
      </c>
      <c r="J149" s="71">
        <v>539</v>
      </c>
      <c r="K149" s="71">
        <v>6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1</v>
      </c>
      <c r="S149" s="60">
        <v>0</v>
      </c>
      <c r="T149" s="70">
        <v>0.3</v>
      </c>
      <c r="U149" s="71">
        <v>0.3</v>
      </c>
      <c r="V149" s="71">
        <v>0.5</v>
      </c>
      <c r="W149" s="71">
        <v>0.8</v>
      </c>
      <c r="X149" s="70">
        <v>13</v>
      </c>
      <c r="Y149" s="71">
        <v>25</v>
      </c>
      <c r="Z149" s="71">
        <v>10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0.05</v>
      </c>
      <c r="AG149" s="71">
        <v>0.08</v>
      </c>
      <c r="AH149" s="71">
        <v>0.13</v>
      </c>
      <c r="AI149" s="71">
        <v>0.05</v>
      </c>
      <c r="AJ149" s="71">
        <v>0.13</v>
      </c>
      <c r="AK149" s="63" t="s">
        <v>25</v>
      </c>
    </row>
    <row r="150" spans="1:37" ht="17.25" thickBot="1">
      <c r="A150" s="72">
        <v>148</v>
      </c>
      <c r="B150" s="57" t="s">
        <v>188</v>
      </c>
      <c r="C150" s="58" t="s">
        <v>1823</v>
      </c>
      <c r="D150" s="69" t="s">
        <v>1821</v>
      </c>
      <c r="E150" s="58" t="s">
        <v>69</v>
      </c>
      <c r="F150" s="69" t="s">
        <v>3635</v>
      </c>
      <c r="G150" s="69">
        <v>2004</v>
      </c>
      <c r="H150" s="70">
        <v>5</v>
      </c>
      <c r="I150" s="71">
        <v>2</v>
      </c>
      <c r="J150" s="71">
        <v>175</v>
      </c>
      <c r="K150" s="71">
        <v>1.9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70">
        <v>0.5</v>
      </c>
      <c r="U150" s="71">
        <v>0.5</v>
      </c>
      <c r="V150" s="60">
        <v>0</v>
      </c>
      <c r="W150" s="71">
        <v>0.6</v>
      </c>
      <c r="X150" s="70">
        <v>14</v>
      </c>
      <c r="Y150" s="71">
        <v>5</v>
      </c>
      <c r="Z150" s="71">
        <v>26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70">
        <v>0.27</v>
      </c>
      <c r="AG150" s="71">
        <v>0.02</v>
      </c>
      <c r="AH150" s="71">
        <v>0.28999999999999998</v>
      </c>
      <c r="AI150" s="71">
        <v>0.27</v>
      </c>
      <c r="AJ150" s="71">
        <v>0.28999999999999998</v>
      </c>
      <c r="AK150" s="63" t="s">
        <v>25</v>
      </c>
    </row>
    <row r="151" spans="1:37" ht="17.25" thickBot="1">
      <c r="A151" s="72">
        <v>149</v>
      </c>
      <c r="B151" s="57" t="s">
        <v>189</v>
      </c>
      <c r="C151" s="58" t="s">
        <v>1814</v>
      </c>
      <c r="D151" s="69" t="s">
        <v>103</v>
      </c>
      <c r="E151" s="58" t="s">
        <v>96</v>
      </c>
      <c r="F151" s="69" t="s">
        <v>3636</v>
      </c>
      <c r="G151" s="69">
        <v>2001</v>
      </c>
      <c r="H151" s="70">
        <v>7</v>
      </c>
      <c r="I151" s="71">
        <v>6</v>
      </c>
      <c r="J151" s="71">
        <v>527</v>
      </c>
      <c r="K151" s="71">
        <v>5.9</v>
      </c>
      <c r="L151" s="59">
        <v>0</v>
      </c>
      <c r="M151" s="71">
        <v>1</v>
      </c>
      <c r="N151" s="71">
        <v>1</v>
      </c>
      <c r="O151" s="60">
        <v>0</v>
      </c>
      <c r="P151" s="60">
        <v>0</v>
      </c>
      <c r="Q151" s="60">
        <v>0</v>
      </c>
      <c r="R151" s="71">
        <v>1</v>
      </c>
      <c r="S151" s="60">
        <v>0</v>
      </c>
      <c r="T151" s="70">
        <v>0.9</v>
      </c>
      <c r="U151" s="71">
        <v>0.9</v>
      </c>
      <c r="V151" s="71">
        <v>1.9</v>
      </c>
      <c r="W151" s="71">
        <v>2.7</v>
      </c>
      <c r="X151" s="70">
        <v>8</v>
      </c>
      <c r="Y151" s="71">
        <v>21</v>
      </c>
      <c r="Z151" s="71">
        <v>21</v>
      </c>
      <c r="AA151" s="59">
        <v>0</v>
      </c>
      <c r="AB151" s="71">
        <v>0.17</v>
      </c>
      <c r="AC151" s="71">
        <v>0.17</v>
      </c>
      <c r="AD151" s="60">
        <v>0</v>
      </c>
      <c r="AE151" s="71">
        <v>0.17</v>
      </c>
      <c r="AF151" s="70">
        <v>0.15</v>
      </c>
      <c r="AG151" s="71">
        <v>0.32</v>
      </c>
      <c r="AH151" s="71">
        <v>0.47</v>
      </c>
      <c r="AI151" s="71">
        <v>0.15</v>
      </c>
      <c r="AJ151" s="71">
        <v>0.47</v>
      </c>
      <c r="AK151" s="63" t="s">
        <v>25</v>
      </c>
    </row>
    <row r="152" spans="1:37" ht="17.25" thickBot="1">
      <c r="A152" s="72">
        <v>150</v>
      </c>
      <c r="B152" s="57" t="s">
        <v>3165</v>
      </c>
      <c r="C152" s="58" t="s">
        <v>3166</v>
      </c>
      <c r="D152" s="69" t="s">
        <v>1835</v>
      </c>
      <c r="E152" s="58" t="s">
        <v>77</v>
      </c>
      <c r="F152" s="69" t="s">
        <v>3637</v>
      </c>
      <c r="G152" s="69">
        <v>1993</v>
      </c>
      <c r="H152" s="70">
        <v>2</v>
      </c>
      <c r="I152" s="60">
        <v>0</v>
      </c>
      <c r="J152" s="71">
        <v>40</v>
      </c>
      <c r="K152" s="71">
        <v>0.4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71">
        <v>1</v>
      </c>
      <c r="S152" s="60">
        <v>0</v>
      </c>
      <c r="T152" s="59">
        <v>0</v>
      </c>
      <c r="U152" s="60">
        <v>0</v>
      </c>
      <c r="V152" s="71">
        <v>0.1</v>
      </c>
      <c r="W152" s="71">
        <v>0.1</v>
      </c>
      <c r="X152" s="70">
        <v>4</v>
      </c>
      <c r="Y152" s="71">
        <v>6</v>
      </c>
      <c r="Z152" s="71">
        <v>1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59">
        <v>0</v>
      </c>
      <c r="AG152" s="71">
        <v>0.26</v>
      </c>
      <c r="AH152" s="71">
        <v>0.26</v>
      </c>
      <c r="AI152" s="60">
        <v>0</v>
      </c>
      <c r="AJ152" s="71">
        <v>0.26</v>
      </c>
      <c r="AK152" s="63" t="s">
        <v>25</v>
      </c>
    </row>
    <row r="153" spans="1:37" ht="17.25" thickBot="1">
      <c r="A153" s="72">
        <v>151</v>
      </c>
      <c r="B153" s="57" t="s">
        <v>190</v>
      </c>
      <c r="C153" s="58" t="s">
        <v>1814</v>
      </c>
      <c r="D153" s="69" t="s">
        <v>1812</v>
      </c>
      <c r="E153" s="58" t="s">
        <v>87</v>
      </c>
      <c r="F153" s="69" t="s">
        <v>3638</v>
      </c>
      <c r="G153" s="69">
        <v>2000</v>
      </c>
      <c r="H153" s="70">
        <v>7</v>
      </c>
      <c r="I153" s="71">
        <v>6</v>
      </c>
      <c r="J153" s="71">
        <v>570</v>
      </c>
      <c r="K153" s="71">
        <v>6.3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2</v>
      </c>
      <c r="S153" s="60">
        <v>0</v>
      </c>
      <c r="T153" s="70">
        <v>0.9</v>
      </c>
      <c r="U153" s="71">
        <v>0.9</v>
      </c>
      <c r="V153" s="71">
        <v>1.3</v>
      </c>
      <c r="W153" s="71">
        <v>2.2000000000000002</v>
      </c>
      <c r="X153" s="70">
        <v>16</v>
      </c>
      <c r="Y153" s="71">
        <v>29</v>
      </c>
      <c r="Z153" s="71">
        <v>27</v>
      </c>
      <c r="AA153" s="59">
        <v>0</v>
      </c>
      <c r="AB153" s="71">
        <v>0.16</v>
      </c>
      <c r="AC153" s="71">
        <v>0.16</v>
      </c>
      <c r="AD153" s="60">
        <v>0</v>
      </c>
      <c r="AE153" s="71">
        <v>0.16</v>
      </c>
      <c r="AF153" s="70">
        <v>0.15</v>
      </c>
      <c r="AG153" s="71">
        <v>0.2</v>
      </c>
      <c r="AH153" s="71">
        <v>0.34</v>
      </c>
      <c r="AI153" s="71">
        <v>0.15</v>
      </c>
      <c r="AJ153" s="71">
        <v>0.34</v>
      </c>
      <c r="AK153" s="63" t="s">
        <v>25</v>
      </c>
    </row>
    <row r="154" spans="1:37" ht="17.25" thickBot="1">
      <c r="A154" s="72">
        <v>152</v>
      </c>
      <c r="B154" s="57" t="s">
        <v>191</v>
      </c>
      <c r="C154" s="58" t="s">
        <v>1813</v>
      </c>
      <c r="D154" s="69" t="s">
        <v>103</v>
      </c>
      <c r="E154" s="58" t="s">
        <v>73</v>
      </c>
      <c r="F154" s="69" t="s">
        <v>3639</v>
      </c>
      <c r="G154" s="69">
        <v>2001</v>
      </c>
      <c r="H154" s="70">
        <v>7</v>
      </c>
      <c r="I154" s="71">
        <v>5</v>
      </c>
      <c r="J154" s="71">
        <v>436</v>
      </c>
      <c r="K154" s="71">
        <v>4.8</v>
      </c>
      <c r="L154" s="59">
        <v>0</v>
      </c>
      <c r="M154" s="71">
        <v>1</v>
      </c>
      <c r="N154" s="71">
        <v>1</v>
      </c>
      <c r="O154" s="60">
        <v>0</v>
      </c>
      <c r="P154" s="60">
        <v>0</v>
      </c>
      <c r="Q154" s="60">
        <v>0</v>
      </c>
      <c r="R154" s="71">
        <v>1</v>
      </c>
      <c r="S154" s="60">
        <v>0</v>
      </c>
      <c r="T154" s="70">
        <v>0.3</v>
      </c>
      <c r="U154" s="71">
        <v>0.3</v>
      </c>
      <c r="V154" s="71">
        <v>1.5</v>
      </c>
      <c r="W154" s="71">
        <v>1.7</v>
      </c>
      <c r="X154" s="70">
        <v>7</v>
      </c>
      <c r="Y154" s="71">
        <v>39</v>
      </c>
      <c r="Z154" s="71">
        <v>10</v>
      </c>
      <c r="AA154" s="59">
        <v>0</v>
      </c>
      <c r="AB154" s="71">
        <v>0.21</v>
      </c>
      <c r="AC154" s="71">
        <v>0.21</v>
      </c>
      <c r="AD154" s="60">
        <v>0</v>
      </c>
      <c r="AE154" s="71">
        <v>0.21</v>
      </c>
      <c r="AF154" s="70">
        <v>0.05</v>
      </c>
      <c r="AG154" s="71">
        <v>0.3</v>
      </c>
      <c r="AH154" s="71">
        <v>0.36</v>
      </c>
      <c r="AI154" s="71">
        <v>0.05</v>
      </c>
      <c r="AJ154" s="71">
        <v>0.36</v>
      </c>
      <c r="AK154" s="63" t="s">
        <v>25</v>
      </c>
    </row>
    <row r="155" spans="1:37" ht="17.25" thickBot="1">
      <c r="A155" s="72">
        <v>153</v>
      </c>
      <c r="B155" s="57" t="s">
        <v>192</v>
      </c>
      <c r="C155" s="58" t="s">
        <v>1814</v>
      </c>
      <c r="D155" s="69" t="s">
        <v>104</v>
      </c>
      <c r="E155" s="58" t="s">
        <v>96</v>
      </c>
      <c r="F155" s="69" t="s">
        <v>3640</v>
      </c>
      <c r="G155" s="69">
        <v>1998</v>
      </c>
      <c r="H155" s="70">
        <v>1</v>
      </c>
      <c r="I155" s="60">
        <v>0</v>
      </c>
      <c r="J155" s="71">
        <v>1</v>
      </c>
      <c r="K155" s="60">
        <v>0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59">
        <v>0</v>
      </c>
      <c r="U155" s="60">
        <v>0</v>
      </c>
      <c r="V155" s="60">
        <v>0</v>
      </c>
      <c r="W155" s="60">
        <v>0</v>
      </c>
      <c r="X155" s="59">
        <v>0</v>
      </c>
      <c r="Y155" s="60">
        <v>0</v>
      </c>
      <c r="Z155" s="60">
        <v>0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59">
        <v>0</v>
      </c>
      <c r="AG155" s="60">
        <v>0</v>
      </c>
      <c r="AH155" s="60">
        <v>0</v>
      </c>
      <c r="AI155" s="60">
        <v>0</v>
      </c>
      <c r="AJ155" s="60">
        <v>0</v>
      </c>
      <c r="AK155" s="63" t="s">
        <v>25</v>
      </c>
    </row>
    <row r="156" spans="1:37" ht="17.25" thickBot="1">
      <c r="A156" s="72">
        <v>154</v>
      </c>
      <c r="B156" s="57" t="s">
        <v>1774</v>
      </c>
      <c r="C156" s="58" t="s">
        <v>1824</v>
      </c>
      <c r="D156" s="69" t="s">
        <v>103</v>
      </c>
      <c r="E156" s="58" t="s">
        <v>93</v>
      </c>
      <c r="F156" s="69" t="s">
        <v>3641</v>
      </c>
      <c r="G156" s="69">
        <v>2001</v>
      </c>
      <c r="H156" s="70">
        <v>7</v>
      </c>
      <c r="I156" s="71">
        <v>7</v>
      </c>
      <c r="J156" s="71">
        <v>557</v>
      </c>
      <c r="K156" s="71">
        <v>6.2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3</v>
      </c>
      <c r="S156" s="60">
        <v>0</v>
      </c>
      <c r="T156" s="70">
        <v>0.1</v>
      </c>
      <c r="U156" s="71">
        <v>0.1</v>
      </c>
      <c r="V156" s="71">
        <v>0.3</v>
      </c>
      <c r="W156" s="71">
        <v>0.4</v>
      </c>
      <c r="X156" s="70">
        <v>4</v>
      </c>
      <c r="Y156" s="71">
        <v>18</v>
      </c>
      <c r="Z156" s="71">
        <v>5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70">
        <v>0.02</v>
      </c>
      <c r="AG156" s="71">
        <v>0.04</v>
      </c>
      <c r="AH156" s="71">
        <v>7.0000000000000007E-2</v>
      </c>
      <c r="AI156" s="71">
        <v>0.02</v>
      </c>
      <c r="AJ156" s="71">
        <v>7.0000000000000007E-2</v>
      </c>
      <c r="AK156" s="63" t="s">
        <v>25</v>
      </c>
    </row>
    <row r="157" spans="1:37" ht="17.25" thickBot="1">
      <c r="A157" s="72">
        <v>155</v>
      </c>
      <c r="B157" s="57" t="s">
        <v>193</v>
      </c>
      <c r="C157" s="58" t="s">
        <v>1843</v>
      </c>
      <c r="D157" s="69" t="s">
        <v>104</v>
      </c>
      <c r="E157" s="58" t="s">
        <v>93</v>
      </c>
      <c r="F157" s="69" t="s">
        <v>3642</v>
      </c>
      <c r="G157" s="69">
        <v>1999</v>
      </c>
      <c r="H157" s="70">
        <v>4</v>
      </c>
      <c r="I157" s="71">
        <v>1</v>
      </c>
      <c r="J157" s="71">
        <v>161</v>
      </c>
      <c r="K157" s="71">
        <v>1.8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59">
        <v>0</v>
      </c>
      <c r="U157" s="60">
        <v>0</v>
      </c>
      <c r="V157" s="60">
        <v>0</v>
      </c>
      <c r="W157" s="60">
        <v>0</v>
      </c>
      <c r="X157" s="59">
        <v>0</v>
      </c>
      <c r="Y157" s="71">
        <v>1</v>
      </c>
      <c r="Z157" s="60">
        <v>0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59">
        <v>0</v>
      </c>
      <c r="AG157" s="60">
        <v>0</v>
      </c>
      <c r="AH157" s="60">
        <v>0</v>
      </c>
      <c r="AI157" s="60">
        <v>0</v>
      </c>
      <c r="AJ157" s="60">
        <v>0</v>
      </c>
      <c r="AK157" s="63" t="s">
        <v>25</v>
      </c>
    </row>
    <row r="158" spans="1:37" ht="17.25" thickBot="1">
      <c r="A158" s="72">
        <v>156</v>
      </c>
      <c r="B158" s="57" t="s">
        <v>194</v>
      </c>
      <c r="C158" s="58" t="s">
        <v>1814</v>
      </c>
      <c r="D158" s="69" t="s">
        <v>104</v>
      </c>
      <c r="E158" s="58" t="s">
        <v>79</v>
      </c>
      <c r="F158" s="69" t="s">
        <v>3643</v>
      </c>
      <c r="G158" s="69">
        <v>1997</v>
      </c>
      <c r="H158" s="70">
        <v>6</v>
      </c>
      <c r="I158" s="71">
        <v>4</v>
      </c>
      <c r="J158" s="71">
        <v>416</v>
      </c>
      <c r="K158" s="71">
        <v>4.5999999999999996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70">
        <v>0.1</v>
      </c>
      <c r="U158" s="71">
        <v>0.1</v>
      </c>
      <c r="V158" s="71">
        <v>0.1</v>
      </c>
      <c r="W158" s="71">
        <v>0.2</v>
      </c>
      <c r="X158" s="70">
        <v>5</v>
      </c>
      <c r="Y158" s="71">
        <v>22</v>
      </c>
      <c r="Z158" s="71">
        <v>20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0.01</v>
      </c>
      <c r="AG158" s="71">
        <v>0.03</v>
      </c>
      <c r="AH158" s="71">
        <v>0.04</v>
      </c>
      <c r="AI158" s="71">
        <v>0.01</v>
      </c>
      <c r="AJ158" s="71">
        <v>0.04</v>
      </c>
      <c r="AK158" s="63" t="s">
        <v>25</v>
      </c>
    </row>
    <row r="159" spans="1:37" ht="17.25" thickBot="1">
      <c r="A159" s="72">
        <v>157</v>
      </c>
      <c r="B159" s="57" t="s">
        <v>195</v>
      </c>
      <c r="C159" s="58" t="s">
        <v>1822</v>
      </c>
      <c r="D159" s="69" t="s">
        <v>102</v>
      </c>
      <c r="E159" s="58" t="s">
        <v>65</v>
      </c>
      <c r="F159" s="69" t="s">
        <v>3644</v>
      </c>
      <c r="G159" s="69">
        <v>2000</v>
      </c>
      <c r="H159" s="70">
        <v>2</v>
      </c>
      <c r="I159" s="60">
        <v>0</v>
      </c>
      <c r="J159" s="71">
        <v>16</v>
      </c>
      <c r="K159" s="71">
        <v>0.2</v>
      </c>
      <c r="L159" s="59">
        <v>0</v>
      </c>
      <c r="M159" s="71">
        <v>1</v>
      </c>
      <c r="N159" s="71">
        <v>1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59">
        <v>0</v>
      </c>
      <c r="U159" s="60">
        <v>0</v>
      </c>
      <c r="V159" s="71">
        <v>0.2</v>
      </c>
      <c r="W159" s="71">
        <v>0.2</v>
      </c>
      <c r="X159" s="70">
        <v>3</v>
      </c>
      <c r="Y159" s="71">
        <v>1</v>
      </c>
      <c r="Z159" s="71">
        <v>2</v>
      </c>
      <c r="AA159" s="59">
        <v>0</v>
      </c>
      <c r="AB159" s="71">
        <v>5.63</v>
      </c>
      <c r="AC159" s="71">
        <v>5.63</v>
      </c>
      <c r="AD159" s="60">
        <v>0</v>
      </c>
      <c r="AE159" s="71">
        <v>5.63</v>
      </c>
      <c r="AF159" s="59">
        <v>0</v>
      </c>
      <c r="AG159" s="71">
        <v>1.06</v>
      </c>
      <c r="AH159" s="71">
        <v>1.06</v>
      </c>
      <c r="AI159" s="60">
        <v>0</v>
      </c>
      <c r="AJ159" s="71">
        <v>1.06</v>
      </c>
      <c r="AK159" s="63" t="s">
        <v>25</v>
      </c>
    </row>
    <row r="160" spans="1:37" ht="17.25" thickBot="1">
      <c r="A160" s="72">
        <v>158</v>
      </c>
      <c r="B160" s="57" t="s">
        <v>196</v>
      </c>
      <c r="C160" s="58" t="s">
        <v>1814</v>
      </c>
      <c r="D160" s="69" t="s">
        <v>102</v>
      </c>
      <c r="E160" s="58" t="s">
        <v>67</v>
      </c>
      <c r="F160" s="69" t="s">
        <v>3645</v>
      </c>
      <c r="G160" s="69">
        <v>2001</v>
      </c>
      <c r="H160" s="70">
        <v>7</v>
      </c>
      <c r="I160" s="71">
        <v>6</v>
      </c>
      <c r="J160" s="71">
        <v>542</v>
      </c>
      <c r="K160" s="71">
        <v>6</v>
      </c>
      <c r="L160" s="70">
        <v>2</v>
      </c>
      <c r="M160" s="71">
        <v>2</v>
      </c>
      <c r="N160" s="71">
        <v>4</v>
      </c>
      <c r="O160" s="71">
        <v>2</v>
      </c>
      <c r="P160" s="60">
        <v>0</v>
      </c>
      <c r="Q160" s="60">
        <v>0</v>
      </c>
      <c r="R160" s="71">
        <v>5</v>
      </c>
      <c r="S160" s="60">
        <v>0</v>
      </c>
      <c r="T160" s="70">
        <v>1.7</v>
      </c>
      <c r="U160" s="71">
        <v>1.7</v>
      </c>
      <c r="V160" s="71">
        <v>1.7</v>
      </c>
      <c r="W160" s="71">
        <v>3.4</v>
      </c>
      <c r="X160" s="70">
        <v>34</v>
      </c>
      <c r="Y160" s="71">
        <v>15</v>
      </c>
      <c r="Z160" s="71">
        <v>46</v>
      </c>
      <c r="AA160" s="70">
        <v>0.33</v>
      </c>
      <c r="AB160" s="71">
        <v>0.33</v>
      </c>
      <c r="AC160" s="71">
        <v>0.66</v>
      </c>
      <c r="AD160" s="71">
        <v>0.33</v>
      </c>
      <c r="AE160" s="71">
        <v>0.66</v>
      </c>
      <c r="AF160" s="70">
        <v>0.28000000000000003</v>
      </c>
      <c r="AG160" s="71">
        <v>0.28000000000000003</v>
      </c>
      <c r="AH160" s="71">
        <v>0.56000000000000005</v>
      </c>
      <c r="AI160" s="71">
        <v>0.28000000000000003</v>
      </c>
      <c r="AJ160" s="71">
        <v>0.56000000000000005</v>
      </c>
      <c r="AK160" s="63" t="s">
        <v>25</v>
      </c>
    </row>
    <row r="161" spans="1:37" ht="17.25" thickBot="1">
      <c r="A161" s="72">
        <v>159</v>
      </c>
      <c r="B161" s="57" t="s">
        <v>3301</v>
      </c>
      <c r="C161" s="58" t="s">
        <v>1820</v>
      </c>
      <c r="D161" s="69" t="s">
        <v>1812</v>
      </c>
      <c r="E161" s="58" t="s">
        <v>79</v>
      </c>
      <c r="F161" s="69" t="s">
        <v>3646</v>
      </c>
      <c r="G161" s="69">
        <v>2002</v>
      </c>
      <c r="H161" s="70">
        <v>3</v>
      </c>
      <c r="I161" s="60">
        <v>0</v>
      </c>
      <c r="J161" s="71">
        <v>26</v>
      </c>
      <c r="K161" s="71">
        <v>0.3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59">
        <v>0</v>
      </c>
      <c r="U161" s="60">
        <v>0</v>
      </c>
      <c r="V161" s="60">
        <v>0</v>
      </c>
      <c r="W161" s="60">
        <v>0</v>
      </c>
      <c r="X161" s="70">
        <v>1</v>
      </c>
      <c r="Y161" s="71">
        <v>2</v>
      </c>
      <c r="Z161" s="71">
        <v>2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59">
        <v>0</v>
      </c>
      <c r="AG161" s="60">
        <v>0</v>
      </c>
      <c r="AH161" s="60">
        <v>0</v>
      </c>
      <c r="AI161" s="60">
        <v>0</v>
      </c>
      <c r="AJ161" s="60">
        <v>0</v>
      </c>
      <c r="AK161" s="63" t="s">
        <v>25</v>
      </c>
    </row>
    <row r="162" spans="1:37" ht="17.25" thickBot="1">
      <c r="A162" s="72">
        <v>160</v>
      </c>
      <c r="B162" s="57" t="s">
        <v>197</v>
      </c>
      <c r="C162" s="58" t="s">
        <v>1814</v>
      </c>
      <c r="D162" s="69" t="s">
        <v>102</v>
      </c>
      <c r="E162" s="58" t="s">
        <v>65</v>
      </c>
      <c r="F162" s="69" t="s">
        <v>3647</v>
      </c>
      <c r="G162" s="69">
        <v>1995</v>
      </c>
      <c r="H162" s="70">
        <v>4</v>
      </c>
      <c r="I162" s="71">
        <v>2</v>
      </c>
      <c r="J162" s="71">
        <v>195</v>
      </c>
      <c r="K162" s="71">
        <v>2.2000000000000002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71">
        <v>1</v>
      </c>
      <c r="S162" s="60">
        <v>0</v>
      </c>
      <c r="T162" s="70">
        <v>0.4</v>
      </c>
      <c r="U162" s="71">
        <v>0.4</v>
      </c>
      <c r="V162" s="71">
        <v>0.5</v>
      </c>
      <c r="W162" s="71">
        <v>0.9</v>
      </c>
      <c r="X162" s="70">
        <v>18</v>
      </c>
      <c r="Y162" s="71">
        <v>4</v>
      </c>
      <c r="Z162" s="71">
        <v>34</v>
      </c>
      <c r="AA162" s="59">
        <v>0</v>
      </c>
      <c r="AB162" s="71">
        <v>0.46</v>
      </c>
      <c r="AC162" s="71">
        <v>0.46</v>
      </c>
      <c r="AD162" s="60">
        <v>0</v>
      </c>
      <c r="AE162" s="71">
        <v>0.46</v>
      </c>
      <c r="AF162" s="70">
        <v>0.17</v>
      </c>
      <c r="AG162" s="71">
        <v>0.23</v>
      </c>
      <c r="AH162" s="71">
        <v>0.4</v>
      </c>
      <c r="AI162" s="71">
        <v>0.17</v>
      </c>
      <c r="AJ162" s="71">
        <v>0.4</v>
      </c>
      <c r="AK162" s="63" t="s">
        <v>25</v>
      </c>
    </row>
    <row r="163" spans="1:37" ht="17.25" thickBot="1">
      <c r="A163" s="72">
        <v>161</v>
      </c>
      <c r="B163" s="57" t="s">
        <v>198</v>
      </c>
      <c r="C163" s="58" t="s">
        <v>1838</v>
      </c>
      <c r="D163" s="69" t="s">
        <v>103</v>
      </c>
      <c r="E163" s="58" t="s">
        <v>73</v>
      </c>
      <c r="F163" s="69" t="s">
        <v>3648</v>
      </c>
      <c r="G163" s="69">
        <v>1991</v>
      </c>
      <c r="H163" s="70">
        <v>5</v>
      </c>
      <c r="I163" s="71">
        <v>5</v>
      </c>
      <c r="J163" s="71">
        <v>438</v>
      </c>
      <c r="K163" s="71">
        <v>4.9000000000000004</v>
      </c>
      <c r="L163" s="70">
        <v>2</v>
      </c>
      <c r="M163" s="60">
        <v>0</v>
      </c>
      <c r="N163" s="71">
        <v>2</v>
      </c>
      <c r="O163" s="71">
        <v>2</v>
      </c>
      <c r="P163" s="60">
        <v>0</v>
      </c>
      <c r="Q163" s="60">
        <v>0</v>
      </c>
      <c r="R163" s="71">
        <v>1</v>
      </c>
      <c r="S163" s="60">
        <v>0</v>
      </c>
      <c r="T163" s="70">
        <v>1</v>
      </c>
      <c r="U163" s="71">
        <v>1</v>
      </c>
      <c r="V163" s="71">
        <v>1.1000000000000001</v>
      </c>
      <c r="W163" s="71">
        <v>2.1</v>
      </c>
      <c r="X163" s="70">
        <v>9</v>
      </c>
      <c r="Y163" s="71">
        <v>50</v>
      </c>
      <c r="Z163" s="71">
        <v>26</v>
      </c>
      <c r="AA163" s="70">
        <v>0.41</v>
      </c>
      <c r="AB163" s="60">
        <v>0</v>
      </c>
      <c r="AC163" s="71">
        <v>0.41</v>
      </c>
      <c r="AD163" s="71">
        <v>0.41</v>
      </c>
      <c r="AE163" s="71">
        <v>0.41</v>
      </c>
      <c r="AF163" s="70">
        <v>0.2</v>
      </c>
      <c r="AG163" s="71">
        <v>0.22</v>
      </c>
      <c r="AH163" s="71">
        <v>0.43</v>
      </c>
      <c r="AI163" s="71">
        <v>0.2</v>
      </c>
      <c r="AJ163" s="71">
        <v>0.43</v>
      </c>
      <c r="AK163" s="63" t="s">
        <v>25</v>
      </c>
    </row>
    <row r="164" spans="1:37" ht="17.25" thickBot="1">
      <c r="A164" s="72">
        <v>162</v>
      </c>
      <c r="B164" s="57" t="s">
        <v>199</v>
      </c>
      <c r="C164" s="58" t="s">
        <v>1814</v>
      </c>
      <c r="D164" s="69" t="s">
        <v>104</v>
      </c>
      <c r="E164" s="58" t="s">
        <v>85</v>
      </c>
      <c r="F164" s="69" t="s">
        <v>3649</v>
      </c>
      <c r="G164" s="69">
        <v>2000</v>
      </c>
      <c r="H164" s="70">
        <v>6</v>
      </c>
      <c r="I164" s="71">
        <v>6</v>
      </c>
      <c r="J164" s="71">
        <v>539</v>
      </c>
      <c r="K164" s="71">
        <v>6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70">
        <v>0.2</v>
      </c>
      <c r="U164" s="71">
        <v>0.2</v>
      </c>
      <c r="V164" s="60">
        <v>0</v>
      </c>
      <c r="W164" s="71">
        <v>0.3</v>
      </c>
      <c r="X164" s="70">
        <v>5</v>
      </c>
      <c r="Y164" s="71">
        <v>15</v>
      </c>
      <c r="Z164" s="71">
        <v>1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70">
        <v>0.04</v>
      </c>
      <c r="AG164" s="60">
        <v>0</v>
      </c>
      <c r="AH164" s="71">
        <v>0.04</v>
      </c>
      <c r="AI164" s="71">
        <v>0.04</v>
      </c>
      <c r="AJ164" s="71">
        <v>0.04</v>
      </c>
      <c r="AK164" s="63" t="s">
        <v>25</v>
      </c>
    </row>
    <row r="165" spans="1:37" ht="17.25" thickBot="1">
      <c r="A165" s="72">
        <v>163</v>
      </c>
      <c r="B165" s="57" t="s">
        <v>200</v>
      </c>
      <c r="C165" s="58" t="s">
        <v>1824</v>
      </c>
      <c r="D165" s="69" t="s">
        <v>103</v>
      </c>
      <c r="E165" s="58" t="s">
        <v>67</v>
      </c>
      <c r="F165" s="69" t="s">
        <v>3650</v>
      </c>
      <c r="G165" s="69">
        <v>1997</v>
      </c>
      <c r="H165" s="70">
        <v>7</v>
      </c>
      <c r="I165" s="71">
        <v>7</v>
      </c>
      <c r="J165" s="71">
        <v>614</v>
      </c>
      <c r="K165" s="71">
        <v>6.8</v>
      </c>
      <c r="L165" s="70">
        <v>1</v>
      </c>
      <c r="M165" s="71">
        <v>1</v>
      </c>
      <c r="N165" s="71">
        <v>2</v>
      </c>
      <c r="O165" s="71">
        <v>1</v>
      </c>
      <c r="P165" s="60">
        <v>0</v>
      </c>
      <c r="Q165" s="60">
        <v>0</v>
      </c>
      <c r="R165" s="71">
        <v>3</v>
      </c>
      <c r="S165" s="60">
        <v>0</v>
      </c>
      <c r="T165" s="70">
        <v>0.7</v>
      </c>
      <c r="U165" s="71">
        <v>0.7</v>
      </c>
      <c r="V165" s="71">
        <v>1.1000000000000001</v>
      </c>
      <c r="W165" s="71">
        <v>1.9</v>
      </c>
      <c r="X165" s="70">
        <v>9</v>
      </c>
      <c r="Y165" s="71">
        <v>47</v>
      </c>
      <c r="Z165" s="71">
        <v>9</v>
      </c>
      <c r="AA165" s="70">
        <v>0.15</v>
      </c>
      <c r="AB165" s="71">
        <v>0.15</v>
      </c>
      <c r="AC165" s="71">
        <v>0.28999999999999998</v>
      </c>
      <c r="AD165" s="71">
        <v>0.15</v>
      </c>
      <c r="AE165" s="71">
        <v>0.28999999999999998</v>
      </c>
      <c r="AF165" s="70">
        <v>0.11</v>
      </c>
      <c r="AG165" s="71">
        <v>0.16</v>
      </c>
      <c r="AH165" s="71">
        <v>0.27</v>
      </c>
      <c r="AI165" s="71">
        <v>0.11</v>
      </c>
      <c r="AJ165" s="71">
        <v>0.27</v>
      </c>
      <c r="AK165" s="63" t="s">
        <v>25</v>
      </c>
    </row>
    <row r="166" spans="1:37" ht="17.25" thickBot="1">
      <c r="A166" s="72">
        <v>164</v>
      </c>
      <c r="B166" s="57" t="s">
        <v>2692</v>
      </c>
      <c r="C166" s="58" t="s">
        <v>1816</v>
      </c>
      <c r="D166" s="69" t="s">
        <v>104</v>
      </c>
      <c r="E166" s="58" t="s">
        <v>81</v>
      </c>
      <c r="F166" s="69" t="s">
        <v>3651</v>
      </c>
      <c r="G166" s="69">
        <v>2003</v>
      </c>
      <c r="H166" s="70">
        <v>6</v>
      </c>
      <c r="I166" s="71">
        <v>5</v>
      </c>
      <c r="J166" s="71">
        <v>410</v>
      </c>
      <c r="K166" s="71">
        <v>4.5999999999999996</v>
      </c>
      <c r="L166" s="59">
        <v>0</v>
      </c>
      <c r="M166" s="71">
        <v>2</v>
      </c>
      <c r="N166" s="71">
        <v>2</v>
      </c>
      <c r="O166" s="60">
        <v>0</v>
      </c>
      <c r="P166" s="60">
        <v>0</v>
      </c>
      <c r="Q166" s="60">
        <v>0</v>
      </c>
      <c r="R166" s="60">
        <v>0</v>
      </c>
      <c r="S166" s="71">
        <v>1</v>
      </c>
      <c r="T166" s="70">
        <v>0.1</v>
      </c>
      <c r="U166" s="71">
        <v>0.1</v>
      </c>
      <c r="V166" s="71">
        <v>0.6</v>
      </c>
      <c r="W166" s="71">
        <v>0.6</v>
      </c>
      <c r="X166" s="70">
        <v>25</v>
      </c>
      <c r="Y166" s="71">
        <v>22</v>
      </c>
      <c r="Z166" s="71">
        <v>38</v>
      </c>
      <c r="AA166" s="59">
        <v>0</v>
      </c>
      <c r="AB166" s="71">
        <v>0.44</v>
      </c>
      <c r="AC166" s="71">
        <v>0.44</v>
      </c>
      <c r="AD166" s="60">
        <v>0</v>
      </c>
      <c r="AE166" s="71">
        <v>0.44</v>
      </c>
      <c r="AF166" s="70">
        <v>0.02</v>
      </c>
      <c r="AG166" s="71">
        <v>0.12</v>
      </c>
      <c r="AH166" s="71">
        <v>0.14000000000000001</v>
      </c>
      <c r="AI166" s="71">
        <v>0.02</v>
      </c>
      <c r="AJ166" s="71">
        <v>0.14000000000000001</v>
      </c>
      <c r="AK166" s="63" t="s">
        <v>25</v>
      </c>
    </row>
    <row r="167" spans="1:37" ht="17.25" thickBot="1">
      <c r="A167" s="72">
        <v>165</v>
      </c>
      <c r="B167" s="57" t="s">
        <v>2693</v>
      </c>
      <c r="C167" s="58" t="s">
        <v>1845</v>
      </c>
      <c r="D167" s="69" t="s">
        <v>104</v>
      </c>
      <c r="E167" s="58" t="s">
        <v>65</v>
      </c>
      <c r="F167" s="69" t="s">
        <v>3652</v>
      </c>
      <c r="G167" s="69">
        <v>2002</v>
      </c>
      <c r="H167" s="70">
        <v>5</v>
      </c>
      <c r="I167" s="71">
        <v>4</v>
      </c>
      <c r="J167" s="71">
        <v>371</v>
      </c>
      <c r="K167" s="71">
        <v>4.0999999999999996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71">
        <v>1</v>
      </c>
      <c r="S167" s="60">
        <v>0</v>
      </c>
      <c r="T167" s="70">
        <v>0.1</v>
      </c>
      <c r="U167" s="71">
        <v>0.1</v>
      </c>
      <c r="V167" s="71">
        <v>0.6</v>
      </c>
      <c r="W167" s="71">
        <v>0.7</v>
      </c>
      <c r="X167" s="70">
        <v>10</v>
      </c>
      <c r="Y167" s="71">
        <v>24</v>
      </c>
      <c r="Z167" s="71">
        <v>7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0.02</v>
      </c>
      <c r="AG167" s="71">
        <v>0.15</v>
      </c>
      <c r="AH167" s="71">
        <v>0.17</v>
      </c>
      <c r="AI167" s="71">
        <v>0.02</v>
      </c>
      <c r="AJ167" s="71">
        <v>0.17</v>
      </c>
      <c r="AK167" s="63" t="s">
        <v>25</v>
      </c>
    </row>
    <row r="168" spans="1:37" ht="17.25" thickBot="1">
      <c r="A168" s="72">
        <v>166</v>
      </c>
      <c r="B168" s="57" t="s">
        <v>201</v>
      </c>
      <c r="C168" s="58" t="s">
        <v>1818</v>
      </c>
      <c r="D168" s="69" t="s">
        <v>102</v>
      </c>
      <c r="E168" s="58" t="s">
        <v>65</v>
      </c>
      <c r="F168" s="69" t="s">
        <v>3653</v>
      </c>
      <c r="G168" s="69">
        <v>2000</v>
      </c>
      <c r="H168" s="70">
        <v>7</v>
      </c>
      <c r="I168" s="71">
        <v>7</v>
      </c>
      <c r="J168" s="71">
        <v>618</v>
      </c>
      <c r="K168" s="71">
        <v>6.9</v>
      </c>
      <c r="L168" s="70">
        <v>8</v>
      </c>
      <c r="M168" s="71">
        <v>1</v>
      </c>
      <c r="N168" s="71">
        <v>9</v>
      </c>
      <c r="O168" s="71">
        <v>7</v>
      </c>
      <c r="P168" s="71">
        <v>1</v>
      </c>
      <c r="Q168" s="71">
        <v>2</v>
      </c>
      <c r="R168" s="60">
        <v>0</v>
      </c>
      <c r="S168" s="60">
        <v>0</v>
      </c>
      <c r="T168" s="70">
        <v>7.9</v>
      </c>
      <c r="U168" s="71">
        <v>6.3</v>
      </c>
      <c r="V168" s="71">
        <v>1.2</v>
      </c>
      <c r="W168" s="71">
        <v>7.6</v>
      </c>
      <c r="X168" s="70">
        <v>4</v>
      </c>
      <c r="Y168" s="71">
        <v>4</v>
      </c>
      <c r="Z168" s="71">
        <v>32</v>
      </c>
      <c r="AA168" s="70">
        <v>1.17</v>
      </c>
      <c r="AB168" s="71">
        <v>0.15</v>
      </c>
      <c r="AC168" s="71">
        <v>1.31</v>
      </c>
      <c r="AD168" s="71">
        <v>1.02</v>
      </c>
      <c r="AE168" s="71">
        <v>1.17</v>
      </c>
      <c r="AF168" s="70">
        <v>1.1499999999999999</v>
      </c>
      <c r="AG168" s="71">
        <v>0.18</v>
      </c>
      <c r="AH168" s="71">
        <v>1.33</v>
      </c>
      <c r="AI168" s="71">
        <v>0.92</v>
      </c>
      <c r="AJ168" s="71">
        <v>1.1000000000000001</v>
      </c>
      <c r="AK168" s="63" t="s">
        <v>25</v>
      </c>
    </row>
    <row r="169" spans="1:37" ht="17.25" thickBot="1">
      <c r="A169" s="72">
        <v>167</v>
      </c>
      <c r="B169" s="57" t="s">
        <v>2694</v>
      </c>
      <c r="C169" s="58" t="s">
        <v>1814</v>
      </c>
      <c r="D169" s="69" t="s">
        <v>102</v>
      </c>
      <c r="E169" s="58" t="s">
        <v>2351</v>
      </c>
      <c r="F169" s="69" t="s">
        <v>3654</v>
      </c>
      <c r="G169" s="69">
        <v>2004</v>
      </c>
      <c r="H169" s="70">
        <v>2</v>
      </c>
      <c r="I169" s="60">
        <v>0</v>
      </c>
      <c r="J169" s="71">
        <v>13</v>
      </c>
      <c r="K169" s="71">
        <v>0.1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59">
        <v>0</v>
      </c>
      <c r="U169" s="60">
        <v>0</v>
      </c>
      <c r="V169" s="60">
        <v>0</v>
      </c>
      <c r="W169" s="60">
        <v>0</v>
      </c>
      <c r="X169" s="59">
        <v>0</v>
      </c>
      <c r="Y169" s="60">
        <v>0</v>
      </c>
      <c r="Z169" s="60">
        <v>0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59">
        <v>0</v>
      </c>
      <c r="AG169" s="60">
        <v>0</v>
      </c>
      <c r="AH169" s="60">
        <v>0</v>
      </c>
      <c r="AI169" s="60">
        <v>0</v>
      </c>
      <c r="AJ169" s="60">
        <v>0</v>
      </c>
      <c r="AK169" s="63" t="s">
        <v>25</v>
      </c>
    </row>
    <row r="170" spans="1:37" ht="17.25" thickBot="1">
      <c r="A170" s="72">
        <v>168</v>
      </c>
      <c r="B170" s="57" t="s">
        <v>3168</v>
      </c>
      <c r="C170" s="58" t="s">
        <v>1814</v>
      </c>
      <c r="D170" s="69" t="s">
        <v>104</v>
      </c>
      <c r="E170" s="58" t="s">
        <v>67</v>
      </c>
      <c r="F170" s="69" t="s">
        <v>3655</v>
      </c>
      <c r="G170" s="69">
        <v>2004</v>
      </c>
      <c r="H170" s="70">
        <v>1</v>
      </c>
      <c r="I170" s="60">
        <v>0</v>
      </c>
      <c r="J170" s="71">
        <v>10</v>
      </c>
      <c r="K170" s="71">
        <v>0.1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59">
        <v>0</v>
      </c>
      <c r="U170" s="60">
        <v>0</v>
      </c>
      <c r="V170" s="60">
        <v>0</v>
      </c>
      <c r="W170" s="60">
        <v>0</v>
      </c>
      <c r="X170" s="59">
        <v>0</v>
      </c>
      <c r="Y170" s="60">
        <v>0</v>
      </c>
      <c r="Z170" s="60">
        <v>0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59">
        <v>0</v>
      </c>
      <c r="AG170" s="60">
        <v>0</v>
      </c>
      <c r="AH170" s="60">
        <v>0</v>
      </c>
      <c r="AI170" s="60">
        <v>0</v>
      </c>
      <c r="AJ170" s="60">
        <v>0</v>
      </c>
      <c r="AK170" s="63" t="s">
        <v>25</v>
      </c>
    </row>
    <row r="171" spans="1:37" ht="17.25" thickBot="1">
      <c r="A171" s="72">
        <v>169</v>
      </c>
      <c r="B171" s="57" t="s">
        <v>2847</v>
      </c>
      <c r="C171" s="58" t="s">
        <v>1820</v>
      </c>
      <c r="D171" s="69" t="s">
        <v>103</v>
      </c>
      <c r="E171" s="58" t="s">
        <v>2351</v>
      </c>
      <c r="F171" s="69" t="s">
        <v>3656</v>
      </c>
      <c r="G171" s="69">
        <v>1997</v>
      </c>
      <c r="H171" s="70">
        <v>6</v>
      </c>
      <c r="I171" s="71">
        <v>6</v>
      </c>
      <c r="J171" s="71">
        <v>493</v>
      </c>
      <c r="K171" s="71">
        <v>5.5</v>
      </c>
      <c r="L171" s="70">
        <v>2</v>
      </c>
      <c r="M171" s="60">
        <v>0</v>
      </c>
      <c r="N171" s="71">
        <v>2</v>
      </c>
      <c r="O171" s="71">
        <v>2</v>
      </c>
      <c r="P171" s="60">
        <v>0</v>
      </c>
      <c r="Q171" s="60">
        <v>0</v>
      </c>
      <c r="R171" s="71">
        <v>1</v>
      </c>
      <c r="S171" s="60">
        <v>0</v>
      </c>
      <c r="T171" s="70">
        <v>0.6</v>
      </c>
      <c r="U171" s="71">
        <v>0.6</v>
      </c>
      <c r="V171" s="71">
        <v>0.7</v>
      </c>
      <c r="W171" s="71">
        <v>1.3</v>
      </c>
      <c r="X171" s="70">
        <v>7</v>
      </c>
      <c r="Y171" s="71">
        <v>20</v>
      </c>
      <c r="Z171" s="71">
        <v>12</v>
      </c>
      <c r="AA171" s="70">
        <v>0.37</v>
      </c>
      <c r="AB171" s="60">
        <v>0</v>
      </c>
      <c r="AC171" s="71">
        <v>0.37</v>
      </c>
      <c r="AD171" s="71">
        <v>0.37</v>
      </c>
      <c r="AE171" s="71">
        <v>0.37</v>
      </c>
      <c r="AF171" s="70">
        <v>0.11</v>
      </c>
      <c r="AG171" s="71">
        <v>0.12</v>
      </c>
      <c r="AH171" s="71">
        <v>0.23</v>
      </c>
      <c r="AI171" s="71">
        <v>0.11</v>
      </c>
      <c r="AJ171" s="71">
        <v>0.23</v>
      </c>
      <c r="AK171" s="63" t="s">
        <v>25</v>
      </c>
    </row>
    <row r="172" spans="1:37" ht="17.25" thickBot="1">
      <c r="A172" s="72">
        <v>170</v>
      </c>
      <c r="B172" s="57" t="s">
        <v>2984</v>
      </c>
      <c r="C172" s="58" t="s">
        <v>1840</v>
      </c>
      <c r="D172" s="69" t="s">
        <v>103</v>
      </c>
      <c r="E172" s="58" t="s">
        <v>75</v>
      </c>
      <c r="F172" s="69" t="s">
        <v>3657</v>
      </c>
      <c r="G172" s="69">
        <v>2005</v>
      </c>
      <c r="H172" s="70">
        <v>1</v>
      </c>
      <c r="I172" s="60">
        <v>0</v>
      </c>
      <c r="J172" s="71">
        <v>75</v>
      </c>
      <c r="K172" s="71">
        <v>0.8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70">
        <v>0.3</v>
      </c>
      <c r="U172" s="71">
        <v>0.3</v>
      </c>
      <c r="V172" s="60">
        <v>0</v>
      </c>
      <c r="W172" s="71">
        <v>0.3</v>
      </c>
      <c r="X172" s="59">
        <v>0</v>
      </c>
      <c r="Y172" s="71">
        <v>1</v>
      </c>
      <c r="Z172" s="60">
        <v>0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70">
        <v>0.33</v>
      </c>
      <c r="AG172" s="60">
        <v>0</v>
      </c>
      <c r="AH172" s="71">
        <v>0.33</v>
      </c>
      <c r="AI172" s="71">
        <v>0.33</v>
      </c>
      <c r="AJ172" s="71">
        <v>0.33</v>
      </c>
      <c r="AK172" s="63" t="s">
        <v>25</v>
      </c>
    </row>
    <row r="173" spans="1:37" ht="17.25" thickBot="1">
      <c r="A173" s="72">
        <v>171</v>
      </c>
      <c r="B173" s="57" t="s">
        <v>3658</v>
      </c>
      <c r="C173" s="58" t="s">
        <v>1814</v>
      </c>
      <c r="D173" s="69" t="s">
        <v>103</v>
      </c>
      <c r="E173" s="58" t="s">
        <v>96</v>
      </c>
      <c r="F173" s="69" t="s">
        <v>3659</v>
      </c>
      <c r="G173" s="69">
        <v>1996</v>
      </c>
      <c r="H173" s="70">
        <v>1</v>
      </c>
      <c r="I173" s="60">
        <v>0</v>
      </c>
      <c r="J173" s="71">
        <v>45</v>
      </c>
      <c r="K173" s="71">
        <v>0.5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59">
        <v>0</v>
      </c>
      <c r="U173" s="60">
        <v>0</v>
      </c>
      <c r="V173" s="71">
        <v>0.2</v>
      </c>
      <c r="W173" s="71">
        <v>0.2</v>
      </c>
      <c r="X173" s="70">
        <v>4</v>
      </c>
      <c r="Y173" s="71">
        <v>1</v>
      </c>
      <c r="Z173" s="71">
        <v>3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59">
        <v>0</v>
      </c>
      <c r="AG173" s="71">
        <v>0.46</v>
      </c>
      <c r="AH173" s="71">
        <v>0.46</v>
      </c>
      <c r="AI173" s="60">
        <v>0</v>
      </c>
      <c r="AJ173" s="71">
        <v>0.46</v>
      </c>
      <c r="AK173" s="63" t="s">
        <v>25</v>
      </c>
    </row>
    <row r="174" spans="1:37" ht="17.25" thickBot="1">
      <c r="A174" s="72">
        <v>172</v>
      </c>
      <c r="B174" s="57" t="s">
        <v>202</v>
      </c>
      <c r="C174" s="58" t="s">
        <v>1838</v>
      </c>
      <c r="D174" s="69" t="s">
        <v>103</v>
      </c>
      <c r="E174" s="58" t="s">
        <v>63</v>
      </c>
      <c r="F174" s="69" t="s">
        <v>3660</v>
      </c>
      <c r="G174" s="69">
        <v>1999</v>
      </c>
      <c r="H174" s="70">
        <v>7</v>
      </c>
      <c r="I174" s="71">
        <v>5</v>
      </c>
      <c r="J174" s="71">
        <v>447</v>
      </c>
      <c r="K174" s="71">
        <v>5</v>
      </c>
      <c r="L174" s="70">
        <v>1</v>
      </c>
      <c r="M174" s="60">
        <v>0</v>
      </c>
      <c r="N174" s="71">
        <v>1</v>
      </c>
      <c r="O174" s="60">
        <v>0</v>
      </c>
      <c r="P174" s="71">
        <v>1</v>
      </c>
      <c r="Q174" s="71">
        <v>1</v>
      </c>
      <c r="R174" s="71">
        <v>3</v>
      </c>
      <c r="S174" s="60">
        <v>0</v>
      </c>
      <c r="T174" s="70">
        <v>1.6</v>
      </c>
      <c r="U174" s="71">
        <v>0.8</v>
      </c>
      <c r="V174" s="71">
        <v>0.6</v>
      </c>
      <c r="W174" s="71">
        <v>1.4</v>
      </c>
      <c r="X174" s="70">
        <v>8</v>
      </c>
      <c r="Y174" s="71">
        <v>21</v>
      </c>
      <c r="Z174" s="71">
        <v>25</v>
      </c>
      <c r="AA174" s="70">
        <v>0.2</v>
      </c>
      <c r="AB174" s="60">
        <v>0</v>
      </c>
      <c r="AC174" s="71">
        <v>0.2</v>
      </c>
      <c r="AD174" s="60">
        <v>0</v>
      </c>
      <c r="AE174" s="60">
        <v>0</v>
      </c>
      <c r="AF174" s="70">
        <v>0.32</v>
      </c>
      <c r="AG174" s="71">
        <v>0.12</v>
      </c>
      <c r="AH174" s="71">
        <v>0.45</v>
      </c>
      <c r="AI174" s="71">
        <v>0.16</v>
      </c>
      <c r="AJ174" s="71">
        <v>0.28999999999999998</v>
      </c>
      <c r="AK174" s="63" t="s">
        <v>25</v>
      </c>
    </row>
    <row r="175" spans="1:37" ht="17.25" thickBot="1">
      <c r="A175" s="72">
        <v>173</v>
      </c>
      <c r="B175" s="57" t="s">
        <v>203</v>
      </c>
      <c r="C175" s="58" t="s">
        <v>1820</v>
      </c>
      <c r="D175" s="69" t="s">
        <v>104</v>
      </c>
      <c r="E175" s="58" t="s">
        <v>73</v>
      </c>
      <c r="F175" s="69" t="s">
        <v>3661</v>
      </c>
      <c r="G175" s="69">
        <v>2000</v>
      </c>
      <c r="H175" s="70">
        <v>3</v>
      </c>
      <c r="I175" s="71">
        <v>3</v>
      </c>
      <c r="J175" s="71">
        <v>270</v>
      </c>
      <c r="K175" s="71">
        <v>3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71">
        <v>1</v>
      </c>
      <c r="S175" s="60">
        <v>0</v>
      </c>
      <c r="T175" s="59">
        <v>0</v>
      </c>
      <c r="U175" s="60">
        <v>0</v>
      </c>
      <c r="V175" s="60">
        <v>0</v>
      </c>
      <c r="W175" s="60">
        <v>0</v>
      </c>
      <c r="X175" s="70">
        <v>1</v>
      </c>
      <c r="Y175" s="71">
        <v>11</v>
      </c>
      <c r="Z175" s="60">
        <v>0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0.01</v>
      </c>
      <c r="AG175" s="60">
        <v>0</v>
      </c>
      <c r="AH175" s="71">
        <v>0.01</v>
      </c>
      <c r="AI175" s="71">
        <v>0.01</v>
      </c>
      <c r="AJ175" s="71">
        <v>0.01</v>
      </c>
      <c r="AK175" s="63" t="s">
        <v>25</v>
      </c>
    </row>
    <row r="176" spans="1:37" ht="17.25" thickBot="1">
      <c r="A176" s="72">
        <v>174</v>
      </c>
      <c r="B176" s="57" t="s">
        <v>204</v>
      </c>
      <c r="C176" s="58" t="s">
        <v>1856</v>
      </c>
      <c r="D176" s="69" t="s">
        <v>1821</v>
      </c>
      <c r="E176" s="58" t="s">
        <v>93</v>
      </c>
      <c r="F176" s="69" t="s">
        <v>3662</v>
      </c>
      <c r="G176" s="69">
        <v>1996</v>
      </c>
      <c r="H176" s="70">
        <v>7</v>
      </c>
      <c r="I176" s="71">
        <v>4</v>
      </c>
      <c r="J176" s="71">
        <v>329</v>
      </c>
      <c r="K176" s="71">
        <v>3.7</v>
      </c>
      <c r="L176" s="70">
        <v>4</v>
      </c>
      <c r="M176" s="60">
        <v>0</v>
      </c>
      <c r="N176" s="71">
        <v>4</v>
      </c>
      <c r="O176" s="71">
        <v>4</v>
      </c>
      <c r="P176" s="60">
        <v>0</v>
      </c>
      <c r="Q176" s="60">
        <v>0</v>
      </c>
      <c r="R176" s="71">
        <v>2</v>
      </c>
      <c r="S176" s="60">
        <v>0</v>
      </c>
      <c r="T176" s="70">
        <v>1</v>
      </c>
      <c r="U176" s="71">
        <v>1</v>
      </c>
      <c r="V176" s="71">
        <v>0.4</v>
      </c>
      <c r="W176" s="71">
        <v>1.4</v>
      </c>
      <c r="X176" s="70">
        <v>6</v>
      </c>
      <c r="Y176" s="71">
        <v>10</v>
      </c>
      <c r="Z176" s="71">
        <v>16</v>
      </c>
      <c r="AA176" s="70">
        <v>1.0900000000000001</v>
      </c>
      <c r="AB176" s="60">
        <v>0</v>
      </c>
      <c r="AC176" s="71">
        <v>1.0900000000000001</v>
      </c>
      <c r="AD176" s="71">
        <v>1.0900000000000001</v>
      </c>
      <c r="AE176" s="71">
        <v>1.0900000000000001</v>
      </c>
      <c r="AF176" s="70">
        <v>0.27</v>
      </c>
      <c r="AG176" s="71">
        <v>0.12</v>
      </c>
      <c r="AH176" s="71">
        <v>0.39</v>
      </c>
      <c r="AI176" s="71">
        <v>0.27</v>
      </c>
      <c r="AJ176" s="71">
        <v>0.39</v>
      </c>
      <c r="AK176" s="63" t="s">
        <v>25</v>
      </c>
    </row>
    <row r="177" spans="1:37" ht="17.25" thickBot="1">
      <c r="A177" s="72">
        <v>175</v>
      </c>
      <c r="B177" s="57" t="s">
        <v>205</v>
      </c>
      <c r="C177" s="58" t="s">
        <v>1814</v>
      </c>
      <c r="D177" s="69" t="s">
        <v>104</v>
      </c>
      <c r="E177" s="58" t="s">
        <v>77</v>
      </c>
      <c r="F177" s="69" t="s">
        <v>3551</v>
      </c>
      <c r="G177" s="69">
        <v>1997</v>
      </c>
      <c r="H177" s="70">
        <v>5</v>
      </c>
      <c r="I177" s="71">
        <v>5</v>
      </c>
      <c r="J177" s="71">
        <v>401</v>
      </c>
      <c r="K177" s="71">
        <v>4.5</v>
      </c>
      <c r="L177" s="59">
        <v>0</v>
      </c>
      <c r="M177" s="71">
        <v>1</v>
      </c>
      <c r="N177" s="71">
        <v>1</v>
      </c>
      <c r="O177" s="60">
        <v>0</v>
      </c>
      <c r="P177" s="60">
        <v>0</v>
      </c>
      <c r="Q177" s="60">
        <v>0</v>
      </c>
      <c r="R177" s="71">
        <v>1</v>
      </c>
      <c r="S177" s="60">
        <v>0</v>
      </c>
      <c r="T177" s="70">
        <v>0.1</v>
      </c>
      <c r="U177" s="71">
        <v>0.1</v>
      </c>
      <c r="V177" s="71">
        <v>1</v>
      </c>
      <c r="W177" s="71">
        <v>1.1000000000000001</v>
      </c>
      <c r="X177" s="70">
        <v>13</v>
      </c>
      <c r="Y177" s="71">
        <v>20</v>
      </c>
      <c r="Z177" s="71">
        <v>12</v>
      </c>
      <c r="AA177" s="59">
        <v>0</v>
      </c>
      <c r="AB177" s="71">
        <v>0.22</v>
      </c>
      <c r="AC177" s="71">
        <v>0.22</v>
      </c>
      <c r="AD177" s="60">
        <v>0</v>
      </c>
      <c r="AE177" s="71">
        <v>0.22</v>
      </c>
      <c r="AF177" s="70">
        <v>0.02</v>
      </c>
      <c r="AG177" s="71">
        <v>0.22</v>
      </c>
      <c r="AH177" s="71">
        <v>0.24</v>
      </c>
      <c r="AI177" s="71">
        <v>0.02</v>
      </c>
      <c r="AJ177" s="71">
        <v>0.24</v>
      </c>
      <c r="AK177" s="63" t="s">
        <v>25</v>
      </c>
    </row>
    <row r="178" spans="1:37" ht="17.25" thickBot="1">
      <c r="A178" s="72">
        <v>176</v>
      </c>
      <c r="B178" s="57" t="s">
        <v>206</v>
      </c>
      <c r="C178" s="58" t="s">
        <v>1856</v>
      </c>
      <c r="D178" s="69" t="s">
        <v>102</v>
      </c>
      <c r="E178" s="58" t="s">
        <v>71</v>
      </c>
      <c r="F178" s="69" t="s">
        <v>3663</v>
      </c>
      <c r="G178" s="69">
        <v>1992</v>
      </c>
      <c r="H178" s="70">
        <v>7</v>
      </c>
      <c r="I178" s="71">
        <v>7</v>
      </c>
      <c r="J178" s="71">
        <v>550</v>
      </c>
      <c r="K178" s="71">
        <v>6.1</v>
      </c>
      <c r="L178" s="70">
        <v>6</v>
      </c>
      <c r="M178" s="60">
        <v>0</v>
      </c>
      <c r="N178" s="71">
        <v>6</v>
      </c>
      <c r="O178" s="71">
        <v>6</v>
      </c>
      <c r="P178" s="60">
        <v>0</v>
      </c>
      <c r="Q178" s="60">
        <v>0</v>
      </c>
      <c r="R178" s="60">
        <v>0</v>
      </c>
      <c r="S178" s="60">
        <v>0</v>
      </c>
      <c r="T178" s="70">
        <v>2.9</v>
      </c>
      <c r="U178" s="71">
        <v>2.9</v>
      </c>
      <c r="V178" s="71">
        <v>1.3</v>
      </c>
      <c r="W178" s="71">
        <v>4.2</v>
      </c>
      <c r="X178" s="70">
        <v>17</v>
      </c>
      <c r="Y178" s="71">
        <v>28</v>
      </c>
      <c r="Z178" s="71">
        <v>59</v>
      </c>
      <c r="AA178" s="70">
        <v>0.98</v>
      </c>
      <c r="AB178" s="60">
        <v>0</v>
      </c>
      <c r="AC178" s="71">
        <v>0.98</v>
      </c>
      <c r="AD178" s="71">
        <v>0.98</v>
      </c>
      <c r="AE178" s="71">
        <v>0.98</v>
      </c>
      <c r="AF178" s="70">
        <v>0.48</v>
      </c>
      <c r="AG178" s="71">
        <v>0.21</v>
      </c>
      <c r="AH178" s="71">
        <v>0.69</v>
      </c>
      <c r="AI178" s="71">
        <v>0.48</v>
      </c>
      <c r="AJ178" s="71">
        <v>0.69</v>
      </c>
      <c r="AK178" s="63" t="s">
        <v>25</v>
      </c>
    </row>
    <row r="179" spans="1:37" ht="17.25" thickBot="1">
      <c r="A179" s="72">
        <v>177</v>
      </c>
      <c r="B179" s="57" t="s">
        <v>207</v>
      </c>
      <c r="C179" s="58" t="s">
        <v>1813</v>
      </c>
      <c r="D179" s="69" t="s">
        <v>104</v>
      </c>
      <c r="E179" s="58" t="s">
        <v>77</v>
      </c>
      <c r="F179" s="69" t="s">
        <v>3664</v>
      </c>
      <c r="G179" s="69">
        <v>2002</v>
      </c>
      <c r="H179" s="70">
        <v>7</v>
      </c>
      <c r="I179" s="71">
        <v>7</v>
      </c>
      <c r="J179" s="71">
        <v>540</v>
      </c>
      <c r="K179" s="71">
        <v>6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71">
        <v>4</v>
      </c>
      <c r="S179" s="60">
        <v>0</v>
      </c>
      <c r="T179" s="70">
        <v>0.2</v>
      </c>
      <c r="U179" s="71">
        <v>0.2</v>
      </c>
      <c r="V179" s="71">
        <v>0.1</v>
      </c>
      <c r="W179" s="71">
        <v>0.2</v>
      </c>
      <c r="X179" s="70">
        <v>4</v>
      </c>
      <c r="Y179" s="71">
        <v>19</v>
      </c>
      <c r="Z179" s="71">
        <v>11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70">
        <v>0.03</v>
      </c>
      <c r="AG179" s="71">
        <v>0.01</v>
      </c>
      <c r="AH179" s="71">
        <v>0.04</v>
      </c>
      <c r="AI179" s="71">
        <v>0.03</v>
      </c>
      <c r="AJ179" s="71">
        <v>0.04</v>
      </c>
      <c r="AK179" s="63" t="s">
        <v>25</v>
      </c>
    </row>
    <row r="180" spans="1:37" ht="17.25" thickBot="1">
      <c r="A180" s="72">
        <v>178</v>
      </c>
      <c r="B180" s="57" t="s">
        <v>370</v>
      </c>
      <c r="C180" s="58" t="s">
        <v>1814</v>
      </c>
      <c r="D180" s="69" t="s">
        <v>104</v>
      </c>
      <c r="E180" s="58" t="s">
        <v>95</v>
      </c>
      <c r="F180" s="69" t="s">
        <v>3665</v>
      </c>
      <c r="G180" s="69">
        <v>2002</v>
      </c>
      <c r="H180" s="70">
        <v>1</v>
      </c>
      <c r="I180" s="60">
        <v>0</v>
      </c>
      <c r="J180" s="71">
        <v>16</v>
      </c>
      <c r="K180" s="71">
        <v>0.2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59">
        <v>0</v>
      </c>
      <c r="U180" s="60">
        <v>0</v>
      </c>
      <c r="V180" s="60">
        <v>0</v>
      </c>
      <c r="W180" s="60">
        <v>0</v>
      </c>
      <c r="X180" s="59">
        <v>0</v>
      </c>
      <c r="Y180" s="71">
        <v>3</v>
      </c>
      <c r="Z180" s="71">
        <v>1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59">
        <v>0</v>
      </c>
      <c r="AG180" s="60">
        <v>0</v>
      </c>
      <c r="AH180" s="60">
        <v>0</v>
      </c>
      <c r="AI180" s="60">
        <v>0</v>
      </c>
      <c r="AJ180" s="60">
        <v>0</v>
      </c>
      <c r="AK180" s="63" t="s">
        <v>25</v>
      </c>
    </row>
    <row r="181" spans="1:37" ht="17.25" thickBot="1">
      <c r="A181" s="72">
        <v>179</v>
      </c>
      <c r="B181" s="57" t="s">
        <v>3666</v>
      </c>
      <c r="C181" s="58" t="s">
        <v>1814</v>
      </c>
      <c r="D181" s="69" t="s">
        <v>103</v>
      </c>
      <c r="E181" s="58" t="s">
        <v>73</v>
      </c>
      <c r="F181" s="69" t="s">
        <v>3667</v>
      </c>
      <c r="G181" s="69">
        <v>2005</v>
      </c>
      <c r="H181" s="70">
        <v>1</v>
      </c>
      <c r="I181" s="71">
        <v>1</v>
      </c>
      <c r="J181" s="71">
        <v>86</v>
      </c>
      <c r="K181" s="71">
        <v>1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59">
        <v>0</v>
      </c>
      <c r="U181" s="60">
        <v>0</v>
      </c>
      <c r="V181" s="71">
        <v>0.1</v>
      </c>
      <c r="W181" s="71">
        <v>0.1</v>
      </c>
      <c r="X181" s="70">
        <v>1</v>
      </c>
      <c r="Y181" s="71">
        <v>3</v>
      </c>
      <c r="Z181" s="71">
        <v>1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59">
        <v>0</v>
      </c>
      <c r="AG181" s="71">
        <v>0.08</v>
      </c>
      <c r="AH181" s="71">
        <v>0.08</v>
      </c>
      <c r="AI181" s="60">
        <v>0</v>
      </c>
      <c r="AJ181" s="71">
        <v>0.08</v>
      </c>
      <c r="AK181" s="63" t="s">
        <v>25</v>
      </c>
    </row>
    <row r="182" spans="1:37" ht="17.25" thickBot="1">
      <c r="A182" s="72">
        <v>180</v>
      </c>
      <c r="B182" s="57" t="s">
        <v>3303</v>
      </c>
      <c r="C182" s="58" t="s">
        <v>1814</v>
      </c>
      <c r="D182" s="69" t="s">
        <v>2852</v>
      </c>
      <c r="E182" s="58" t="s">
        <v>87</v>
      </c>
      <c r="F182" s="69" t="s">
        <v>3668</v>
      </c>
      <c r="G182" s="69">
        <v>2000</v>
      </c>
      <c r="H182" s="70">
        <v>3</v>
      </c>
      <c r="I182" s="71">
        <v>2</v>
      </c>
      <c r="J182" s="71">
        <v>164</v>
      </c>
      <c r="K182" s="71">
        <v>1.8</v>
      </c>
      <c r="L182" s="70">
        <v>1</v>
      </c>
      <c r="M182" s="60">
        <v>0</v>
      </c>
      <c r="N182" s="71">
        <v>1</v>
      </c>
      <c r="O182" s="71">
        <v>1</v>
      </c>
      <c r="P182" s="60">
        <v>0</v>
      </c>
      <c r="Q182" s="60">
        <v>0</v>
      </c>
      <c r="R182" s="60">
        <v>0</v>
      </c>
      <c r="S182" s="60">
        <v>0</v>
      </c>
      <c r="T182" s="70">
        <v>0.1</v>
      </c>
      <c r="U182" s="71">
        <v>0.1</v>
      </c>
      <c r="V182" s="71">
        <v>0.2</v>
      </c>
      <c r="W182" s="71">
        <v>0.4</v>
      </c>
      <c r="X182" s="70">
        <v>16</v>
      </c>
      <c r="Y182" s="71">
        <v>7</v>
      </c>
      <c r="Z182" s="71">
        <v>18</v>
      </c>
      <c r="AA182" s="70">
        <v>0.55000000000000004</v>
      </c>
      <c r="AB182" s="60">
        <v>0</v>
      </c>
      <c r="AC182" s="71">
        <v>0.55000000000000004</v>
      </c>
      <c r="AD182" s="71">
        <v>0.55000000000000004</v>
      </c>
      <c r="AE182" s="71">
        <v>0.55000000000000004</v>
      </c>
      <c r="AF182" s="70">
        <v>7.0000000000000007E-2</v>
      </c>
      <c r="AG182" s="71">
        <v>0.13</v>
      </c>
      <c r="AH182" s="71">
        <v>0.2</v>
      </c>
      <c r="AI182" s="71">
        <v>7.0000000000000007E-2</v>
      </c>
      <c r="AJ182" s="71">
        <v>0.2</v>
      </c>
      <c r="AK182" s="63" t="s">
        <v>25</v>
      </c>
    </row>
    <row r="183" spans="1:37" ht="17.25" thickBot="1">
      <c r="A183" s="72">
        <v>181</v>
      </c>
      <c r="B183" s="57" t="s">
        <v>3147</v>
      </c>
      <c r="C183" s="58" t="s">
        <v>1814</v>
      </c>
      <c r="D183" s="69" t="s">
        <v>103</v>
      </c>
      <c r="E183" s="58" t="s">
        <v>85</v>
      </c>
      <c r="F183" s="69" t="s">
        <v>3669</v>
      </c>
      <c r="G183" s="69">
        <v>1995</v>
      </c>
      <c r="H183" s="70">
        <v>4</v>
      </c>
      <c r="I183" s="71">
        <v>3</v>
      </c>
      <c r="J183" s="71">
        <v>271</v>
      </c>
      <c r="K183" s="71">
        <v>3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2</v>
      </c>
      <c r="S183" s="60">
        <v>0</v>
      </c>
      <c r="T183" s="70">
        <v>0.2</v>
      </c>
      <c r="U183" s="71">
        <v>0.2</v>
      </c>
      <c r="V183" s="71">
        <v>0.1</v>
      </c>
      <c r="W183" s="71">
        <v>0.3</v>
      </c>
      <c r="X183" s="70">
        <v>1</v>
      </c>
      <c r="Y183" s="71">
        <v>10</v>
      </c>
      <c r="Z183" s="71">
        <v>2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70">
        <v>0.05</v>
      </c>
      <c r="AG183" s="71">
        <v>0.03</v>
      </c>
      <c r="AH183" s="71">
        <v>0.09</v>
      </c>
      <c r="AI183" s="71">
        <v>0.05</v>
      </c>
      <c r="AJ183" s="71">
        <v>0.09</v>
      </c>
      <c r="AK183" s="63" t="s">
        <v>25</v>
      </c>
    </row>
    <row r="184" spans="1:37" ht="17.25" thickBot="1">
      <c r="A184" s="72">
        <v>182</v>
      </c>
      <c r="B184" s="57" t="s">
        <v>209</v>
      </c>
      <c r="C184" s="58" t="s">
        <v>1827</v>
      </c>
      <c r="D184" s="69" t="s">
        <v>103</v>
      </c>
      <c r="E184" s="58" t="s">
        <v>71</v>
      </c>
      <c r="F184" s="69" t="s">
        <v>3670</v>
      </c>
      <c r="G184" s="69">
        <v>1995</v>
      </c>
      <c r="H184" s="70">
        <v>6</v>
      </c>
      <c r="I184" s="60">
        <v>0</v>
      </c>
      <c r="J184" s="71">
        <v>84</v>
      </c>
      <c r="K184" s="71">
        <v>0.9</v>
      </c>
      <c r="L184" s="59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71">
        <v>1</v>
      </c>
      <c r="S184" s="60">
        <v>0</v>
      </c>
      <c r="T184" s="59">
        <v>0</v>
      </c>
      <c r="U184" s="60">
        <v>0</v>
      </c>
      <c r="V184" s="60">
        <v>0</v>
      </c>
      <c r="W184" s="60">
        <v>0</v>
      </c>
      <c r="X184" s="59">
        <v>0</v>
      </c>
      <c r="Y184" s="71">
        <v>10</v>
      </c>
      <c r="Z184" s="71">
        <v>3</v>
      </c>
      <c r="AA184" s="59">
        <v>0</v>
      </c>
      <c r="AB184" s="60">
        <v>0</v>
      </c>
      <c r="AC184" s="60">
        <v>0</v>
      </c>
      <c r="AD184" s="60">
        <v>0</v>
      </c>
      <c r="AE184" s="60">
        <v>0</v>
      </c>
      <c r="AF184" s="70">
        <v>0.02</v>
      </c>
      <c r="AG184" s="60">
        <v>0</v>
      </c>
      <c r="AH184" s="71">
        <v>0.02</v>
      </c>
      <c r="AI184" s="71">
        <v>0.02</v>
      </c>
      <c r="AJ184" s="71">
        <v>0.02</v>
      </c>
      <c r="AK184" s="63" t="s">
        <v>25</v>
      </c>
    </row>
    <row r="185" spans="1:37" ht="17.25" thickBot="1">
      <c r="A185" s="72">
        <v>183</v>
      </c>
      <c r="B185" s="57" t="s">
        <v>3148</v>
      </c>
      <c r="C185" s="58" t="s">
        <v>1827</v>
      </c>
      <c r="D185" s="69" t="s">
        <v>102</v>
      </c>
      <c r="E185" s="58" t="s">
        <v>69</v>
      </c>
      <c r="F185" s="69" t="s">
        <v>3671</v>
      </c>
      <c r="G185" s="69">
        <v>2003</v>
      </c>
      <c r="H185" s="70">
        <v>4</v>
      </c>
      <c r="I185" s="71">
        <v>3</v>
      </c>
      <c r="J185" s="71">
        <v>267</v>
      </c>
      <c r="K185" s="71">
        <v>3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70">
        <v>0.8</v>
      </c>
      <c r="U185" s="71">
        <v>0.8</v>
      </c>
      <c r="V185" s="71">
        <v>0.1</v>
      </c>
      <c r="W185" s="71">
        <v>0.9</v>
      </c>
      <c r="X185" s="70">
        <v>4</v>
      </c>
      <c r="Y185" s="71">
        <v>4</v>
      </c>
      <c r="Z185" s="71">
        <v>16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70">
        <v>0.28000000000000003</v>
      </c>
      <c r="AG185" s="71">
        <v>0.03</v>
      </c>
      <c r="AH185" s="71">
        <v>0.31</v>
      </c>
      <c r="AI185" s="71">
        <v>0.28000000000000003</v>
      </c>
      <c r="AJ185" s="71">
        <v>0.31</v>
      </c>
      <c r="AK185" s="63" t="s">
        <v>25</v>
      </c>
    </row>
    <row r="186" spans="1:37" ht="17.25" thickBot="1">
      <c r="A186" s="72">
        <v>184</v>
      </c>
      <c r="B186" s="57" t="s">
        <v>210</v>
      </c>
      <c r="C186" s="58" t="s">
        <v>1814</v>
      </c>
      <c r="D186" s="69" t="s">
        <v>1821</v>
      </c>
      <c r="E186" s="58" t="s">
        <v>91</v>
      </c>
      <c r="F186" s="69" t="s">
        <v>3672</v>
      </c>
      <c r="G186" s="69">
        <v>1992</v>
      </c>
      <c r="H186" s="70">
        <v>5</v>
      </c>
      <c r="I186" s="60">
        <v>0</v>
      </c>
      <c r="J186" s="71">
        <v>38</v>
      </c>
      <c r="K186" s="71">
        <v>0.4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70">
        <v>0.1</v>
      </c>
      <c r="U186" s="71">
        <v>0.1</v>
      </c>
      <c r="V186" s="60">
        <v>0</v>
      </c>
      <c r="W186" s="71">
        <v>0.1</v>
      </c>
      <c r="X186" s="59">
        <v>0</v>
      </c>
      <c r="Y186" s="71">
        <v>1</v>
      </c>
      <c r="Z186" s="71">
        <v>6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0.28999999999999998</v>
      </c>
      <c r="AG186" s="60">
        <v>0</v>
      </c>
      <c r="AH186" s="71">
        <v>0.28999999999999998</v>
      </c>
      <c r="AI186" s="71">
        <v>0.28999999999999998</v>
      </c>
      <c r="AJ186" s="71">
        <v>0.28999999999999998</v>
      </c>
      <c r="AK186" s="63" t="s">
        <v>25</v>
      </c>
    </row>
    <row r="187" spans="1:37" ht="17.25" thickBot="1">
      <c r="A187" s="72">
        <v>185</v>
      </c>
      <c r="B187" s="57" t="s">
        <v>211</v>
      </c>
      <c r="C187" s="58" t="s">
        <v>1831</v>
      </c>
      <c r="D187" s="69" t="s">
        <v>102</v>
      </c>
      <c r="E187" s="58" t="s">
        <v>67</v>
      </c>
      <c r="F187" s="69" t="s">
        <v>3673</v>
      </c>
      <c r="G187" s="69">
        <v>1999</v>
      </c>
      <c r="H187" s="70">
        <v>6</v>
      </c>
      <c r="I187" s="71">
        <v>5</v>
      </c>
      <c r="J187" s="71">
        <v>386</v>
      </c>
      <c r="K187" s="71">
        <v>4.3</v>
      </c>
      <c r="L187" s="70">
        <v>4</v>
      </c>
      <c r="M187" s="60">
        <v>0</v>
      </c>
      <c r="N187" s="71">
        <v>4</v>
      </c>
      <c r="O187" s="71">
        <v>3</v>
      </c>
      <c r="P187" s="71">
        <v>1</v>
      </c>
      <c r="Q187" s="71">
        <v>1</v>
      </c>
      <c r="R187" s="60">
        <v>0</v>
      </c>
      <c r="S187" s="60">
        <v>0</v>
      </c>
      <c r="T187" s="70">
        <v>3.8</v>
      </c>
      <c r="U187" s="71">
        <v>3</v>
      </c>
      <c r="V187" s="71">
        <v>0.1</v>
      </c>
      <c r="W187" s="71">
        <v>3.1</v>
      </c>
      <c r="X187" s="70">
        <v>9</v>
      </c>
      <c r="Y187" s="71">
        <v>8</v>
      </c>
      <c r="Z187" s="71">
        <v>18</v>
      </c>
      <c r="AA187" s="70">
        <v>0.93</v>
      </c>
      <c r="AB187" s="60">
        <v>0</v>
      </c>
      <c r="AC187" s="71">
        <v>0.93</v>
      </c>
      <c r="AD187" s="71">
        <v>0.7</v>
      </c>
      <c r="AE187" s="71">
        <v>0.7</v>
      </c>
      <c r="AF187" s="70">
        <v>0.89</v>
      </c>
      <c r="AG187" s="71">
        <v>0.03</v>
      </c>
      <c r="AH187" s="71">
        <v>0.91</v>
      </c>
      <c r="AI187" s="71">
        <v>0.7</v>
      </c>
      <c r="AJ187" s="71">
        <v>0.73</v>
      </c>
      <c r="AK187" s="63" t="s">
        <v>25</v>
      </c>
    </row>
    <row r="188" spans="1:37" ht="17.25" thickBot="1">
      <c r="A188" s="72">
        <v>186</v>
      </c>
      <c r="B188" s="57" t="s">
        <v>212</v>
      </c>
      <c r="C188" s="58" t="s">
        <v>1829</v>
      </c>
      <c r="D188" s="69" t="s">
        <v>103</v>
      </c>
      <c r="E188" s="58" t="s">
        <v>96</v>
      </c>
      <c r="F188" s="69" t="s">
        <v>3674</v>
      </c>
      <c r="G188" s="69">
        <v>1996</v>
      </c>
      <c r="H188" s="70">
        <v>2</v>
      </c>
      <c r="I188" s="71">
        <v>2</v>
      </c>
      <c r="J188" s="71">
        <v>140</v>
      </c>
      <c r="K188" s="71">
        <v>1.6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70">
        <v>0.3</v>
      </c>
      <c r="U188" s="71">
        <v>0.3</v>
      </c>
      <c r="V188" s="71">
        <v>0.2</v>
      </c>
      <c r="W188" s="71">
        <v>0.5</v>
      </c>
      <c r="X188" s="70">
        <v>6</v>
      </c>
      <c r="Y188" s="71">
        <v>4</v>
      </c>
      <c r="Z188" s="71">
        <v>8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0.21</v>
      </c>
      <c r="AG188" s="71">
        <v>0.14000000000000001</v>
      </c>
      <c r="AH188" s="71">
        <v>0.35</v>
      </c>
      <c r="AI188" s="71">
        <v>0.21</v>
      </c>
      <c r="AJ188" s="71">
        <v>0.35</v>
      </c>
      <c r="AK188" s="63" t="s">
        <v>25</v>
      </c>
    </row>
    <row r="189" spans="1:37" ht="17.25" thickBot="1">
      <c r="A189" s="72">
        <v>187</v>
      </c>
      <c r="B189" s="57" t="s">
        <v>212</v>
      </c>
      <c r="C189" s="58" t="s">
        <v>1829</v>
      </c>
      <c r="D189" s="69" t="s">
        <v>103</v>
      </c>
      <c r="E189" s="58" t="s">
        <v>75</v>
      </c>
      <c r="F189" s="69" t="s">
        <v>3674</v>
      </c>
      <c r="G189" s="69">
        <v>1996</v>
      </c>
      <c r="H189" s="70">
        <v>2</v>
      </c>
      <c r="I189" s="60">
        <v>0</v>
      </c>
      <c r="J189" s="71">
        <v>45</v>
      </c>
      <c r="K189" s="71">
        <v>0.5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70">
        <v>0.1</v>
      </c>
      <c r="U189" s="71">
        <v>0.1</v>
      </c>
      <c r="V189" s="60">
        <v>0</v>
      </c>
      <c r="W189" s="71">
        <v>0.1</v>
      </c>
      <c r="X189" s="70">
        <v>2</v>
      </c>
      <c r="Y189" s="71">
        <v>6</v>
      </c>
      <c r="Z189" s="71">
        <v>3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0.21</v>
      </c>
      <c r="AG189" s="71">
        <v>0.08</v>
      </c>
      <c r="AH189" s="71">
        <v>0.28999999999999998</v>
      </c>
      <c r="AI189" s="71">
        <v>0.21</v>
      </c>
      <c r="AJ189" s="71">
        <v>0.28999999999999998</v>
      </c>
      <c r="AK189" s="63" t="s">
        <v>25</v>
      </c>
    </row>
    <row r="190" spans="1:37" ht="17.25" thickBot="1">
      <c r="A190" s="72">
        <v>188</v>
      </c>
      <c r="B190" s="57" t="s">
        <v>2695</v>
      </c>
      <c r="C190" s="58" t="s">
        <v>1853</v>
      </c>
      <c r="D190" s="69" t="s">
        <v>102</v>
      </c>
      <c r="E190" s="58" t="s">
        <v>81</v>
      </c>
      <c r="F190" s="69" t="s">
        <v>3675</v>
      </c>
      <c r="G190" s="69">
        <v>2001</v>
      </c>
      <c r="H190" s="70">
        <v>6</v>
      </c>
      <c r="I190" s="71">
        <v>6</v>
      </c>
      <c r="J190" s="71">
        <v>509</v>
      </c>
      <c r="K190" s="71">
        <v>5.7</v>
      </c>
      <c r="L190" s="70">
        <v>1</v>
      </c>
      <c r="M190" s="60">
        <v>0</v>
      </c>
      <c r="N190" s="71">
        <v>1</v>
      </c>
      <c r="O190" s="71">
        <v>1</v>
      </c>
      <c r="P190" s="60">
        <v>0</v>
      </c>
      <c r="Q190" s="60">
        <v>0</v>
      </c>
      <c r="R190" s="71">
        <v>5</v>
      </c>
      <c r="S190" s="60">
        <v>0</v>
      </c>
      <c r="T190" s="70">
        <v>3.8</v>
      </c>
      <c r="U190" s="71">
        <v>3.8</v>
      </c>
      <c r="V190" s="71">
        <v>0.4</v>
      </c>
      <c r="W190" s="71">
        <v>4.2</v>
      </c>
      <c r="X190" s="70">
        <v>16</v>
      </c>
      <c r="Y190" s="71">
        <v>10</v>
      </c>
      <c r="Z190" s="71">
        <v>44</v>
      </c>
      <c r="AA190" s="70">
        <v>0.18</v>
      </c>
      <c r="AB190" s="60">
        <v>0</v>
      </c>
      <c r="AC190" s="71">
        <v>0.18</v>
      </c>
      <c r="AD190" s="71">
        <v>0.18</v>
      </c>
      <c r="AE190" s="71">
        <v>0.18</v>
      </c>
      <c r="AF190" s="70">
        <v>0.67</v>
      </c>
      <c r="AG190" s="71">
        <v>7.0000000000000007E-2</v>
      </c>
      <c r="AH190" s="71">
        <v>0.74</v>
      </c>
      <c r="AI190" s="71">
        <v>0.67</v>
      </c>
      <c r="AJ190" s="71">
        <v>0.74</v>
      </c>
      <c r="AK190" s="63" t="s">
        <v>25</v>
      </c>
    </row>
    <row r="191" spans="1:37" ht="17.25" thickBot="1">
      <c r="A191" s="72">
        <v>189</v>
      </c>
      <c r="B191" s="57" t="s">
        <v>213</v>
      </c>
      <c r="C191" s="58" t="s">
        <v>1814</v>
      </c>
      <c r="D191" s="69" t="s">
        <v>104</v>
      </c>
      <c r="E191" s="58" t="s">
        <v>81</v>
      </c>
      <c r="F191" s="69" t="s">
        <v>3378</v>
      </c>
      <c r="G191" s="69">
        <v>1999</v>
      </c>
      <c r="H191" s="70">
        <v>1</v>
      </c>
      <c r="I191" s="71">
        <v>1</v>
      </c>
      <c r="J191" s="71">
        <v>75</v>
      </c>
      <c r="K191" s="71">
        <v>0.8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59">
        <v>0</v>
      </c>
      <c r="U191" s="60">
        <v>0</v>
      </c>
      <c r="V191" s="71">
        <v>0.3</v>
      </c>
      <c r="W191" s="71">
        <v>0.3</v>
      </c>
      <c r="X191" s="70">
        <v>5</v>
      </c>
      <c r="Y191" s="71">
        <v>7</v>
      </c>
      <c r="Z191" s="71">
        <v>13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0.04</v>
      </c>
      <c r="AG191" s="71">
        <v>0.31</v>
      </c>
      <c r="AH191" s="71">
        <v>0.35</v>
      </c>
      <c r="AI191" s="71">
        <v>0.04</v>
      </c>
      <c r="AJ191" s="71">
        <v>0.35</v>
      </c>
      <c r="AK191" s="63" t="s">
        <v>25</v>
      </c>
    </row>
    <row r="192" spans="1:37" ht="17.25" thickBot="1">
      <c r="A192" s="72">
        <v>190</v>
      </c>
      <c r="B192" s="57" t="s">
        <v>214</v>
      </c>
      <c r="C192" s="58" t="s">
        <v>1838</v>
      </c>
      <c r="D192" s="69" t="s">
        <v>103</v>
      </c>
      <c r="E192" s="58" t="s">
        <v>77</v>
      </c>
      <c r="F192" s="69" t="s">
        <v>3676</v>
      </c>
      <c r="G192" s="69">
        <v>1998</v>
      </c>
      <c r="H192" s="70">
        <v>7</v>
      </c>
      <c r="I192" s="71">
        <v>7</v>
      </c>
      <c r="J192" s="71">
        <v>559</v>
      </c>
      <c r="K192" s="71">
        <v>6.2</v>
      </c>
      <c r="L192" s="59">
        <v>0</v>
      </c>
      <c r="M192" s="71">
        <v>1</v>
      </c>
      <c r="N192" s="71">
        <v>1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70">
        <v>0.3</v>
      </c>
      <c r="U192" s="71">
        <v>0.3</v>
      </c>
      <c r="V192" s="71">
        <v>0.5</v>
      </c>
      <c r="W192" s="71">
        <v>0.8</v>
      </c>
      <c r="X192" s="70">
        <v>1</v>
      </c>
      <c r="Y192" s="71">
        <v>25</v>
      </c>
      <c r="Z192" s="71">
        <v>21</v>
      </c>
      <c r="AA192" s="59">
        <v>0</v>
      </c>
      <c r="AB192" s="71">
        <v>0.16</v>
      </c>
      <c r="AC192" s="71">
        <v>0.16</v>
      </c>
      <c r="AD192" s="60">
        <v>0</v>
      </c>
      <c r="AE192" s="71">
        <v>0.16</v>
      </c>
      <c r="AF192" s="70">
        <v>0.05</v>
      </c>
      <c r="AG192" s="71">
        <v>0.09</v>
      </c>
      <c r="AH192" s="71">
        <v>0.14000000000000001</v>
      </c>
      <c r="AI192" s="71">
        <v>0.05</v>
      </c>
      <c r="AJ192" s="71">
        <v>0.14000000000000001</v>
      </c>
      <c r="AK192" s="63" t="s">
        <v>25</v>
      </c>
    </row>
    <row r="193" spans="1:37" ht="17.25" thickBot="1">
      <c r="A193" s="72">
        <v>191</v>
      </c>
      <c r="B193" s="57" t="s">
        <v>215</v>
      </c>
      <c r="C193" s="58" t="s">
        <v>1827</v>
      </c>
      <c r="D193" s="69" t="s">
        <v>103</v>
      </c>
      <c r="E193" s="58" t="s">
        <v>77</v>
      </c>
      <c r="F193" s="69" t="s">
        <v>3584</v>
      </c>
      <c r="G193" s="69">
        <v>1996</v>
      </c>
      <c r="H193" s="70">
        <v>7</v>
      </c>
      <c r="I193" s="71">
        <v>7</v>
      </c>
      <c r="J193" s="71">
        <v>536</v>
      </c>
      <c r="K193" s="71">
        <v>6</v>
      </c>
      <c r="L193" s="70">
        <v>2</v>
      </c>
      <c r="M193" s="71">
        <v>1</v>
      </c>
      <c r="N193" s="71">
        <v>3</v>
      </c>
      <c r="O193" s="71">
        <v>2</v>
      </c>
      <c r="P193" s="60">
        <v>0</v>
      </c>
      <c r="Q193" s="60">
        <v>0</v>
      </c>
      <c r="R193" s="71">
        <v>1</v>
      </c>
      <c r="S193" s="60">
        <v>0</v>
      </c>
      <c r="T193" s="70">
        <v>0.2</v>
      </c>
      <c r="U193" s="71">
        <v>0.2</v>
      </c>
      <c r="V193" s="71">
        <v>1.2</v>
      </c>
      <c r="W193" s="71">
        <v>1.4</v>
      </c>
      <c r="X193" s="70">
        <v>4</v>
      </c>
      <c r="Y193" s="71">
        <v>30</v>
      </c>
      <c r="Z193" s="71">
        <v>23</v>
      </c>
      <c r="AA193" s="70">
        <v>0.34</v>
      </c>
      <c r="AB193" s="71">
        <v>0.17</v>
      </c>
      <c r="AC193" s="71">
        <v>0.5</v>
      </c>
      <c r="AD193" s="71">
        <v>0.34</v>
      </c>
      <c r="AE193" s="71">
        <v>0.5</v>
      </c>
      <c r="AF193" s="70">
        <v>0.03</v>
      </c>
      <c r="AG193" s="71">
        <v>0.2</v>
      </c>
      <c r="AH193" s="71">
        <v>0.23</v>
      </c>
      <c r="AI193" s="71">
        <v>0.03</v>
      </c>
      <c r="AJ193" s="71">
        <v>0.23</v>
      </c>
      <c r="AK193" s="63" t="s">
        <v>25</v>
      </c>
    </row>
    <row r="194" spans="1:37" ht="17.25" thickBot="1">
      <c r="A194" s="72">
        <v>192</v>
      </c>
      <c r="B194" s="57" t="s">
        <v>2970</v>
      </c>
      <c r="C194" s="58" t="s">
        <v>1824</v>
      </c>
      <c r="D194" s="69" t="s">
        <v>102</v>
      </c>
      <c r="E194" s="58" t="s">
        <v>63</v>
      </c>
      <c r="F194" s="69" t="s">
        <v>3677</v>
      </c>
      <c r="G194" s="69">
        <v>1997</v>
      </c>
      <c r="H194" s="70">
        <v>5</v>
      </c>
      <c r="I194" s="71">
        <v>2</v>
      </c>
      <c r="J194" s="71">
        <v>207</v>
      </c>
      <c r="K194" s="71">
        <v>2.2999999999999998</v>
      </c>
      <c r="L194" s="70">
        <v>1</v>
      </c>
      <c r="M194" s="60">
        <v>0</v>
      </c>
      <c r="N194" s="71">
        <v>1</v>
      </c>
      <c r="O194" s="71">
        <v>1</v>
      </c>
      <c r="P194" s="60">
        <v>0</v>
      </c>
      <c r="Q194" s="60">
        <v>0</v>
      </c>
      <c r="R194" s="71">
        <v>1</v>
      </c>
      <c r="S194" s="60">
        <v>0</v>
      </c>
      <c r="T194" s="70">
        <v>1.5</v>
      </c>
      <c r="U194" s="71">
        <v>1.5</v>
      </c>
      <c r="V194" s="71">
        <v>0.2</v>
      </c>
      <c r="W194" s="71">
        <v>1.7</v>
      </c>
      <c r="X194" s="70">
        <v>5</v>
      </c>
      <c r="Y194" s="71">
        <v>8</v>
      </c>
      <c r="Z194" s="71">
        <v>15</v>
      </c>
      <c r="AA194" s="70">
        <v>0.43</v>
      </c>
      <c r="AB194" s="60">
        <v>0</v>
      </c>
      <c r="AC194" s="71">
        <v>0.43</v>
      </c>
      <c r="AD194" s="71">
        <v>0.43</v>
      </c>
      <c r="AE194" s="71">
        <v>0.43</v>
      </c>
      <c r="AF194" s="70">
        <v>0.64</v>
      </c>
      <c r="AG194" s="71">
        <v>0.08</v>
      </c>
      <c r="AH194" s="71">
        <v>0.73</v>
      </c>
      <c r="AI194" s="71">
        <v>0.64</v>
      </c>
      <c r="AJ194" s="71">
        <v>0.73</v>
      </c>
      <c r="AK194" s="63" t="s">
        <v>25</v>
      </c>
    </row>
    <row r="195" spans="1:37" ht="17.25" thickBot="1">
      <c r="A195" s="72">
        <v>193</v>
      </c>
      <c r="B195" s="57" t="s">
        <v>216</v>
      </c>
      <c r="C195" s="58" t="s">
        <v>1857</v>
      </c>
      <c r="D195" s="69" t="s">
        <v>102</v>
      </c>
      <c r="E195" s="58" t="s">
        <v>75</v>
      </c>
      <c r="F195" s="69" t="s">
        <v>3678</v>
      </c>
      <c r="G195" s="69">
        <v>1991</v>
      </c>
      <c r="H195" s="70">
        <v>6</v>
      </c>
      <c r="I195" s="71">
        <v>6</v>
      </c>
      <c r="J195" s="71">
        <v>451</v>
      </c>
      <c r="K195" s="71">
        <v>5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1</v>
      </c>
      <c r="S195" s="60">
        <v>0</v>
      </c>
      <c r="T195" s="70">
        <v>0.6</v>
      </c>
      <c r="U195" s="71">
        <v>0.6</v>
      </c>
      <c r="V195" s="71">
        <v>0.7</v>
      </c>
      <c r="W195" s="71">
        <v>1.4</v>
      </c>
      <c r="X195" s="70">
        <v>3</v>
      </c>
      <c r="Y195" s="71">
        <v>3</v>
      </c>
      <c r="Z195" s="71">
        <v>26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0.13</v>
      </c>
      <c r="AG195" s="71">
        <v>0.14000000000000001</v>
      </c>
      <c r="AH195" s="71">
        <v>0.27</v>
      </c>
      <c r="AI195" s="71">
        <v>0.13</v>
      </c>
      <c r="AJ195" s="71">
        <v>0.27</v>
      </c>
      <c r="AK195" s="63" t="s">
        <v>25</v>
      </c>
    </row>
    <row r="196" spans="1:37" ht="17.25" thickBot="1">
      <c r="A196" s="72">
        <v>194</v>
      </c>
      <c r="B196" s="57" t="s">
        <v>1951</v>
      </c>
      <c r="C196" s="58" t="s">
        <v>1824</v>
      </c>
      <c r="D196" s="69" t="s">
        <v>1812</v>
      </c>
      <c r="E196" s="58" t="s">
        <v>73</v>
      </c>
      <c r="F196" s="69" t="s">
        <v>3679</v>
      </c>
      <c r="G196" s="69">
        <v>2001</v>
      </c>
      <c r="H196" s="70">
        <v>7</v>
      </c>
      <c r="I196" s="71">
        <v>2</v>
      </c>
      <c r="J196" s="71">
        <v>328</v>
      </c>
      <c r="K196" s="71">
        <v>3.6</v>
      </c>
      <c r="L196" s="70">
        <v>2</v>
      </c>
      <c r="M196" s="71">
        <v>1</v>
      </c>
      <c r="N196" s="71">
        <v>3</v>
      </c>
      <c r="O196" s="71">
        <v>1</v>
      </c>
      <c r="P196" s="71">
        <v>1</v>
      </c>
      <c r="Q196" s="71">
        <v>1</v>
      </c>
      <c r="R196" s="71">
        <v>1</v>
      </c>
      <c r="S196" s="60">
        <v>0</v>
      </c>
      <c r="T196" s="70">
        <v>2</v>
      </c>
      <c r="U196" s="71">
        <v>1.2</v>
      </c>
      <c r="V196" s="71">
        <v>1.1000000000000001</v>
      </c>
      <c r="W196" s="71">
        <v>2.2999999999999998</v>
      </c>
      <c r="X196" s="70">
        <v>16</v>
      </c>
      <c r="Y196" s="71">
        <v>15</v>
      </c>
      <c r="Z196" s="71">
        <v>37</v>
      </c>
      <c r="AA196" s="70">
        <v>0.55000000000000004</v>
      </c>
      <c r="AB196" s="71">
        <v>0.27</v>
      </c>
      <c r="AC196" s="71">
        <v>0.82</v>
      </c>
      <c r="AD196" s="71">
        <v>0.27</v>
      </c>
      <c r="AE196" s="71">
        <v>0.55000000000000004</v>
      </c>
      <c r="AF196" s="70">
        <v>0.55000000000000004</v>
      </c>
      <c r="AG196" s="71">
        <v>0.31</v>
      </c>
      <c r="AH196" s="71">
        <v>0.85</v>
      </c>
      <c r="AI196" s="71">
        <v>0.33</v>
      </c>
      <c r="AJ196" s="71">
        <v>0.64</v>
      </c>
      <c r="AK196" s="63" t="s">
        <v>25</v>
      </c>
    </row>
    <row r="197" spans="1:37" ht="17.25" thickBot="1">
      <c r="A197" s="72">
        <v>195</v>
      </c>
      <c r="B197" s="57" t="s">
        <v>217</v>
      </c>
      <c r="C197" s="58" t="s">
        <v>1824</v>
      </c>
      <c r="D197" s="69" t="s">
        <v>103</v>
      </c>
      <c r="E197" s="58" t="s">
        <v>67</v>
      </c>
      <c r="F197" s="69" t="s">
        <v>3680</v>
      </c>
      <c r="G197" s="69">
        <v>1996</v>
      </c>
      <c r="H197" s="70">
        <v>5</v>
      </c>
      <c r="I197" s="71">
        <v>4</v>
      </c>
      <c r="J197" s="71">
        <v>288</v>
      </c>
      <c r="K197" s="71">
        <v>3.2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1</v>
      </c>
      <c r="S197" s="60">
        <v>0</v>
      </c>
      <c r="T197" s="70">
        <v>0.3</v>
      </c>
      <c r="U197" s="71">
        <v>0.3</v>
      </c>
      <c r="V197" s="71">
        <v>0.3</v>
      </c>
      <c r="W197" s="71">
        <v>0.7</v>
      </c>
      <c r="X197" s="70">
        <v>5</v>
      </c>
      <c r="Y197" s="71">
        <v>9</v>
      </c>
      <c r="Z197" s="71">
        <v>10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0.11</v>
      </c>
      <c r="AG197" s="71">
        <v>0.1</v>
      </c>
      <c r="AH197" s="71">
        <v>0.2</v>
      </c>
      <c r="AI197" s="71">
        <v>0.11</v>
      </c>
      <c r="AJ197" s="71">
        <v>0.2</v>
      </c>
      <c r="AK197" s="63" t="s">
        <v>25</v>
      </c>
    </row>
    <row r="198" spans="1:37" ht="17.25" thickBot="1">
      <c r="A198" s="72">
        <v>196</v>
      </c>
      <c r="B198" s="57" t="s">
        <v>2696</v>
      </c>
      <c r="C198" s="58" t="s">
        <v>1814</v>
      </c>
      <c r="D198" s="69" t="s">
        <v>1835</v>
      </c>
      <c r="E198" s="58" t="s">
        <v>2661</v>
      </c>
      <c r="F198" s="69" t="s">
        <v>3681</v>
      </c>
      <c r="G198" s="69">
        <v>2000</v>
      </c>
      <c r="H198" s="70">
        <v>4</v>
      </c>
      <c r="I198" s="71">
        <v>3</v>
      </c>
      <c r="J198" s="71">
        <v>269</v>
      </c>
      <c r="K198" s="71">
        <v>3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0.1</v>
      </c>
      <c r="U198" s="71">
        <v>0.1</v>
      </c>
      <c r="V198" s="71">
        <v>0.2</v>
      </c>
      <c r="W198" s="71">
        <v>0.3</v>
      </c>
      <c r="X198" s="70">
        <v>5</v>
      </c>
      <c r="Y198" s="71">
        <v>9</v>
      </c>
      <c r="Z198" s="71">
        <v>21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0.02</v>
      </c>
      <c r="AG198" s="71">
        <v>7.0000000000000007E-2</v>
      </c>
      <c r="AH198" s="71">
        <v>0.09</v>
      </c>
      <c r="AI198" s="71">
        <v>0.02</v>
      </c>
      <c r="AJ198" s="71">
        <v>0.09</v>
      </c>
      <c r="AK198" s="63" t="s">
        <v>25</v>
      </c>
    </row>
    <row r="199" spans="1:37" ht="17.25" thickBot="1">
      <c r="A199" s="72">
        <v>197</v>
      </c>
      <c r="B199" s="57" t="s">
        <v>219</v>
      </c>
      <c r="C199" s="58" t="s">
        <v>1840</v>
      </c>
      <c r="D199" s="69" t="s">
        <v>102</v>
      </c>
      <c r="E199" s="58" t="s">
        <v>71</v>
      </c>
      <c r="F199" s="69" t="s">
        <v>3682</v>
      </c>
      <c r="G199" s="69">
        <v>2001</v>
      </c>
      <c r="H199" s="70">
        <v>2</v>
      </c>
      <c r="I199" s="71">
        <v>1</v>
      </c>
      <c r="J199" s="71">
        <v>73</v>
      </c>
      <c r="K199" s="71">
        <v>0.8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0">
        <v>0</v>
      </c>
      <c r="S199" s="60">
        <v>0</v>
      </c>
      <c r="T199" s="70">
        <v>0.6</v>
      </c>
      <c r="U199" s="71">
        <v>0.6</v>
      </c>
      <c r="V199" s="71">
        <v>0.1</v>
      </c>
      <c r="W199" s="71">
        <v>0.7</v>
      </c>
      <c r="X199" s="70">
        <v>5</v>
      </c>
      <c r="Y199" s="60">
        <v>0</v>
      </c>
      <c r="Z199" s="71">
        <v>10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0.72</v>
      </c>
      <c r="AG199" s="71">
        <v>0.1</v>
      </c>
      <c r="AH199" s="71">
        <v>0.82</v>
      </c>
      <c r="AI199" s="71">
        <v>0.72</v>
      </c>
      <c r="AJ199" s="71">
        <v>0.82</v>
      </c>
      <c r="AK199" s="63" t="s">
        <v>25</v>
      </c>
    </row>
    <row r="200" spans="1:37" ht="17.25" thickBot="1">
      <c r="A200" s="72">
        <v>198</v>
      </c>
      <c r="B200" s="57" t="s">
        <v>219</v>
      </c>
      <c r="C200" s="58" t="s">
        <v>1840</v>
      </c>
      <c r="D200" s="69" t="s">
        <v>1821</v>
      </c>
      <c r="E200" s="58" t="s">
        <v>87</v>
      </c>
      <c r="F200" s="69" t="s">
        <v>3682</v>
      </c>
      <c r="G200" s="69">
        <v>2001</v>
      </c>
      <c r="H200" s="70">
        <v>3</v>
      </c>
      <c r="I200" s="71">
        <v>3</v>
      </c>
      <c r="J200" s="71">
        <v>237</v>
      </c>
      <c r="K200" s="71">
        <v>2.6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70">
        <v>0.3</v>
      </c>
      <c r="U200" s="71">
        <v>0.3</v>
      </c>
      <c r="V200" s="71">
        <v>0.2</v>
      </c>
      <c r="W200" s="71">
        <v>0.5</v>
      </c>
      <c r="X200" s="70">
        <v>8</v>
      </c>
      <c r="Y200" s="71">
        <v>1</v>
      </c>
      <c r="Z200" s="71">
        <v>14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0.12</v>
      </c>
      <c r="AG200" s="71">
        <v>0.08</v>
      </c>
      <c r="AH200" s="71">
        <v>0.21</v>
      </c>
      <c r="AI200" s="71">
        <v>0.12</v>
      </c>
      <c r="AJ200" s="71">
        <v>0.21</v>
      </c>
      <c r="AK200" s="63" t="s">
        <v>25</v>
      </c>
    </row>
    <row r="201" spans="1:37" ht="17.25" thickBot="1">
      <c r="A201" s="72">
        <v>199</v>
      </c>
      <c r="B201" s="57" t="s">
        <v>372</v>
      </c>
      <c r="C201" s="58" t="s">
        <v>1814</v>
      </c>
      <c r="D201" s="69" t="s">
        <v>111</v>
      </c>
      <c r="E201" s="58" t="s">
        <v>85</v>
      </c>
      <c r="F201" s="69" t="s">
        <v>3683</v>
      </c>
      <c r="G201" s="69">
        <v>1993</v>
      </c>
      <c r="H201" s="70">
        <v>7</v>
      </c>
      <c r="I201" s="71">
        <v>7</v>
      </c>
      <c r="J201" s="71">
        <v>630</v>
      </c>
      <c r="K201" s="71">
        <v>7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59">
        <v>0</v>
      </c>
      <c r="U201" s="60">
        <v>0</v>
      </c>
      <c r="V201" s="60">
        <v>0</v>
      </c>
      <c r="W201" s="60">
        <v>0</v>
      </c>
      <c r="X201" s="59">
        <v>0</v>
      </c>
      <c r="Y201" s="60">
        <v>0</v>
      </c>
      <c r="Z201" s="60">
        <v>0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59">
        <v>0</v>
      </c>
      <c r="AG201" s="60">
        <v>0</v>
      </c>
      <c r="AH201" s="60">
        <v>0</v>
      </c>
      <c r="AI201" s="60">
        <v>0</v>
      </c>
      <c r="AJ201" s="60">
        <v>0</v>
      </c>
      <c r="AK201" s="63" t="s">
        <v>25</v>
      </c>
    </row>
    <row r="202" spans="1:37" ht="17.25" thickBot="1">
      <c r="A202" s="72">
        <v>200</v>
      </c>
      <c r="B202" s="57" t="s">
        <v>220</v>
      </c>
      <c r="C202" s="58" t="s">
        <v>1814</v>
      </c>
      <c r="D202" s="69" t="s">
        <v>103</v>
      </c>
      <c r="E202" s="58" t="s">
        <v>79</v>
      </c>
      <c r="F202" s="69" t="s">
        <v>3684</v>
      </c>
      <c r="G202" s="69">
        <v>2001</v>
      </c>
      <c r="H202" s="70">
        <v>5</v>
      </c>
      <c r="I202" s="71">
        <v>4</v>
      </c>
      <c r="J202" s="71">
        <v>280</v>
      </c>
      <c r="K202" s="71">
        <v>3.1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1</v>
      </c>
      <c r="S202" s="71">
        <v>1</v>
      </c>
      <c r="T202" s="70">
        <v>0.1</v>
      </c>
      <c r="U202" s="71">
        <v>0.1</v>
      </c>
      <c r="V202" s="60">
        <v>0</v>
      </c>
      <c r="W202" s="71">
        <v>0.1</v>
      </c>
      <c r="X202" s="70">
        <v>2</v>
      </c>
      <c r="Y202" s="71">
        <v>19</v>
      </c>
      <c r="Z202" s="71">
        <v>24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0.03</v>
      </c>
      <c r="AG202" s="60">
        <v>0</v>
      </c>
      <c r="AH202" s="71">
        <v>0.03</v>
      </c>
      <c r="AI202" s="71">
        <v>0.03</v>
      </c>
      <c r="AJ202" s="71">
        <v>0.03</v>
      </c>
      <c r="AK202" s="63" t="s">
        <v>25</v>
      </c>
    </row>
    <row r="203" spans="1:37" ht="17.25" thickBot="1">
      <c r="A203" s="72">
        <v>201</v>
      </c>
      <c r="B203" s="57" t="s">
        <v>221</v>
      </c>
      <c r="C203" s="58" t="s">
        <v>1854</v>
      </c>
      <c r="D203" s="69" t="s">
        <v>103</v>
      </c>
      <c r="E203" s="58" t="s">
        <v>63</v>
      </c>
      <c r="F203" s="69" t="s">
        <v>3685</v>
      </c>
      <c r="G203" s="69">
        <v>1991</v>
      </c>
      <c r="H203" s="70">
        <v>5</v>
      </c>
      <c r="I203" s="60">
        <v>0</v>
      </c>
      <c r="J203" s="71">
        <v>75</v>
      </c>
      <c r="K203" s="71">
        <v>0.8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59">
        <v>0</v>
      </c>
      <c r="U203" s="60">
        <v>0</v>
      </c>
      <c r="V203" s="60">
        <v>0</v>
      </c>
      <c r="W203" s="60">
        <v>0</v>
      </c>
      <c r="X203" s="70">
        <v>2</v>
      </c>
      <c r="Y203" s="71">
        <v>13</v>
      </c>
      <c r="Z203" s="60">
        <v>0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59">
        <v>0</v>
      </c>
      <c r="AG203" s="60">
        <v>0</v>
      </c>
      <c r="AH203" s="60">
        <v>0</v>
      </c>
      <c r="AI203" s="60">
        <v>0</v>
      </c>
      <c r="AJ203" s="60">
        <v>0</v>
      </c>
      <c r="AK203" s="63" t="s">
        <v>25</v>
      </c>
    </row>
    <row r="204" spans="1:37" ht="17.25" thickBot="1">
      <c r="A204" s="72">
        <v>202</v>
      </c>
      <c r="B204" s="57" t="s">
        <v>222</v>
      </c>
      <c r="C204" s="58" t="s">
        <v>1843</v>
      </c>
      <c r="D204" s="69" t="s">
        <v>1821</v>
      </c>
      <c r="E204" s="58" t="s">
        <v>79</v>
      </c>
      <c r="F204" s="69" t="s">
        <v>3686</v>
      </c>
      <c r="G204" s="69">
        <v>1996</v>
      </c>
      <c r="H204" s="70">
        <v>7</v>
      </c>
      <c r="I204" s="71">
        <v>3</v>
      </c>
      <c r="J204" s="71">
        <v>287</v>
      </c>
      <c r="K204" s="71">
        <v>3.2</v>
      </c>
      <c r="L204" s="70">
        <v>2</v>
      </c>
      <c r="M204" s="60">
        <v>0</v>
      </c>
      <c r="N204" s="71">
        <v>2</v>
      </c>
      <c r="O204" s="71">
        <v>2</v>
      </c>
      <c r="P204" s="60">
        <v>0</v>
      </c>
      <c r="Q204" s="60">
        <v>0</v>
      </c>
      <c r="R204" s="71">
        <v>3</v>
      </c>
      <c r="S204" s="71">
        <v>1</v>
      </c>
      <c r="T204" s="70">
        <v>1.4</v>
      </c>
      <c r="U204" s="71">
        <v>1.4</v>
      </c>
      <c r="V204" s="71">
        <v>0.3</v>
      </c>
      <c r="W204" s="71">
        <v>1.8</v>
      </c>
      <c r="X204" s="70">
        <v>16</v>
      </c>
      <c r="Y204" s="71">
        <v>4</v>
      </c>
      <c r="Z204" s="71">
        <v>36</v>
      </c>
      <c r="AA204" s="70">
        <v>0.63</v>
      </c>
      <c r="AB204" s="60">
        <v>0</v>
      </c>
      <c r="AC204" s="71">
        <v>0.63</v>
      </c>
      <c r="AD204" s="71">
        <v>0.63</v>
      </c>
      <c r="AE204" s="71">
        <v>0.63</v>
      </c>
      <c r="AF204" s="70">
        <v>0.45</v>
      </c>
      <c r="AG204" s="71">
        <v>0.1</v>
      </c>
      <c r="AH204" s="71">
        <v>0.56000000000000005</v>
      </c>
      <c r="AI204" s="71">
        <v>0.45</v>
      </c>
      <c r="AJ204" s="71">
        <v>0.56000000000000005</v>
      </c>
      <c r="AK204" s="63" t="s">
        <v>25</v>
      </c>
    </row>
    <row r="205" spans="1:37" ht="17.25" thickBot="1">
      <c r="A205" s="72">
        <v>203</v>
      </c>
      <c r="B205" s="57" t="s">
        <v>2697</v>
      </c>
      <c r="C205" s="58" t="s">
        <v>1827</v>
      </c>
      <c r="D205" s="69" t="s">
        <v>104</v>
      </c>
      <c r="E205" s="58" t="s">
        <v>2661</v>
      </c>
      <c r="F205" s="69" t="s">
        <v>3687</v>
      </c>
      <c r="G205" s="69">
        <v>1997</v>
      </c>
      <c r="H205" s="70">
        <v>5</v>
      </c>
      <c r="I205" s="71">
        <v>3</v>
      </c>
      <c r="J205" s="71">
        <v>314</v>
      </c>
      <c r="K205" s="71">
        <v>3.5</v>
      </c>
      <c r="L205" s="70">
        <v>1</v>
      </c>
      <c r="M205" s="60">
        <v>0</v>
      </c>
      <c r="N205" s="71">
        <v>1</v>
      </c>
      <c r="O205" s="71">
        <v>1</v>
      </c>
      <c r="P205" s="60">
        <v>0</v>
      </c>
      <c r="Q205" s="60">
        <v>0</v>
      </c>
      <c r="R205" s="71">
        <v>1</v>
      </c>
      <c r="S205" s="60">
        <v>0</v>
      </c>
      <c r="T205" s="70">
        <v>0.3</v>
      </c>
      <c r="U205" s="71">
        <v>0.3</v>
      </c>
      <c r="V205" s="60">
        <v>0</v>
      </c>
      <c r="W205" s="71">
        <v>0.3</v>
      </c>
      <c r="X205" s="59">
        <v>0</v>
      </c>
      <c r="Y205" s="71">
        <v>6</v>
      </c>
      <c r="Z205" s="71">
        <v>1</v>
      </c>
      <c r="AA205" s="70">
        <v>0.28999999999999998</v>
      </c>
      <c r="AB205" s="60">
        <v>0</v>
      </c>
      <c r="AC205" s="71">
        <v>0.28999999999999998</v>
      </c>
      <c r="AD205" s="71">
        <v>0.28999999999999998</v>
      </c>
      <c r="AE205" s="71">
        <v>0.28999999999999998</v>
      </c>
      <c r="AF205" s="70">
        <v>7.0000000000000007E-2</v>
      </c>
      <c r="AG205" s="60">
        <v>0</v>
      </c>
      <c r="AH205" s="71">
        <v>7.0000000000000007E-2</v>
      </c>
      <c r="AI205" s="71">
        <v>7.0000000000000007E-2</v>
      </c>
      <c r="AJ205" s="71">
        <v>7.0000000000000007E-2</v>
      </c>
      <c r="AK205" s="63" t="s">
        <v>25</v>
      </c>
    </row>
    <row r="206" spans="1:37" ht="17.25" thickBot="1">
      <c r="A206" s="72">
        <v>204</v>
      </c>
      <c r="B206" s="57" t="s">
        <v>1781</v>
      </c>
      <c r="C206" s="58" t="s">
        <v>1832</v>
      </c>
      <c r="D206" s="69" t="s">
        <v>103</v>
      </c>
      <c r="E206" s="58" t="s">
        <v>95</v>
      </c>
      <c r="F206" s="69" t="s">
        <v>3688</v>
      </c>
      <c r="G206" s="69">
        <v>2000</v>
      </c>
      <c r="H206" s="70">
        <v>3</v>
      </c>
      <c r="I206" s="60">
        <v>0</v>
      </c>
      <c r="J206" s="71">
        <v>47</v>
      </c>
      <c r="K206" s="71">
        <v>0.5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70">
        <v>0.2</v>
      </c>
      <c r="U206" s="71">
        <v>0.2</v>
      </c>
      <c r="V206" s="60">
        <v>0</v>
      </c>
      <c r="W206" s="71">
        <v>0.2</v>
      </c>
      <c r="X206" s="70">
        <v>2</v>
      </c>
      <c r="Y206" s="71">
        <v>3</v>
      </c>
      <c r="Z206" s="71">
        <v>4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0.34</v>
      </c>
      <c r="AG206" s="71">
        <v>7.0000000000000007E-2</v>
      </c>
      <c r="AH206" s="71">
        <v>0.41</v>
      </c>
      <c r="AI206" s="71">
        <v>0.34</v>
      </c>
      <c r="AJ206" s="71">
        <v>0.41</v>
      </c>
      <c r="AK206" s="63" t="s">
        <v>25</v>
      </c>
    </row>
    <row r="207" spans="1:37" ht="17.25" thickBot="1">
      <c r="A207" s="72">
        <v>205</v>
      </c>
      <c r="B207" s="57" t="s">
        <v>223</v>
      </c>
      <c r="C207" s="58" t="s">
        <v>1827</v>
      </c>
      <c r="D207" s="69" t="s">
        <v>104</v>
      </c>
      <c r="E207" s="58" t="s">
        <v>77</v>
      </c>
      <c r="F207" s="69" t="s">
        <v>3689</v>
      </c>
      <c r="G207" s="69">
        <v>1990</v>
      </c>
      <c r="H207" s="70">
        <v>1</v>
      </c>
      <c r="I207" s="60">
        <v>0</v>
      </c>
      <c r="J207" s="71">
        <v>7</v>
      </c>
      <c r="K207" s="71">
        <v>0.1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59">
        <v>0</v>
      </c>
      <c r="U207" s="60">
        <v>0</v>
      </c>
      <c r="V207" s="71">
        <v>0.3</v>
      </c>
      <c r="W207" s="71">
        <v>0.3</v>
      </c>
      <c r="X207" s="59">
        <v>0</v>
      </c>
      <c r="Y207" s="71">
        <v>1</v>
      </c>
      <c r="Z207" s="71">
        <v>1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59">
        <v>0</v>
      </c>
      <c r="AG207" s="71">
        <v>4.4800000000000004</v>
      </c>
      <c r="AH207" s="71">
        <v>4.4800000000000004</v>
      </c>
      <c r="AI207" s="60">
        <v>0</v>
      </c>
      <c r="AJ207" s="71">
        <v>4.4800000000000004</v>
      </c>
      <c r="AK207" s="63" t="s">
        <v>25</v>
      </c>
    </row>
    <row r="208" spans="1:37" ht="17.25" thickBot="1">
      <c r="A208" s="72">
        <v>206</v>
      </c>
      <c r="B208" s="57" t="s">
        <v>2698</v>
      </c>
      <c r="C208" s="58" t="s">
        <v>1865</v>
      </c>
      <c r="D208" s="69" t="s">
        <v>1835</v>
      </c>
      <c r="E208" s="58" t="s">
        <v>2661</v>
      </c>
      <c r="F208" s="69" t="s">
        <v>3690</v>
      </c>
      <c r="G208" s="69">
        <v>2001</v>
      </c>
      <c r="H208" s="70">
        <v>6</v>
      </c>
      <c r="I208" s="71">
        <v>5</v>
      </c>
      <c r="J208" s="71">
        <v>416</v>
      </c>
      <c r="K208" s="71">
        <v>4.5999999999999996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2</v>
      </c>
      <c r="S208" s="60">
        <v>0</v>
      </c>
      <c r="T208" s="70">
        <v>0.1</v>
      </c>
      <c r="U208" s="71">
        <v>0.1</v>
      </c>
      <c r="V208" s="71">
        <v>0.9</v>
      </c>
      <c r="W208" s="71">
        <v>1</v>
      </c>
      <c r="X208" s="70">
        <v>16</v>
      </c>
      <c r="Y208" s="71">
        <v>15</v>
      </c>
      <c r="Z208" s="71">
        <v>18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0.03</v>
      </c>
      <c r="AG208" s="71">
        <v>0.2</v>
      </c>
      <c r="AH208" s="71">
        <v>0.23</v>
      </c>
      <c r="AI208" s="71">
        <v>0.03</v>
      </c>
      <c r="AJ208" s="71">
        <v>0.23</v>
      </c>
      <c r="AK208" s="63" t="s">
        <v>25</v>
      </c>
    </row>
    <row r="209" spans="1:37" ht="17.25" thickBot="1">
      <c r="A209" s="72">
        <v>207</v>
      </c>
      <c r="B209" s="57" t="s">
        <v>224</v>
      </c>
      <c r="C209" s="58" t="s">
        <v>1858</v>
      </c>
      <c r="D209" s="69" t="s">
        <v>102</v>
      </c>
      <c r="E209" s="58" t="s">
        <v>93</v>
      </c>
      <c r="F209" s="69" t="s">
        <v>3691</v>
      </c>
      <c r="G209" s="69">
        <v>1997</v>
      </c>
      <c r="H209" s="70">
        <v>3</v>
      </c>
      <c r="I209" s="60">
        <v>0</v>
      </c>
      <c r="J209" s="71">
        <v>19</v>
      </c>
      <c r="K209" s="71">
        <v>0.2</v>
      </c>
      <c r="L209" s="70">
        <v>1</v>
      </c>
      <c r="M209" s="60">
        <v>0</v>
      </c>
      <c r="N209" s="71">
        <v>1</v>
      </c>
      <c r="O209" s="71">
        <v>1</v>
      </c>
      <c r="P209" s="60">
        <v>0</v>
      </c>
      <c r="Q209" s="60">
        <v>0</v>
      </c>
      <c r="R209" s="60">
        <v>0</v>
      </c>
      <c r="S209" s="60">
        <v>0</v>
      </c>
      <c r="T209" s="70">
        <v>0.3</v>
      </c>
      <c r="U209" s="71">
        <v>0.3</v>
      </c>
      <c r="V209" s="71">
        <v>0.1</v>
      </c>
      <c r="W209" s="71">
        <v>0.4</v>
      </c>
      <c r="X209" s="59">
        <v>0</v>
      </c>
      <c r="Y209" s="60">
        <v>0</v>
      </c>
      <c r="Z209" s="60">
        <v>0</v>
      </c>
      <c r="AA209" s="70">
        <v>4.74</v>
      </c>
      <c r="AB209" s="60">
        <v>0</v>
      </c>
      <c r="AC209" s="71">
        <v>4.74</v>
      </c>
      <c r="AD209" s="71">
        <v>4.74</v>
      </c>
      <c r="AE209" s="71">
        <v>4.74</v>
      </c>
      <c r="AF209" s="70">
        <v>1.22</v>
      </c>
      <c r="AG209" s="71">
        <v>0.6</v>
      </c>
      <c r="AH209" s="71">
        <v>1.83</v>
      </c>
      <c r="AI209" s="71">
        <v>1.22</v>
      </c>
      <c r="AJ209" s="71">
        <v>1.83</v>
      </c>
      <c r="AK209" s="63" t="s">
        <v>25</v>
      </c>
    </row>
    <row r="210" spans="1:37" ht="17.25" thickBot="1">
      <c r="A210" s="72">
        <v>208</v>
      </c>
      <c r="B210" s="57" t="s">
        <v>225</v>
      </c>
      <c r="C210" s="58" t="s">
        <v>1816</v>
      </c>
      <c r="D210" s="69" t="s">
        <v>103</v>
      </c>
      <c r="E210" s="58" t="s">
        <v>83</v>
      </c>
      <c r="F210" s="69" t="s">
        <v>3692</v>
      </c>
      <c r="G210" s="69">
        <v>1999</v>
      </c>
      <c r="H210" s="70">
        <v>7</v>
      </c>
      <c r="I210" s="71">
        <v>7</v>
      </c>
      <c r="J210" s="71">
        <v>595</v>
      </c>
      <c r="K210" s="71">
        <v>6.6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71">
        <v>1</v>
      </c>
      <c r="S210" s="60">
        <v>0</v>
      </c>
      <c r="T210" s="70">
        <v>0.1</v>
      </c>
      <c r="U210" s="71">
        <v>0.1</v>
      </c>
      <c r="V210" s="71">
        <v>0.7</v>
      </c>
      <c r="W210" s="71">
        <v>0.7</v>
      </c>
      <c r="X210" s="70">
        <v>5</v>
      </c>
      <c r="Y210" s="71">
        <v>27</v>
      </c>
      <c r="Z210" s="71">
        <v>2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0.01</v>
      </c>
      <c r="AG210" s="71">
        <v>0.1</v>
      </c>
      <c r="AH210" s="71">
        <v>0.11</v>
      </c>
      <c r="AI210" s="71">
        <v>0.01</v>
      </c>
      <c r="AJ210" s="71">
        <v>0.11</v>
      </c>
      <c r="AK210" s="63" t="s">
        <v>25</v>
      </c>
    </row>
    <row r="211" spans="1:37" ht="17.25" thickBot="1">
      <c r="A211" s="72">
        <v>209</v>
      </c>
      <c r="B211" s="57" t="s">
        <v>2699</v>
      </c>
      <c r="C211" s="58" t="s">
        <v>1846</v>
      </c>
      <c r="D211" s="69" t="s">
        <v>111</v>
      </c>
      <c r="E211" s="58" t="s">
        <v>2661</v>
      </c>
      <c r="F211" s="69" t="s">
        <v>3693</v>
      </c>
      <c r="G211" s="69">
        <v>1992</v>
      </c>
      <c r="H211" s="70">
        <v>6</v>
      </c>
      <c r="I211" s="71">
        <v>6</v>
      </c>
      <c r="J211" s="71">
        <v>540</v>
      </c>
      <c r="K211" s="71">
        <v>6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1</v>
      </c>
      <c r="S211" s="60">
        <v>0</v>
      </c>
      <c r="T211" s="59">
        <v>0</v>
      </c>
      <c r="U211" s="60">
        <v>0</v>
      </c>
      <c r="V211" s="60">
        <v>0</v>
      </c>
      <c r="W211" s="60">
        <v>0</v>
      </c>
      <c r="X211" s="59">
        <v>0</v>
      </c>
      <c r="Y211" s="60">
        <v>0</v>
      </c>
      <c r="Z211" s="60">
        <v>0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59">
        <v>0</v>
      </c>
      <c r="AG211" s="60">
        <v>0</v>
      </c>
      <c r="AH211" s="60">
        <v>0</v>
      </c>
      <c r="AI211" s="60">
        <v>0</v>
      </c>
      <c r="AJ211" s="60">
        <v>0</v>
      </c>
      <c r="AK211" s="63" t="s">
        <v>25</v>
      </c>
    </row>
    <row r="212" spans="1:37" ht="17.25" thickBot="1">
      <c r="A212" s="72">
        <v>210</v>
      </c>
      <c r="B212" s="57" t="s">
        <v>226</v>
      </c>
      <c r="C212" s="58" t="s">
        <v>1814</v>
      </c>
      <c r="D212" s="69" t="s">
        <v>104</v>
      </c>
      <c r="E212" s="58" t="s">
        <v>96</v>
      </c>
      <c r="F212" s="69" t="s">
        <v>3694</v>
      </c>
      <c r="G212" s="69">
        <v>1993</v>
      </c>
      <c r="H212" s="70">
        <v>3</v>
      </c>
      <c r="I212" s="71">
        <v>2</v>
      </c>
      <c r="J212" s="71">
        <v>181</v>
      </c>
      <c r="K212" s="71">
        <v>2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71">
        <v>1</v>
      </c>
      <c r="S212" s="60">
        <v>0</v>
      </c>
      <c r="T212" s="59">
        <v>0</v>
      </c>
      <c r="U212" s="60">
        <v>0</v>
      </c>
      <c r="V212" s="60">
        <v>0</v>
      </c>
      <c r="W212" s="60">
        <v>0</v>
      </c>
      <c r="X212" s="70">
        <v>2</v>
      </c>
      <c r="Y212" s="71">
        <v>6</v>
      </c>
      <c r="Z212" s="60">
        <v>0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70">
        <v>0.02</v>
      </c>
      <c r="AG212" s="60">
        <v>0</v>
      </c>
      <c r="AH212" s="71">
        <v>0.02</v>
      </c>
      <c r="AI212" s="71">
        <v>0.02</v>
      </c>
      <c r="AJ212" s="71">
        <v>0.02</v>
      </c>
      <c r="AK212" s="63" t="s">
        <v>25</v>
      </c>
    </row>
    <row r="213" spans="1:37" ht="17.25" thickBot="1">
      <c r="A213" s="72">
        <v>211</v>
      </c>
      <c r="B213" s="57" t="s">
        <v>227</v>
      </c>
      <c r="C213" s="58" t="s">
        <v>1838</v>
      </c>
      <c r="D213" s="69" t="s">
        <v>1835</v>
      </c>
      <c r="E213" s="58" t="s">
        <v>91</v>
      </c>
      <c r="F213" s="69" t="s">
        <v>3695</v>
      </c>
      <c r="G213" s="69">
        <v>1996</v>
      </c>
      <c r="H213" s="70">
        <v>3</v>
      </c>
      <c r="I213" s="60">
        <v>0</v>
      </c>
      <c r="J213" s="71">
        <v>21</v>
      </c>
      <c r="K213" s="71">
        <v>0.2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1</v>
      </c>
      <c r="S213" s="60">
        <v>0</v>
      </c>
      <c r="T213" s="59">
        <v>0</v>
      </c>
      <c r="U213" s="60">
        <v>0</v>
      </c>
      <c r="V213" s="60">
        <v>0</v>
      </c>
      <c r="W213" s="60">
        <v>0</v>
      </c>
      <c r="X213" s="59">
        <v>0</v>
      </c>
      <c r="Y213" s="60">
        <v>0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59">
        <v>0</v>
      </c>
      <c r="AG213" s="60">
        <v>0</v>
      </c>
      <c r="AH213" s="60">
        <v>0</v>
      </c>
      <c r="AI213" s="60">
        <v>0</v>
      </c>
      <c r="AJ213" s="60">
        <v>0</v>
      </c>
      <c r="AK213" s="63" t="s">
        <v>25</v>
      </c>
    </row>
    <row r="214" spans="1:37" ht="17.25" thickBot="1">
      <c r="A214" s="72">
        <v>212</v>
      </c>
      <c r="B214" s="57" t="s">
        <v>2848</v>
      </c>
      <c r="C214" s="58" t="s">
        <v>1814</v>
      </c>
      <c r="D214" s="69" t="s">
        <v>104</v>
      </c>
      <c r="E214" s="58" t="s">
        <v>95</v>
      </c>
      <c r="F214" s="69" t="s">
        <v>3696</v>
      </c>
      <c r="G214" s="69">
        <v>1998</v>
      </c>
      <c r="H214" s="70">
        <v>4</v>
      </c>
      <c r="I214" s="71">
        <v>3</v>
      </c>
      <c r="J214" s="71">
        <v>277</v>
      </c>
      <c r="K214" s="71">
        <v>3.1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59">
        <v>0</v>
      </c>
      <c r="U214" s="60">
        <v>0</v>
      </c>
      <c r="V214" s="71">
        <v>0.1</v>
      </c>
      <c r="W214" s="71">
        <v>0.1</v>
      </c>
      <c r="X214" s="70">
        <v>5</v>
      </c>
      <c r="Y214" s="71">
        <v>12</v>
      </c>
      <c r="Z214" s="71">
        <v>2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59">
        <v>0</v>
      </c>
      <c r="AG214" s="71">
        <v>0.03</v>
      </c>
      <c r="AH214" s="71">
        <v>0.03</v>
      </c>
      <c r="AI214" s="60">
        <v>0</v>
      </c>
      <c r="AJ214" s="71">
        <v>0.03</v>
      </c>
      <c r="AK214" s="63" t="s">
        <v>25</v>
      </c>
    </row>
    <row r="215" spans="1:37" ht="17.25" thickBot="1">
      <c r="A215" s="72">
        <v>213</v>
      </c>
      <c r="B215" s="57" t="s">
        <v>2700</v>
      </c>
      <c r="C215" s="58" t="s">
        <v>1872</v>
      </c>
      <c r="D215" s="69" t="s">
        <v>104</v>
      </c>
      <c r="E215" s="58" t="s">
        <v>95</v>
      </c>
      <c r="F215" s="69" t="s">
        <v>3697</v>
      </c>
      <c r="G215" s="69">
        <v>2003</v>
      </c>
      <c r="H215" s="70">
        <v>7</v>
      </c>
      <c r="I215" s="71">
        <v>7</v>
      </c>
      <c r="J215" s="71">
        <v>605</v>
      </c>
      <c r="K215" s="71">
        <v>6.7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70">
        <v>0.1</v>
      </c>
      <c r="U215" s="71">
        <v>0.1</v>
      </c>
      <c r="V215" s="71">
        <v>0.1</v>
      </c>
      <c r="W215" s="71">
        <v>0.1</v>
      </c>
      <c r="X215" s="70">
        <v>12</v>
      </c>
      <c r="Y215" s="71">
        <v>12</v>
      </c>
      <c r="Z215" s="71">
        <v>26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0.01</v>
      </c>
      <c r="AG215" s="71">
        <v>0.01</v>
      </c>
      <c r="AH215" s="71">
        <v>0.02</v>
      </c>
      <c r="AI215" s="71">
        <v>0.01</v>
      </c>
      <c r="AJ215" s="71">
        <v>0.02</v>
      </c>
      <c r="AK215" s="63" t="s">
        <v>25</v>
      </c>
    </row>
    <row r="216" spans="1:37" ht="17.25" thickBot="1">
      <c r="A216" s="72">
        <v>214</v>
      </c>
      <c r="B216" s="57" t="s">
        <v>228</v>
      </c>
      <c r="C216" s="58" t="s">
        <v>1814</v>
      </c>
      <c r="D216" s="69" t="s">
        <v>104</v>
      </c>
      <c r="E216" s="58" t="s">
        <v>93</v>
      </c>
      <c r="F216" s="69" t="s">
        <v>3643</v>
      </c>
      <c r="G216" s="69">
        <v>1997</v>
      </c>
      <c r="H216" s="70">
        <v>7</v>
      </c>
      <c r="I216" s="71">
        <v>7</v>
      </c>
      <c r="J216" s="71">
        <v>630</v>
      </c>
      <c r="K216" s="71">
        <v>7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1</v>
      </c>
      <c r="S216" s="60">
        <v>0</v>
      </c>
      <c r="T216" s="70">
        <v>0.4</v>
      </c>
      <c r="U216" s="71">
        <v>0.4</v>
      </c>
      <c r="V216" s="71">
        <v>0.3</v>
      </c>
      <c r="W216" s="71">
        <v>0.8</v>
      </c>
      <c r="X216" s="70">
        <v>6</v>
      </c>
      <c r="Y216" s="71">
        <v>20</v>
      </c>
      <c r="Z216" s="60">
        <v>0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0.06</v>
      </c>
      <c r="AG216" s="71">
        <v>0.05</v>
      </c>
      <c r="AH216" s="71">
        <v>0.11</v>
      </c>
      <c r="AI216" s="71">
        <v>0.06</v>
      </c>
      <c r="AJ216" s="71">
        <v>0.11</v>
      </c>
      <c r="AK216" s="63" t="s">
        <v>25</v>
      </c>
    </row>
    <row r="217" spans="1:37" ht="17.25" thickBot="1">
      <c r="A217" s="72">
        <v>215</v>
      </c>
      <c r="B217" s="57" t="s">
        <v>1788</v>
      </c>
      <c r="C217" s="58" t="s">
        <v>1836</v>
      </c>
      <c r="D217" s="69" t="s">
        <v>104</v>
      </c>
      <c r="E217" s="58" t="s">
        <v>63</v>
      </c>
      <c r="F217" s="69" t="s">
        <v>3698</v>
      </c>
      <c r="G217" s="69">
        <v>2000</v>
      </c>
      <c r="H217" s="70">
        <v>2</v>
      </c>
      <c r="I217" s="71">
        <v>1</v>
      </c>
      <c r="J217" s="71">
        <v>92</v>
      </c>
      <c r="K217" s="71">
        <v>1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70">
        <v>0.4</v>
      </c>
      <c r="U217" s="71">
        <v>0.4</v>
      </c>
      <c r="V217" s="60">
        <v>0</v>
      </c>
      <c r="W217" s="71">
        <v>0.4</v>
      </c>
      <c r="X217" s="59">
        <v>0</v>
      </c>
      <c r="Y217" s="71">
        <v>8</v>
      </c>
      <c r="Z217" s="71">
        <v>4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0.41</v>
      </c>
      <c r="AG217" s="60">
        <v>0</v>
      </c>
      <c r="AH217" s="71">
        <v>0.41</v>
      </c>
      <c r="AI217" s="71">
        <v>0.41</v>
      </c>
      <c r="AJ217" s="71">
        <v>0.41</v>
      </c>
      <c r="AK217" s="63" t="s">
        <v>25</v>
      </c>
    </row>
    <row r="218" spans="1:37" ht="17.25" thickBot="1">
      <c r="A218" s="72">
        <v>216</v>
      </c>
      <c r="B218" s="57" t="s">
        <v>2701</v>
      </c>
      <c r="C218" s="58" t="s">
        <v>1820</v>
      </c>
      <c r="D218" s="69" t="s">
        <v>102</v>
      </c>
      <c r="E218" s="58" t="s">
        <v>95</v>
      </c>
      <c r="F218" s="69" t="s">
        <v>3699</v>
      </c>
      <c r="G218" s="69">
        <v>1999</v>
      </c>
      <c r="H218" s="70">
        <v>7</v>
      </c>
      <c r="I218" s="71">
        <v>4</v>
      </c>
      <c r="J218" s="71">
        <v>337</v>
      </c>
      <c r="K218" s="71">
        <v>3.7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0</v>
      </c>
      <c r="S218" s="60">
        <v>0</v>
      </c>
      <c r="T218" s="70">
        <v>0.4</v>
      </c>
      <c r="U218" s="71">
        <v>0.4</v>
      </c>
      <c r="V218" s="71">
        <v>0.2</v>
      </c>
      <c r="W218" s="71">
        <v>0.6</v>
      </c>
      <c r="X218" s="70">
        <v>10</v>
      </c>
      <c r="Y218" s="71">
        <v>13</v>
      </c>
      <c r="Z218" s="71">
        <v>25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0.1</v>
      </c>
      <c r="AG218" s="71">
        <v>0.06</v>
      </c>
      <c r="AH218" s="71">
        <v>0.16</v>
      </c>
      <c r="AI218" s="71">
        <v>0.1</v>
      </c>
      <c r="AJ218" s="71">
        <v>0.16</v>
      </c>
      <c r="AK218" s="63" t="s">
        <v>25</v>
      </c>
    </row>
    <row r="219" spans="1:37" ht="17.25" thickBot="1">
      <c r="A219" s="72">
        <v>217</v>
      </c>
      <c r="B219" s="57" t="s">
        <v>2702</v>
      </c>
      <c r="C219" s="58" t="s">
        <v>1854</v>
      </c>
      <c r="D219" s="69" t="s">
        <v>1821</v>
      </c>
      <c r="E219" s="58" t="s">
        <v>2350</v>
      </c>
      <c r="F219" s="69" t="s">
        <v>3389</v>
      </c>
      <c r="G219" s="69">
        <v>2004</v>
      </c>
      <c r="H219" s="70">
        <v>6</v>
      </c>
      <c r="I219" s="71">
        <v>6</v>
      </c>
      <c r="J219" s="71">
        <v>398</v>
      </c>
      <c r="K219" s="71">
        <v>4.4000000000000004</v>
      </c>
      <c r="L219" s="59">
        <v>0</v>
      </c>
      <c r="M219" s="71">
        <v>1</v>
      </c>
      <c r="N219" s="71">
        <v>1</v>
      </c>
      <c r="O219" s="60">
        <v>0</v>
      </c>
      <c r="P219" s="60">
        <v>0</v>
      </c>
      <c r="Q219" s="60">
        <v>0</v>
      </c>
      <c r="R219" s="60">
        <v>0</v>
      </c>
      <c r="S219" s="60">
        <v>0</v>
      </c>
      <c r="T219" s="70">
        <v>0.2</v>
      </c>
      <c r="U219" s="71">
        <v>0.2</v>
      </c>
      <c r="V219" s="71">
        <v>0.9</v>
      </c>
      <c r="W219" s="71">
        <v>1.1000000000000001</v>
      </c>
      <c r="X219" s="70">
        <v>23</v>
      </c>
      <c r="Y219" s="71">
        <v>7</v>
      </c>
      <c r="Z219" s="71">
        <v>42</v>
      </c>
      <c r="AA219" s="59">
        <v>0</v>
      </c>
      <c r="AB219" s="71">
        <v>0.23</v>
      </c>
      <c r="AC219" s="71">
        <v>0.23</v>
      </c>
      <c r="AD219" s="60">
        <v>0</v>
      </c>
      <c r="AE219" s="71">
        <v>0.23</v>
      </c>
      <c r="AF219" s="70">
        <v>0.06</v>
      </c>
      <c r="AG219" s="71">
        <v>0.2</v>
      </c>
      <c r="AH219" s="71">
        <v>0.26</v>
      </c>
      <c r="AI219" s="71">
        <v>0.06</v>
      </c>
      <c r="AJ219" s="71">
        <v>0.26</v>
      </c>
      <c r="AK219" s="63" t="s">
        <v>25</v>
      </c>
    </row>
    <row r="220" spans="1:37" ht="17.25" thickBot="1">
      <c r="A220" s="72">
        <v>218</v>
      </c>
      <c r="B220" s="57" t="s">
        <v>229</v>
      </c>
      <c r="C220" s="58" t="s">
        <v>1816</v>
      </c>
      <c r="D220" s="69" t="s">
        <v>104</v>
      </c>
      <c r="E220" s="58" t="s">
        <v>79</v>
      </c>
      <c r="F220" s="69" t="s">
        <v>3700</v>
      </c>
      <c r="G220" s="69">
        <v>1999</v>
      </c>
      <c r="H220" s="70">
        <v>4</v>
      </c>
      <c r="I220" s="71">
        <v>2</v>
      </c>
      <c r="J220" s="71">
        <v>206</v>
      </c>
      <c r="K220" s="71">
        <v>2.2999999999999998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59">
        <v>0</v>
      </c>
      <c r="U220" s="60">
        <v>0</v>
      </c>
      <c r="V220" s="71">
        <v>0.2</v>
      </c>
      <c r="W220" s="71">
        <v>0.2</v>
      </c>
      <c r="X220" s="70">
        <v>1</v>
      </c>
      <c r="Y220" s="71">
        <v>2</v>
      </c>
      <c r="Z220" s="60">
        <v>0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0.02</v>
      </c>
      <c r="AG220" s="71">
        <v>7.0000000000000007E-2</v>
      </c>
      <c r="AH220" s="71">
        <v>0.09</v>
      </c>
      <c r="AI220" s="71">
        <v>0.02</v>
      </c>
      <c r="AJ220" s="71">
        <v>0.09</v>
      </c>
      <c r="AK220" s="63" t="s">
        <v>25</v>
      </c>
    </row>
    <row r="221" spans="1:37" ht="17.25" thickBot="1">
      <c r="A221" s="72">
        <v>219</v>
      </c>
      <c r="B221" s="57" t="s">
        <v>230</v>
      </c>
      <c r="C221" s="58" t="s">
        <v>1814</v>
      </c>
      <c r="D221" s="69" t="s">
        <v>104</v>
      </c>
      <c r="E221" s="58" t="s">
        <v>83</v>
      </c>
      <c r="F221" s="69" t="s">
        <v>3701</v>
      </c>
      <c r="G221" s="69">
        <v>1997</v>
      </c>
      <c r="H221" s="70">
        <v>7</v>
      </c>
      <c r="I221" s="71">
        <v>7</v>
      </c>
      <c r="J221" s="71">
        <v>630</v>
      </c>
      <c r="K221" s="71">
        <v>7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70">
        <v>0.2</v>
      </c>
      <c r="U221" s="71">
        <v>0.2</v>
      </c>
      <c r="V221" s="60">
        <v>0</v>
      </c>
      <c r="W221" s="71">
        <v>0.2</v>
      </c>
      <c r="X221" s="70">
        <v>2</v>
      </c>
      <c r="Y221" s="71">
        <v>15</v>
      </c>
      <c r="Z221" s="71">
        <v>2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0.03</v>
      </c>
      <c r="AG221" s="60">
        <v>0</v>
      </c>
      <c r="AH221" s="71">
        <v>0.03</v>
      </c>
      <c r="AI221" s="71">
        <v>0.03</v>
      </c>
      <c r="AJ221" s="71">
        <v>0.03</v>
      </c>
      <c r="AK221" s="63" t="s">
        <v>25</v>
      </c>
    </row>
    <row r="222" spans="1:37" ht="17.25" thickBot="1">
      <c r="A222" s="72">
        <v>220</v>
      </c>
      <c r="B222" s="57" t="s">
        <v>231</v>
      </c>
      <c r="C222" s="58" t="s">
        <v>1853</v>
      </c>
      <c r="D222" s="69" t="s">
        <v>103</v>
      </c>
      <c r="E222" s="58" t="s">
        <v>87</v>
      </c>
      <c r="F222" s="69" t="s">
        <v>3702</v>
      </c>
      <c r="G222" s="69">
        <v>1989</v>
      </c>
      <c r="H222" s="70">
        <v>5</v>
      </c>
      <c r="I222" s="60">
        <v>0</v>
      </c>
      <c r="J222" s="71">
        <v>55</v>
      </c>
      <c r="K222" s="71">
        <v>0.6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71">
        <v>0.1</v>
      </c>
      <c r="X222" s="59">
        <v>0</v>
      </c>
      <c r="Y222" s="71">
        <v>2</v>
      </c>
      <c r="Z222" s="71">
        <v>1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0.04</v>
      </c>
      <c r="AG222" s="71">
        <v>7.0000000000000007E-2</v>
      </c>
      <c r="AH222" s="71">
        <v>0.11</v>
      </c>
      <c r="AI222" s="71">
        <v>0.04</v>
      </c>
      <c r="AJ222" s="71">
        <v>0.11</v>
      </c>
      <c r="AK222" s="63" t="s">
        <v>25</v>
      </c>
    </row>
    <row r="223" spans="1:37" ht="17.25" thickBot="1">
      <c r="A223" s="72">
        <v>221</v>
      </c>
      <c r="B223" s="57" t="s">
        <v>232</v>
      </c>
      <c r="C223" s="58" t="s">
        <v>1845</v>
      </c>
      <c r="D223" s="69" t="s">
        <v>103</v>
      </c>
      <c r="E223" s="58" t="s">
        <v>65</v>
      </c>
      <c r="F223" s="69" t="s">
        <v>3703</v>
      </c>
      <c r="G223" s="69">
        <v>1994</v>
      </c>
      <c r="H223" s="70">
        <v>5</v>
      </c>
      <c r="I223" s="71">
        <v>4</v>
      </c>
      <c r="J223" s="71">
        <v>390</v>
      </c>
      <c r="K223" s="71">
        <v>4.3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1</v>
      </c>
      <c r="S223" s="60">
        <v>0</v>
      </c>
      <c r="T223" s="70">
        <v>0.2</v>
      </c>
      <c r="U223" s="71">
        <v>0.2</v>
      </c>
      <c r="V223" s="71">
        <v>0.7</v>
      </c>
      <c r="W223" s="71">
        <v>0.9</v>
      </c>
      <c r="X223" s="70">
        <v>12</v>
      </c>
      <c r="Y223" s="71">
        <v>29</v>
      </c>
      <c r="Z223" s="71">
        <v>13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0.04</v>
      </c>
      <c r="AG223" s="71">
        <v>0.16</v>
      </c>
      <c r="AH223" s="71">
        <v>0.21</v>
      </c>
      <c r="AI223" s="71">
        <v>0.04</v>
      </c>
      <c r="AJ223" s="71">
        <v>0.21</v>
      </c>
      <c r="AK223" s="63" t="s">
        <v>25</v>
      </c>
    </row>
    <row r="224" spans="1:37" ht="17.25" thickBot="1">
      <c r="A224" s="72">
        <v>222</v>
      </c>
      <c r="B224" s="57" t="s">
        <v>233</v>
      </c>
      <c r="C224" s="58" t="s">
        <v>1831</v>
      </c>
      <c r="D224" s="69" t="s">
        <v>102</v>
      </c>
      <c r="E224" s="58" t="s">
        <v>71</v>
      </c>
      <c r="F224" s="69" t="s">
        <v>3704</v>
      </c>
      <c r="G224" s="69">
        <v>2000</v>
      </c>
      <c r="H224" s="70">
        <v>7</v>
      </c>
      <c r="I224" s="71">
        <v>7</v>
      </c>
      <c r="J224" s="71">
        <v>622</v>
      </c>
      <c r="K224" s="71">
        <v>6.9</v>
      </c>
      <c r="L224" s="70">
        <v>2</v>
      </c>
      <c r="M224" s="60">
        <v>0</v>
      </c>
      <c r="N224" s="71">
        <v>2</v>
      </c>
      <c r="O224" s="71">
        <v>2</v>
      </c>
      <c r="P224" s="60">
        <v>0</v>
      </c>
      <c r="Q224" s="60">
        <v>0</v>
      </c>
      <c r="R224" s="71">
        <v>1</v>
      </c>
      <c r="S224" s="60">
        <v>0</v>
      </c>
      <c r="T224" s="70">
        <v>0.9</v>
      </c>
      <c r="U224" s="71">
        <v>0.9</v>
      </c>
      <c r="V224" s="71">
        <v>1.8</v>
      </c>
      <c r="W224" s="71">
        <v>2.6</v>
      </c>
      <c r="X224" s="70">
        <v>46</v>
      </c>
      <c r="Y224" s="71">
        <v>28</v>
      </c>
      <c r="Z224" s="71">
        <v>94</v>
      </c>
      <c r="AA224" s="70">
        <v>0.28999999999999998</v>
      </c>
      <c r="AB224" s="60">
        <v>0</v>
      </c>
      <c r="AC224" s="71">
        <v>0.28999999999999998</v>
      </c>
      <c r="AD224" s="71">
        <v>0.28999999999999998</v>
      </c>
      <c r="AE224" s="71">
        <v>0.28999999999999998</v>
      </c>
      <c r="AF224" s="70">
        <v>0.12</v>
      </c>
      <c r="AG224" s="71">
        <v>0.26</v>
      </c>
      <c r="AH224" s="71">
        <v>0.38</v>
      </c>
      <c r="AI224" s="71">
        <v>0.12</v>
      </c>
      <c r="AJ224" s="71">
        <v>0.38</v>
      </c>
      <c r="AK224" s="63" t="s">
        <v>25</v>
      </c>
    </row>
    <row r="225" spans="1:37" ht="17.25" thickBot="1">
      <c r="A225" s="72">
        <v>223</v>
      </c>
      <c r="B225" s="57" t="s">
        <v>2849</v>
      </c>
      <c r="C225" s="58" t="s">
        <v>1814</v>
      </c>
      <c r="D225" s="69" t="s">
        <v>1812</v>
      </c>
      <c r="E225" s="58" t="s">
        <v>73</v>
      </c>
      <c r="F225" s="69" t="s">
        <v>3705</v>
      </c>
      <c r="G225" s="69">
        <v>1988</v>
      </c>
      <c r="H225" s="70">
        <v>4</v>
      </c>
      <c r="I225" s="71">
        <v>1</v>
      </c>
      <c r="J225" s="71">
        <v>114</v>
      </c>
      <c r="K225" s="71">
        <v>1.3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59">
        <v>0</v>
      </c>
      <c r="U225" s="60">
        <v>0</v>
      </c>
      <c r="V225" s="71">
        <v>0.1</v>
      </c>
      <c r="W225" s="71">
        <v>0.1</v>
      </c>
      <c r="X225" s="59">
        <v>0</v>
      </c>
      <c r="Y225" s="71">
        <v>6</v>
      </c>
      <c r="Z225" s="71">
        <v>10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59">
        <v>0</v>
      </c>
      <c r="AG225" s="71">
        <v>0.06</v>
      </c>
      <c r="AH225" s="71">
        <v>0.06</v>
      </c>
      <c r="AI225" s="60">
        <v>0</v>
      </c>
      <c r="AJ225" s="71">
        <v>0.06</v>
      </c>
      <c r="AK225" s="63" t="s">
        <v>25</v>
      </c>
    </row>
    <row r="226" spans="1:37" ht="17.25" thickBot="1">
      <c r="A226" s="72">
        <v>224</v>
      </c>
      <c r="B226" s="57" t="s">
        <v>3149</v>
      </c>
      <c r="C226" s="58" t="s">
        <v>1826</v>
      </c>
      <c r="D226" s="69" t="s">
        <v>1849</v>
      </c>
      <c r="E226" s="58" t="s">
        <v>73</v>
      </c>
      <c r="F226" s="69" t="s">
        <v>3706</v>
      </c>
      <c r="G226" s="69">
        <v>2000</v>
      </c>
      <c r="H226" s="70">
        <v>4</v>
      </c>
      <c r="I226" s="71">
        <v>1</v>
      </c>
      <c r="J226" s="71">
        <v>139</v>
      </c>
      <c r="K226" s="71">
        <v>1.5</v>
      </c>
      <c r="L226" s="59">
        <v>0</v>
      </c>
      <c r="M226" s="71">
        <v>2</v>
      </c>
      <c r="N226" s="71">
        <v>2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59">
        <v>0</v>
      </c>
      <c r="U226" s="60">
        <v>0</v>
      </c>
      <c r="V226" s="71">
        <v>0.4</v>
      </c>
      <c r="W226" s="71">
        <v>0.4</v>
      </c>
      <c r="X226" s="70">
        <v>11</v>
      </c>
      <c r="Y226" s="71">
        <v>6</v>
      </c>
      <c r="Z226" s="71">
        <v>3</v>
      </c>
      <c r="AA226" s="59">
        <v>0</v>
      </c>
      <c r="AB226" s="71">
        <v>1.29</v>
      </c>
      <c r="AC226" s="71">
        <v>1.29</v>
      </c>
      <c r="AD226" s="60">
        <v>0</v>
      </c>
      <c r="AE226" s="71">
        <v>1.29</v>
      </c>
      <c r="AF226" s="70">
        <v>0.01</v>
      </c>
      <c r="AG226" s="71">
        <v>0.25</v>
      </c>
      <c r="AH226" s="71">
        <v>0.26</v>
      </c>
      <c r="AI226" s="71">
        <v>0.01</v>
      </c>
      <c r="AJ226" s="71">
        <v>0.26</v>
      </c>
      <c r="AK226" s="63" t="s">
        <v>25</v>
      </c>
    </row>
    <row r="227" spans="1:37" ht="17.25" thickBot="1">
      <c r="A227" s="72">
        <v>225</v>
      </c>
      <c r="B227" s="57" t="s">
        <v>234</v>
      </c>
      <c r="C227" s="58" t="s">
        <v>1822</v>
      </c>
      <c r="D227" s="69" t="s">
        <v>104</v>
      </c>
      <c r="E227" s="58" t="s">
        <v>65</v>
      </c>
      <c r="F227" s="69" t="s">
        <v>3707</v>
      </c>
      <c r="G227" s="69">
        <v>1994</v>
      </c>
      <c r="H227" s="70">
        <v>1</v>
      </c>
      <c r="I227" s="60">
        <v>0</v>
      </c>
      <c r="J227" s="71">
        <v>12</v>
      </c>
      <c r="K227" s="71">
        <v>0.1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59">
        <v>0</v>
      </c>
      <c r="U227" s="60">
        <v>0</v>
      </c>
      <c r="V227" s="60">
        <v>0</v>
      </c>
      <c r="W227" s="60">
        <v>0</v>
      </c>
      <c r="X227" s="59">
        <v>0</v>
      </c>
      <c r="Y227" s="60">
        <v>0</v>
      </c>
      <c r="Z227" s="60">
        <v>0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0.27</v>
      </c>
      <c r="AG227" s="60">
        <v>0</v>
      </c>
      <c r="AH227" s="71">
        <v>0.27</v>
      </c>
      <c r="AI227" s="71">
        <v>0.27</v>
      </c>
      <c r="AJ227" s="71">
        <v>0.27</v>
      </c>
      <c r="AK227" s="63" t="s">
        <v>25</v>
      </c>
    </row>
    <row r="228" spans="1:37" ht="17.25" thickBot="1">
      <c r="A228" s="72">
        <v>226</v>
      </c>
      <c r="B228" s="57" t="s">
        <v>2703</v>
      </c>
      <c r="C228" s="58" t="s">
        <v>1816</v>
      </c>
      <c r="D228" s="69" t="s">
        <v>104</v>
      </c>
      <c r="E228" s="58" t="s">
        <v>2351</v>
      </c>
      <c r="F228" s="69" t="s">
        <v>3413</v>
      </c>
      <c r="G228" s="69">
        <v>2001</v>
      </c>
      <c r="H228" s="70">
        <v>4</v>
      </c>
      <c r="I228" s="71">
        <v>1</v>
      </c>
      <c r="J228" s="71">
        <v>197</v>
      </c>
      <c r="K228" s="71">
        <v>2.2000000000000002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0.2</v>
      </c>
      <c r="U228" s="71">
        <v>0.2</v>
      </c>
      <c r="V228" s="60">
        <v>0</v>
      </c>
      <c r="W228" s="71">
        <v>0.2</v>
      </c>
      <c r="X228" s="70">
        <v>7</v>
      </c>
      <c r="Y228" s="71">
        <v>5</v>
      </c>
      <c r="Z228" s="71">
        <v>3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0.08</v>
      </c>
      <c r="AG228" s="60">
        <v>0</v>
      </c>
      <c r="AH228" s="71">
        <v>0.08</v>
      </c>
      <c r="AI228" s="71">
        <v>0.08</v>
      </c>
      <c r="AJ228" s="71">
        <v>0.08</v>
      </c>
      <c r="AK228" s="63" t="s">
        <v>25</v>
      </c>
    </row>
    <row r="229" spans="1:37" ht="17.25" thickBot="1">
      <c r="A229" s="72">
        <v>227</v>
      </c>
      <c r="B229" s="57" t="s">
        <v>235</v>
      </c>
      <c r="C229" s="58" t="s">
        <v>1814</v>
      </c>
      <c r="D229" s="69" t="s">
        <v>104</v>
      </c>
      <c r="E229" s="58" t="s">
        <v>67</v>
      </c>
      <c r="F229" s="69" t="s">
        <v>3708</v>
      </c>
      <c r="G229" s="69">
        <v>1993</v>
      </c>
      <c r="H229" s="70">
        <v>2</v>
      </c>
      <c r="I229" s="71">
        <v>1</v>
      </c>
      <c r="J229" s="71">
        <v>107</v>
      </c>
      <c r="K229" s="71">
        <v>1.2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70">
        <v>0.1</v>
      </c>
      <c r="U229" s="71">
        <v>0.1</v>
      </c>
      <c r="V229" s="60">
        <v>0</v>
      </c>
      <c r="W229" s="71">
        <v>0.1</v>
      </c>
      <c r="X229" s="59">
        <v>0</v>
      </c>
      <c r="Y229" s="60">
        <v>0</v>
      </c>
      <c r="Z229" s="71">
        <v>1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7.0000000000000007E-2</v>
      </c>
      <c r="AG229" s="71">
        <v>0.01</v>
      </c>
      <c r="AH229" s="71">
        <v>0.08</v>
      </c>
      <c r="AI229" s="71">
        <v>7.0000000000000007E-2</v>
      </c>
      <c r="AJ229" s="71">
        <v>0.08</v>
      </c>
      <c r="AK229" s="63" t="s">
        <v>25</v>
      </c>
    </row>
    <row r="230" spans="1:37" ht="17.25" thickBot="1">
      <c r="A230" s="72">
        <v>228</v>
      </c>
      <c r="B230" s="57" t="s">
        <v>236</v>
      </c>
      <c r="C230" s="58" t="s">
        <v>1830</v>
      </c>
      <c r="D230" s="69" t="s">
        <v>103</v>
      </c>
      <c r="E230" s="58" t="s">
        <v>93</v>
      </c>
      <c r="F230" s="69" t="s">
        <v>3709</v>
      </c>
      <c r="G230" s="69">
        <v>1993</v>
      </c>
      <c r="H230" s="70">
        <v>7</v>
      </c>
      <c r="I230" s="71">
        <v>7</v>
      </c>
      <c r="J230" s="71">
        <v>617</v>
      </c>
      <c r="K230" s="71">
        <v>6.9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4</v>
      </c>
      <c r="S230" s="60">
        <v>0</v>
      </c>
      <c r="T230" s="70">
        <v>1</v>
      </c>
      <c r="U230" s="71">
        <v>1</v>
      </c>
      <c r="V230" s="60">
        <v>0</v>
      </c>
      <c r="W230" s="71">
        <v>1</v>
      </c>
      <c r="X230" s="70">
        <v>2</v>
      </c>
      <c r="Y230" s="71">
        <v>16</v>
      </c>
      <c r="Z230" s="71">
        <v>6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0.14000000000000001</v>
      </c>
      <c r="AG230" s="71">
        <v>0.01</v>
      </c>
      <c r="AH230" s="71">
        <v>0.15</v>
      </c>
      <c r="AI230" s="71">
        <v>0.14000000000000001</v>
      </c>
      <c r="AJ230" s="71">
        <v>0.15</v>
      </c>
      <c r="AK230" s="63" t="s">
        <v>25</v>
      </c>
    </row>
    <row r="231" spans="1:37" ht="17.25" thickBot="1">
      <c r="A231" s="72">
        <v>229</v>
      </c>
      <c r="B231" s="57" t="s">
        <v>76</v>
      </c>
      <c r="C231" s="58" t="s">
        <v>1838</v>
      </c>
      <c r="D231" s="69" t="s">
        <v>111</v>
      </c>
      <c r="E231" s="58" t="s">
        <v>75</v>
      </c>
      <c r="F231" s="69" t="s">
        <v>3710</v>
      </c>
      <c r="G231" s="69">
        <v>1992</v>
      </c>
      <c r="H231" s="70">
        <v>6</v>
      </c>
      <c r="I231" s="71">
        <v>6</v>
      </c>
      <c r="J231" s="71">
        <v>540</v>
      </c>
      <c r="K231" s="71">
        <v>6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59">
        <v>0</v>
      </c>
      <c r="U231" s="60">
        <v>0</v>
      </c>
      <c r="V231" s="60">
        <v>0</v>
      </c>
      <c r="W231" s="60">
        <v>0</v>
      </c>
      <c r="X231" s="59">
        <v>0</v>
      </c>
      <c r="Y231" s="60">
        <v>0</v>
      </c>
      <c r="Z231" s="60">
        <v>0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59">
        <v>0</v>
      </c>
      <c r="AG231" s="60">
        <v>0</v>
      </c>
      <c r="AH231" s="60">
        <v>0</v>
      </c>
      <c r="AI231" s="60">
        <v>0</v>
      </c>
      <c r="AJ231" s="60">
        <v>0</v>
      </c>
      <c r="AK231" s="63" t="s">
        <v>25</v>
      </c>
    </row>
    <row r="232" spans="1:37" ht="17.25" thickBot="1">
      <c r="A232" s="72">
        <v>230</v>
      </c>
      <c r="B232" s="57" t="s">
        <v>237</v>
      </c>
      <c r="C232" s="58" t="s">
        <v>1848</v>
      </c>
      <c r="D232" s="69" t="s">
        <v>103</v>
      </c>
      <c r="E232" s="58" t="s">
        <v>85</v>
      </c>
      <c r="F232" s="69" t="s">
        <v>3395</v>
      </c>
      <c r="G232" s="69">
        <v>1994</v>
      </c>
      <c r="H232" s="70">
        <v>4</v>
      </c>
      <c r="I232" s="71">
        <v>4</v>
      </c>
      <c r="J232" s="71">
        <v>360</v>
      </c>
      <c r="K232" s="71">
        <v>4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70">
        <v>0.2</v>
      </c>
      <c r="U232" s="71">
        <v>0.2</v>
      </c>
      <c r="V232" s="71">
        <v>0.6</v>
      </c>
      <c r="W232" s="71">
        <v>0.8</v>
      </c>
      <c r="X232" s="70">
        <v>4</v>
      </c>
      <c r="Y232" s="71">
        <v>13</v>
      </c>
      <c r="Z232" s="71">
        <v>9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0.04</v>
      </c>
      <c r="AG232" s="71">
        <v>0.16</v>
      </c>
      <c r="AH232" s="71">
        <v>0.2</v>
      </c>
      <c r="AI232" s="71">
        <v>0.04</v>
      </c>
      <c r="AJ232" s="71">
        <v>0.2</v>
      </c>
      <c r="AK232" s="63" t="s">
        <v>25</v>
      </c>
    </row>
    <row r="233" spans="1:37" ht="17.25" thickBot="1">
      <c r="A233" s="72">
        <v>231</v>
      </c>
      <c r="B233" s="57" t="s">
        <v>238</v>
      </c>
      <c r="C233" s="58" t="s">
        <v>1814</v>
      </c>
      <c r="D233" s="69" t="s">
        <v>1835</v>
      </c>
      <c r="E233" s="58" t="s">
        <v>65</v>
      </c>
      <c r="F233" s="69" t="s">
        <v>3711</v>
      </c>
      <c r="G233" s="69">
        <v>2004</v>
      </c>
      <c r="H233" s="70">
        <v>3</v>
      </c>
      <c r="I233" s="71">
        <v>1</v>
      </c>
      <c r="J233" s="71">
        <v>80</v>
      </c>
      <c r="K233" s="71">
        <v>0.9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59">
        <v>0</v>
      </c>
      <c r="U233" s="60">
        <v>0</v>
      </c>
      <c r="V233" s="60">
        <v>0</v>
      </c>
      <c r="W233" s="60">
        <v>0</v>
      </c>
      <c r="X233" s="70">
        <v>1</v>
      </c>
      <c r="Y233" s="71">
        <v>3</v>
      </c>
      <c r="Z233" s="71">
        <v>3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59">
        <v>0</v>
      </c>
      <c r="AG233" s="60">
        <v>0</v>
      </c>
      <c r="AH233" s="60">
        <v>0</v>
      </c>
      <c r="AI233" s="60">
        <v>0</v>
      </c>
      <c r="AJ233" s="60">
        <v>0</v>
      </c>
      <c r="AK233" s="63" t="s">
        <v>25</v>
      </c>
    </row>
    <row r="234" spans="1:37" ht="17.25" thickBot="1">
      <c r="A234" s="72">
        <v>232</v>
      </c>
      <c r="B234" s="57" t="s">
        <v>239</v>
      </c>
      <c r="C234" s="58" t="s">
        <v>1814</v>
      </c>
      <c r="D234" s="69" t="s">
        <v>102</v>
      </c>
      <c r="E234" s="58" t="s">
        <v>77</v>
      </c>
      <c r="F234" s="69" t="s">
        <v>3712</v>
      </c>
      <c r="G234" s="69">
        <v>2001</v>
      </c>
      <c r="H234" s="70">
        <v>6</v>
      </c>
      <c r="I234" s="71">
        <v>2</v>
      </c>
      <c r="J234" s="71">
        <v>222</v>
      </c>
      <c r="K234" s="71">
        <v>2.5</v>
      </c>
      <c r="L234" s="59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0">
        <v>0</v>
      </c>
      <c r="S234" s="60">
        <v>0</v>
      </c>
      <c r="T234" s="70">
        <v>1</v>
      </c>
      <c r="U234" s="71">
        <v>1</v>
      </c>
      <c r="V234" s="71">
        <v>0.1</v>
      </c>
      <c r="W234" s="71">
        <v>1.1000000000000001</v>
      </c>
      <c r="X234" s="70">
        <v>12</v>
      </c>
      <c r="Y234" s="71">
        <v>6</v>
      </c>
      <c r="Z234" s="71">
        <v>31</v>
      </c>
      <c r="AA234" s="59">
        <v>0</v>
      </c>
      <c r="AB234" s="60">
        <v>0</v>
      </c>
      <c r="AC234" s="60">
        <v>0</v>
      </c>
      <c r="AD234" s="60">
        <v>0</v>
      </c>
      <c r="AE234" s="60">
        <v>0</v>
      </c>
      <c r="AF234" s="70">
        <v>0.39</v>
      </c>
      <c r="AG234" s="71">
        <v>0.05</v>
      </c>
      <c r="AH234" s="71">
        <v>0.43</v>
      </c>
      <c r="AI234" s="71">
        <v>0.39</v>
      </c>
      <c r="AJ234" s="71">
        <v>0.43</v>
      </c>
      <c r="AK234" s="63" t="s">
        <v>25</v>
      </c>
    </row>
    <row r="235" spans="1:37" ht="17.25" thickBot="1">
      <c r="A235" s="72">
        <v>233</v>
      </c>
      <c r="B235" s="57" t="s">
        <v>240</v>
      </c>
      <c r="C235" s="58" t="s">
        <v>1831</v>
      </c>
      <c r="D235" s="69" t="s">
        <v>104</v>
      </c>
      <c r="E235" s="58" t="s">
        <v>69</v>
      </c>
      <c r="F235" s="69" t="s">
        <v>3713</v>
      </c>
      <c r="G235" s="69">
        <v>1994</v>
      </c>
      <c r="H235" s="70">
        <v>6</v>
      </c>
      <c r="I235" s="71">
        <v>4</v>
      </c>
      <c r="J235" s="71">
        <v>440</v>
      </c>
      <c r="K235" s="71">
        <v>4.9000000000000004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0.1</v>
      </c>
      <c r="U235" s="71">
        <v>0.1</v>
      </c>
      <c r="V235" s="71">
        <v>0.2</v>
      </c>
      <c r="W235" s="71">
        <v>0.4</v>
      </c>
      <c r="X235" s="70">
        <v>4</v>
      </c>
      <c r="Y235" s="71">
        <v>12</v>
      </c>
      <c r="Z235" s="71">
        <v>2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0.03</v>
      </c>
      <c r="AG235" s="71">
        <v>0.04</v>
      </c>
      <c r="AH235" s="71">
        <v>7.0000000000000007E-2</v>
      </c>
      <c r="AI235" s="71">
        <v>0.03</v>
      </c>
      <c r="AJ235" s="71">
        <v>7.0000000000000007E-2</v>
      </c>
      <c r="AK235" s="63" t="s">
        <v>25</v>
      </c>
    </row>
    <row r="236" spans="1:37" ht="17.25" thickBot="1">
      <c r="A236" s="72">
        <v>234</v>
      </c>
      <c r="B236" s="57" t="s">
        <v>1860</v>
      </c>
      <c r="C236" s="58" t="s">
        <v>1814</v>
      </c>
      <c r="D236" s="69" t="s">
        <v>1849</v>
      </c>
      <c r="E236" s="58" t="s">
        <v>67</v>
      </c>
      <c r="F236" s="69" t="s">
        <v>3714</v>
      </c>
      <c r="G236" s="69">
        <v>2002</v>
      </c>
      <c r="H236" s="70">
        <v>3</v>
      </c>
      <c r="I236" s="60">
        <v>0</v>
      </c>
      <c r="J236" s="71">
        <v>27</v>
      </c>
      <c r="K236" s="71">
        <v>0.3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59">
        <v>0</v>
      </c>
      <c r="U236" s="60">
        <v>0</v>
      </c>
      <c r="V236" s="60">
        <v>0</v>
      </c>
      <c r="W236" s="60">
        <v>0</v>
      </c>
      <c r="X236" s="70">
        <v>2</v>
      </c>
      <c r="Y236" s="71">
        <v>3</v>
      </c>
      <c r="Z236" s="71">
        <v>2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59">
        <v>0</v>
      </c>
      <c r="AG236" s="60">
        <v>0</v>
      </c>
      <c r="AH236" s="60">
        <v>0</v>
      </c>
      <c r="AI236" s="60">
        <v>0</v>
      </c>
      <c r="AJ236" s="60">
        <v>0</v>
      </c>
      <c r="AK236" s="63" t="s">
        <v>25</v>
      </c>
    </row>
    <row r="237" spans="1:37" ht="17.25" thickBot="1">
      <c r="A237" s="72">
        <v>235</v>
      </c>
      <c r="B237" s="57" t="s">
        <v>2746</v>
      </c>
      <c r="C237" s="58" t="s">
        <v>1823</v>
      </c>
      <c r="D237" s="69" t="s">
        <v>103</v>
      </c>
      <c r="E237" s="58" t="s">
        <v>71</v>
      </c>
      <c r="F237" s="69" t="s">
        <v>3397</v>
      </c>
      <c r="G237" s="69">
        <v>1996</v>
      </c>
      <c r="H237" s="70">
        <v>1</v>
      </c>
      <c r="I237" s="60">
        <v>0</v>
      </c>
      <c r="J237" s="71">
        <v>17</v>
      </c>
      <c r="K237" s="71">
        <v>0.2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59">
        <v>0</v>
      </c>
      <c r="U237" s="60">
        <v>0</v>
      </c>
      <c r="V237" s="60">
        <v>0</v>
      </c>
      <c r="W237" s="60">
        <v>0</v>
      </c>
      <c r="X237" s="70">
        <v>2</v>
      </c>
      <c r="Y237" s="71">
        <v>3</v>
      </c>
      <c r="Z237" s="71">
        <v>2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59">
        <v>0</v>
      </c>
      <c r="AG237" s="71">
        <v>0.16</v>
      </c>
      <c r="AH237" s="71">
        <v>0.16</v>
      </c>
      <c r="AI237" s="60">
        <v>0</v>
      </c>
      <c r="AJ237" s="71">
        <v>0.16</v>
      </c>
      <c r="AK237" s="63" t="s">
        <v>25</v>
      </c>
    </row>
    <row r="238" spans="1:37" ht="17.25" thickBot="1">
      <c r="A238" s="72">
        <v>236</v>
      </c>
      <c r="B238" s="57" t="s">
        <v>2704</v>
      </c>
      <c r="C238" s="58" t="s">
        <v>1840</v>
      </c>
      <c r="D238" s="69" t="s">
        <v>104</v>
      </c>
      <c r="E238" s="58" t="s">
        <v>2661</v>
      </c>
      <c r="F238" s="69" t="s">
        <v>3715</v>
      </c>
      <c r="G238" s="69">
        <v>1994</v>
      </c>
      <c r="H238" s="70">
        <v>5</v>
      </c>
      <c r="I238" s="71">
        <v>5</v>
      </c>
      <c r="J238" s="71">
        <v>415</v>
      </c>
      <c r="K238" s="71">
        <v>4.5999999999999996</v>
      </c>
      <c r="L238" s="70">
        <v>1</v>
      </c>
      <c r="M238" s="60">
        <v>0</v>
      </c>
      <c r="N238" s="71">
        <v>1</v>
      </c>
      <c r="O238" s="71">
        <v>1</v>
      </c>
      <c r="P238" s="60">
        <v>0</v>
      </c>
      <c r="Q238" s="60">
        <v>0</v>
      </c>
      <c r="R238" s="71">
        <v>1</v>
      </c>
      <c r="S238" s="60">
        <v>0</v>
      </c>
      <c r="T238" s="70">
        <v>0.7</v>
      </c>
      <c r="U238" s="71">
        <v>0.7</v>
      </c>
      <c r="V238" s="60">
        <v>0</v>
      </c>
      <c r="W238" s="71">
        <v>0.7</v>
      </c>
      <c r="X238" s="70">
        <v>3</v>
      </c>
      <c r="Y238" s="71">
        <v>21</v>
      </c>
      <c r="Z238" s="71">
        <v>1</v>
      </c>
      <c r="AA238" s="70">
        <v>0.22</v>
      </c>
      <c r="AB238" s="60">
        <v>0</v>
      </c>
      <c r="AC238" s="71">
        <v>0.22</v>
      </c>
      <c r="AD238" s="71">
        <v>0.22</v>
      </c>
      <c r="AE238" s="71">
        <v>0.22</v>
      </c>
      <c r="AF238" s="70">
        <v>0.15</v>
      </c>
      <c r="AG238" s="71">
        <v>0.01</v>
      </c>
      <c r="AH238" s="71">
        <v>0.16</v>
      </c>
      <c r="AI238" s="71">
        <v>0.15</v>
      </c>
      <c r="AJ238" s="71">
        <v>0.16</v>
      </c>
      <c r="AK238" s="63" t="s">
        <v>25</v>
      </c>
    </row>
    <row r="239" spans="1:37" ht="17.25" thickBot="1">
      <c r="A239" s="72">
        <v>237</v>
      </c>
      <c r="B239" s="57" t="s">
        <v>241</v>
      </c>
      <c r="C239" s="58" t="s">
        <v>1814</v>
      </c>
      <c r="D239" s="69" t="s">
        <v>103</v>
      </c>
      <c r="E239" s="58" t="s">
        <v>67</v>
      </c>
      <c r="F239" s="69" t="s">
        <v>3391</v>
      </c>
      <c r="G239" s="69">
        <v>1997</v>
      </c>
      <c r="H239" s="70">
        <v>7</v>
      </c>
      <c r="I239" s="71">
        <v>3</v>
      </c>
      <c r="J239" s="71">
        <v>362</v>
      </c>
      <c r="K239" s="71">
        <v>4</v>
      </c>
      <c r="L239" s="70">
        <v>1</v>
      </c>
      <c r="M239" s="71">
        <v>1</v>
      </c>
      <c r="N239" s="71">
        <v>2</v>
      </c>
      <c r="O239" s="71">
        <v>1</v>
      </c>
      <c r="P239" s="60">
        <v>0</v>
      </c>
      <c r="Q239" s="60">
        <v>0</v>
      </c>
      <c r="R239" s="60">
        <v>0</v>
      </c>
      <c r="S239" s="60">
        <v>0</v>
      </c>
      <c r="T239" s="70">
        <v>0.6</v>
      </c>
      <c r="U239" s="71">
        <v>0.6</v>
      </c>
      <c r="V239" s="71">
        <v>0.9</v>
      </c>
      <c r="W239" s="71">
        <v>1.5</v>
      </c>
      <c r="X239" s="70">
        <v>3</v>
      </c>
      <c r="Y239" s="71">
        <v>26</v>
      </c>
      <c r="Z239" s="71">
        <v>15</v>
      </c>
      <c r="AA239" s="70">
        <v>0.25</v>
      </c>
      <c r="AB239" s="71">
        <v>0.25</v>
      </c>
      <c r="AC239" s="71">
        <v>0.5</v>
      </c>
      <c r="AD239" s="71">
        <v>0.25</v>
      </c>
      <c r="AE239" s="71">
        <v>0.5</v>
      </c>
      <c r="AF239" s="70">
        <v>0.14000000000000001</v>
      </c>
      <c r="AG239" s="71">
        <v>0.22</v>
      </c>
      <c r="AH239" s="71">
        <v>0.36</v>
      </c>
      <c r="AI239" s="71">
        <v>0.14000000000000001</v>
      </c>
      <c r="AJ239" s="71">
        <v>0.36</v>
      </c>
      <c r="AK239" s="63" t="s">
        <v>25</v>
      </c>
    </row>
    <row r="240" spans="1:37" ht="17.25" thickBot="1">
      <c r="A240" s="72">
        <v>238</v>
      </c>
      <c r="B240" s="57" t="s">
        <v>2705</v>
      </c>
      <c r="C240" s="58" t="s">
        <v>1814</v>
      </c>
      <c r="D240" s="69" t="s">
        <v>1855</v>
      </c>
      <c r="E240" s="58" t="s">
        <v>2351</v>
      </c>
      <c r="F240" s="69" t="s">
        <v>3716</v>
      </c>
      <c r="G240" s="69">
        <v>1997</v>
      </c>
      <c r="H240" s="70">
        <v>2</v>
      </c>
      <c r="I240" s="71">
        <v>2</v>
      </c>
      <c r="J240" s="71">
        <v>124</v>
      </c>
      <c r="K240" s="71">
        <v>1.4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59">
        <v>0</v>
      </c>
      <c r="U240" s="60">
        <v>0</v>
      </c>
      <c r="V240" s="60">
        <v>0</v>
      </c>
      <c r="W240" s="60">
        <v>0</v>
      </c>
      <c r="X240" s="59">
        <v>0</v>
      </c>
      <c r="Y240" s="71">
        <v>4</v>
      </c>
      <c r="Z240" s="71">
        <v>2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59">
        <v>0</v>
      </c>
      <c r="AG240" s="71">
        <v>0.01</v>
      </c>
      <c r="AH240" s="71">
        <v>0.01</v>
      </c>
      <c r="AI240" s="60">
        <v>0</v>
      </c>
      <c r="AJ240" s="71">
        <v>0.01</v>
      </c>
      <c r="AK240" s="63" t="s">
        <v>25</v>
      </c>
    </row>
    <row r="241" spans="1:37" ht="17.25" thickBot="1">
      <c r="A241" s="72">
        <v>239</v>
      </c>
      <c r="B241" s="57" t="s">
        <v>242</v>
      </c>
      <c r="C241" s="58" t="s">
        <v>1824</v>
      </c>
      <c r="D241" s="69" t="s">
        <v>103</v>
      </c>
      <c r="E241" s="58" t="s">
        <v>83</v>
      </c>
      <c r="F241" s="69" t="s">
        <v>3717</v>
      </c>
      <c r="G241" s="69">
        <v>1998</v>
      </c>
      <c r="H241" s="70">
        <v>7</v>
      </c>
      <c r="I241" s="71">
        <v>7</v>
      </c>
      <c r="J241" s="71">
        <v>579</v>
      </c>
      <c r="K241" s="71">
        <v>6.4</v>
      </c>
      <c r="L241" s="70">
        <v>3</v>
      </c>
      <c r="M241" s="60">
        <v>0</v>
      </c>
      <c r="N241" s="71">
        <v>3</v>
      </c>
      <c r="O241" s="71">
        <v>1</v>
      </c>
      <c r="P241" s="71">
        <v>2</v>
      </c>
      <c r="Q241" s="71">
        <v>2</v>
      </c>
      <c r="R241" s="71">
        <v>4</v>
      </c>
      <c r="S241" s="60">
        <v>0</v>
      </c>
      <c r="T241" s="70">
        <v>2</v>
      </c>
      <c r="U241" s="71">
        <v>0.4</v>
      </c>
      <c r="V241" s="71">
        <v>0.4</v>
      </c>
      <c r="W241" s="71">
        <v>0.9</v>
      </c>
      <c r="X241" s="70">
        <v>12</v>
      </c>
      <c r="Y241" s="71">
        <v>39</v>
      </c>
      <c r="Z241" s="71">
        <v>15</v>
      </c>
      <c r="AA241" s="70">
        <v>0.47</v>
      </c>
      <c r="AB241" s="60">
        <v>0</v>
      </c>
      <c r="AC241" s="71">
        <v>0.47</v>
      </c>
      <c r="AD241" s="71">
        <v>0.16</v>
      </c>
      <c r="AE241" s="71">
        <v>0.16</v>
      </c>
      <c r="AF241" s="70">
        <v>0.31</v>
      </c>
      <c r="AG241" s="71">
        <v>7.0000000000000007E-2</v>
      </c>
      <c r="AH241" s="71">
        <v>0.38</v>
      </c>
      <c r="AI241" s="71">
        <v>0.06</v>
      </c>
      <c r="AJ241" s="71">
        <v>0.13</v>
      </c>
      <c r="AK241" s="63" t="s">
        <v>25</v>
      </c>
    </row>
    <row r="242" spans="1:37" ht="17.25" thickBot="1">
      <c r="A242" s="72">
        <v>240</v>
      </c>
      <c r="B242" s="57" t="s">
        <v>1790</v>
      </c>
      <c r="C242" s="58" t="s">
        <v>1861</v>
      </c>
      <c r="D242" s="69" t="s">
        <v>103</v>
      </c>
      <c r="E242" s="58" t="s">
        <v>75</v>
      </c>
      <c r="F242" s="69" t="s">
        <v>3718</v>
      </c>
      <c r="G242" s="69">
        <v>1996</v>
      </c>
      <c r="H242" s="70">
        <v>3</v>
      </c>
      <c r="I242" s="71">
        <v>3</v>
      </c>
      <c r="J242" s="71">
        <v>249</v>
      </c>
      <c r="K242" s="71">
        <v>2.8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59">
        <v>0</v>
      </c>
      <c r="U242" s="60">
        <v>0</v>
      </c>
      <c r="V242" s="71">
        <v>0.1</v>
      </c>
      <c r="W242" s="71">
        <v>0.1</v>
      </c>
      <c r="X242" s="70">
        <v>2</v>
      </c>
      <c r="Y242" s="71">
        <v>10</v>
      </c>
      <c r="Z242" s="71">
        <v>4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0.02</v>
      </c>
      <c r="AG242" s="71">
        <v>0.03</v>
      </c>
      <c r="AH242" s="71">
        <v>0.05</v>
      </c>
      <c r="AI242" s="71">
        <v>0.02</v>
      </c>
      <c r="AJ242" s="71">
        <v>0.05</v>
      </c>
      <c r="AK242" s="63" t="s">
        <v>25</v>
      </c>
    </row>
    <row r="243" spans="1:37" ht="17.25" thickBot="1">
      <c r="A243" s="72">
        <v>241</v>
      </c>
      <c r="B243" s="57" t="s">
        <v>2706</v>
      </c>
      <c r="C243" s="58" t="s">
        <v>1820</v>
      </c>
      <c r="D243" s="69" t="s">
        <v>103</v>
      </c>
      <c r="E243" s="58" t="s">
        <v>81</v>
      </c>
      <c r="F243" s="69" t="s">
        <v>3719</v>
      </c>
      <c r="G243" s="69">
        <v>2002</v>
      </c>
      <c r="H243" s="70">
        <v>4</v>
      </c>
      <c r="I243" s="60">
        <v>0</v>
      </c>
      <c r="J243" s="71">
        <v>39</v>
      </c>
      <c r="K243" s="71">
        <v>0.4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1</v>
      </c>
      <c r="S243" s="60">
        <v>0</v>
      </c>
      <c r="T243" s="70">
        <v>0.3</v>
      </c>
      <c r="U243" s="71">
        <v>0.3</v>
      </c>
      <c r="V243" s="60">
        <v>0</v>
      </c>
      <c r="W243" s="71">
        <v>0.3</v>
      </c>
      <c r="X243" s="70">
        <v>3</v>
      </c>
      <c r="Y243" s="71">
        <v>3</v>
      </c>
      <c r="Z243" s="71">
        <v>6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0.63</v>
      </c>
      <c r="AG243" s="71">
        <v>0.04</v>
      </c>
      <c r="AH243" s="71">
        <v>0.67</v>
      </c>
      <c r="AI243" s="71">
        <v>0.63</v>
      </c>
      <c r="AJ243" s="71">
        <v>0.67</v>
      </c>
      <c r="AK243" s="63" t="s">
        <v>25</v>
      </c>
    </row>
    <row r="244" spans="1:37" ht="17.25" thickBot="1">
      <c r="A244" s="72">
        <v>242</v>
      </c>
      <c r="B244" s="57" t="s">
        <v>243</v>
      </c>
      <c r="C244" s="58" t="s">
        <v>1823</v>
      </c>
      <c r="D244" s="69" t="s">
        <v>103</v>
      </c>
      <c r="E244" s="58" t="s">
        <v>79</v>
      </c>
      <c r="F244" s="69" t="s">
        <v>3405</v>
      </c>
      <c r="G244" s="69">
        <v>1998</v>
      </c>
      <c r="H244" s="70">
        <v>7</v>
      </c>
      <c r="I244" s="71">
        <v>7</v>
      </c>
      <c r="J244" s="71">
        <v>520</v>
      </c>
      <c r="K244" s="71">
        <v>5.8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3</v>
      </c>
      <c r="S244" s="71">
        <v>1</v>
      </c>
      <c r="T244" s="70">
        <v>0.1</v>
      </c>
      <c r="U244" s="71">
        <v>0.1</v>
      </c>
      <c r="V244" s="71">
        <v>0.3</v>
      </c>
      <c r="W244" s="71">
        <v>0.4</v>
      </c>
      <c r="X244" s="70">
        <v>8</v>
      </c>
      <c r="Y244" s="71">
        <v>34</v>
      </c>
      <c r="Z244" s="71">
        <v>3</v>
      </c>
      <c r="AA244" s="59">
        <v>0</v>
      </c>
      <c r="AB244" s="71">
        <v>0.17</v>
      </c>
      <c r="AC244" s="71">
        <v>0.17</v>
      </c>
      <c r="AD244" s="60">
        <v>0</v>
      </c>
      <c r="AE244" s="71">
        <v>0.17</v>
      </c>
      <c r="AF244" s="70">
        <v>0.01</v>
      </c>
      <c r="AG244" s="71">
        <v>0.05</v>
      </c>
      <c r="AH244" s="71">
        <v>0.06</v>
      </c>
      <c r="AI244" s="71">
        <v>0.01</v>
      </c>
      <c r="AJ244" s="71">
        <v>0.06</v>
      </c>
      <c r="AK244" s="63" t="s">
        <v>25</v>
      </c>
    </row>
    <row r="245" spans="1:37" ht="17.25" thickBot="1">
      <c r="A245" s="72">
        <v>243</v>
      </c>
      <c r="B245" s="57" t="s">
        <v>244</v>
      </c>
      <c r="C245" s="58" t="s">
        <v>1814</v>
      </c>
      <c r="D245" s="69" t="s">
        <v>103</v>
      </c>
      <c r="E245" s="58" t="s">
        <v>71</v>
      </c>
      <c r="F245" s="69" t="s">
        <v>3720</v>
      </c>
      <c r="G245" s="69">
        <v>1996</v>
      </c>
      <c r="H245" s="70">
        <v>7</v>
      </c>
      <c r="I245" s="71">
        <v>7</v>
      </c>
      <c r="J245" s="71">
        <v>593</v>
      </c>
      <c r="K245" s="71">
        <v>6.6</v>
      </c>
      <c r="L245" s="70">
        <v>2</v>
      </c>
      <c r="M245" s="71">
        <v>4</v>
      </c>
      <c r="N245" s="71">
        <v>6</v>
      </c>
      <c r="O245" s="71">
        <v>2</v>
      </c>
      <c r="P245" s="60">
        <v>0</v>
      </c>
      <c r="Q245" s="60">
        <v>0</v>
      </c>
      <c r="R245" s="71">
        <v>2</v>
      </c>
      <c r="S245" s="60">
        <v>0</v>
      </c>
      <c r="T245" s="70">
        <v>1.9</v>
      </c>
      <c r="U245" s="71">
        <v>1.9</v>
      </c>
      <c r="V245" s="71">
        <v>1.9</v>
      </c>
      <c r="W245" s="71">
        <v>3.9</v>
      </c>
      <c r="X245" s="70">
        <v>18</v>
      </c>
      <c r="Y245" s="71">
        <v>75</v>
      </c>
      <c r="Z245" s="71">
        <v>57</v>
      </c>
      <c r="AA245" s="70">
        <v>0.3</v>
      </c>
      <c r="AB245" s="71">
        <v>0.61</v>
      </c>
      <c r="AC245" s="71">
        <v>0.91</v>
      </c>
      <c r="AD245" s="71">
        <v>0.3</v>
      </c>
      <c r="AE245" s="71">
        <v>0.91</v>
      </c>
      <c r="AF245" s="70">
        <v>0.3</v>
      </c>
      <c r="AG245" s="71">
        <v>0.28999999999999998</v>
      </c>
      <c r="AH245" s="71">
        <v>0.59</v>
      </c>
      <c r="AI245" s="71">
        <v>0.3</v>
      </c>
      <c r="AJ245" s="71">
        <v>0.59</v>
      </c>
      <c r="AK245" s="63" t="s">
        <v>25</v>
      </c>
    </row>
    <row r="246" spans="1:37" ht="17.25" thickBot="1">
      <c r="A246" s="72">
        <v>244</v>
      </c>
      <c r="B246" s="57" t="s">
        <v>1782</v>
      </c>
      <c r="C246" s="58" t="s">
        <v>1814</v>
      </c>
      <c r="D246" s="69" t="s">
        <v>1821</v>
      </c>
      <c r="E246" s="58" t="s">
        <v>81</v>
      </c>
      <c r="F246" s="69" t="s">
        <v>3719</v>
      </c>
      <c r="G246" s="69">
        <v>2002</v>
      </c>
      <c r="H246" s="70">
        <v>2</v>
      </c>
      <c r="I246" s="60">
        <v>0</v>
      </c>
      <c r="J246" s="71">
        <v>45</v>
      </c>
      <c r="K246" s="71">
        <v>0.5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70">
        <v>0.1</v>
      </c>
      <c r="U246" s="71">
        <v>0.1</v>
      </c>
      <c r="V246" s="60">
        <v>0</v>
      </c>
      <c r="W246" s="71">
        <v>0.1</v>
      </c>
      <c r="X246" s="70">
        <v>6</v>
      </c>
      <c r="Y246" s="71">
        <v>2</v>
      </c>
      <c r="Z246" s="71">
        <v>17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0.14000000000000001</v>
      </c>
      <c r="AG246" s="60">
        <v>0</v>
      </c>
      <c r="AH246" s="71">
        <v>0.14000000000000001</v>
      </c>
      <c r="AI246" s="71">
        <v>0.14000000000000001</v>
      </c>
      <c r="AJ246" s="71">
        <v>0.14000000000000001</v>
      </c>
      <c r="AK246" s="63" t="s">
        <v>25</v>
      </c>
    </row>
    <row r="247" spans="1:37" ht="17.25" thickBot="1">
      <c r="A247" s="72">
        <v>245</v>
      </c>
      <c r="B247" s="57" t="s">
        <v>245</v>
      </c>
      <c r="C247" s="58" t="s">
        <v>1814</v>
      </c>
      <c r="D247" s="69" t="s">
        <v>104</v>
      </c>
      <c r="E247" s="58" t="s">
        <v>69</v>
      </c>
      <c r="F247" s="69" t="s">
        <v>3721</v>
      </c>
      <c r="G247" s="69">
        <v>1993</v>
      </c>
      <c r="H247" s="70">
        <v>2</v>
      </c>
      <c r="I247" s="60">
        <v>0</v>
      </c>
      <c r="J247" s="71">
        <v>28</v>
      </c>
      <c r="K247" s="71">
        <v>0.3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0">
        <v>0</v>
      </c>
      <c r="S247" s="60">
        <v>0</v>
      </c>
      <c r="T247" s="59">
        <v>0</v>
      </c>
      <c r="U247" s="60">
        <v>0</v>
      </c>
      <c r="V247" s="60">
        <v>0</v>
      </c>
      <c r="W247" s="60">
        <v>0</v>
      </c>
      <c r="X247" s="59">
        <v>0</v>
      </c>
      <c r="Y247" s="71">
        <v>2</v>
      </c>
      <c r="Z247" s="60">
        <v>0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59">
        <v>0</v>
      </c>
      <c r="AG247" s="60">
        <v>0</v>
      </c>
      <c r="AH247" s="60">
        <v>0</v>
      </c>
      <c r="AI247" s="60">
        <v>0</v>
      </c>
      <c r="AJ247" s="60">
        <v>0</v>
      </c>
      <c r="AK247" s="63" t="s">
        <v>25</v>
      </c>
    </row>
    <row r="248" spans="1:37" ht="17.25" thickBot="1">
      <c r="A248" s="72">
        <v>246</v>
      </c>
      <c r="B248" s="57" t="s">
        <v>246</v>
      </c>
      <c r="C248" s="58" t="s">
        <v>1846</v>
      </c>
      <c r="D248" s="69" t="s">
        <v>103</v>
      </c>
      <c r="E248" s="58" t="s">
        <v>87</v>
      </c>
      <c r="F248" s="69" t="s">
        <v>3386</v>
      </c>
      <c r="G248" s="69">
        <v>1998</v>
      </c>
      <c r="H248" s="70">
        <v>6</v>
      </c>
      <c r="I248" s="71">
        <v>6</v>
      </c>
      <c r="J248" s="71">
        <v>478</v>
      </c>
      <c r="K248" s="71">
        <v>5.3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3</v>
      </c>
      <c r="S248" s="60">
        <v>0</v>
      </c>
      <c r="T248" s="70">
        <v>0.2</v>
      </c>
      <c r="U248" s="71">
        <v>0.2</v>
      </c>
      <c r="V248" s="60">
        <v>0</v>
      </c>
      <c r="W248" s="71">
        <v>0.2</v>
      </c>
      <c r="X248" s="59">
        <v>0</v>
      </c>
      <c r="Y248" s="71">
        <v>10</v>
      </c>
      <c r="Z248" s="71">
        <v>4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0.03</v>
      </c>
      <c r="AG248" s="71">
        <v>0.01</v>
      </c>
      <c r="AH248" s="71">
        <v>0.04</v>
      </c>
      <c r="AI248" s="71">
        <v>0.03</v>
      </c>
      <c r="AJ248" s="71">
        <v>0.04</v>
      </c>
      <c r="AK248" s="63" t="s">
        <v>25</v>
      </c>
    </row>
    <row r="249" spans="1:37" ht="17.25" thickBot="1">
      <c r="A249" s="72">
        <v>247</v>
      </c>
      <c r="B249" s="57" t="s">
        <v>2707</v>
      </c>
      <c r="C249" s="58" t="s">
        <v>1846</v>
      </c>
      <c r="D249" s="69" t="s">
        <v>1812</v>
      </c>
      <c r="E249" s="58" t="s">
        <v>2350</v>
      </c>
      <c r="F249" s="69" t="s">
        <v>3722</v>
      </c>
      <c r="G249" s="69">
        <v>1997</v>
      </c>
      <c r="H249" s="70">
        <v>3</v>
      </c>
      <c r="I249" s="71">
        <v>1</v>
      </c>
      <c r="J249" s="71">
        <v>67</v>
      </c>
      <c r="K249" s="71">
        <v>0.7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59">
        <v>0</v>
      </c>
      <c r="U249" s="60">
        <v>0</v>
      </c>
      <c r="V249" s="60">
        <v>0</v>
      </c>
      <c r="W249" s="60">
        <v>0</v>
      </c>
      <c r="X249" s="70">
        <v>2</v>
      </c>
      <c r="Y249" s="60">
        <v>0</v>
      </c>
      <c r="Z249" s="71">
        <v>9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0.03</v>
      </c>
      <c r="AG249" s="60">
        <v>0</v>
      </c>
      <c r="AH249" s="71">
        <v>0.03</v>
      </c>
      <c r="AI249" s="71">
        <v>0.03</v>
      </c>
      <c r="AJ249" s="71">
        <v>0.03</v>
      </c>
      <c r="AK249" s="63" t="s">
        <v>25</v>
      </c>
    </row>
    <row r="250" spans="1:37" ht="17.25" thickBot="1">
      <c r="A250" s="72">
        <v>248</v>
      </c>
      <c r="B250" s="57" t="s">
        <v>247</v>
      </c>
      <c r="C250" s="58" t="s">
        <v>1814</v>
      </c>
      <c r="D250" s="69" t="s">
        <v>102</v>
      </c>
      <c r="E250" s="58" t="s">
        <v>73</v>
      </c>
      <c r="F250" s="69" t="s">
        <v>3723</v>
      </c>
      <c r="G250" s="69">
        <v>1994</v>
      </c>
      <c r="H250" s="70">
        <v>5</v>
      </c>
      <c r="I250" s="71">
        <v>5</v>
      </c>
      <c r="J250" s="71">
        <v>375</v>
      </c>
      <c r="K250" s="71">
        <v>4.2</v>
      </c>
      <c r="L250" s="70">
        <v>3</v>
      </c>
      <c r="M250" s="60">
        <v>0</v>
      </c>
      <c r="N250" s="71">
        <v>3</v>
      </c>
      <c r="O250" s="71">
        <v>3</v>
      </c>
      <c r="P250" s="60">
        <v>0</v>
      </c>
      <c r="Q250" s="60">
        <v>0</v>
      </c>
      <c r="R250" s="60">
        <v>0</v>
      </c>
      <c r="S250" s="60">
        <v>0</v>
      </c>
      <c r="T250" s="70">
        <v>1.8</v>
      </c>
      <c r="U250" s="71">
        <v>1.8</v>
      </c>
      <c r="V250" s="71">
        <v>0.2</v>
      </c>
      <c r="W250" s="71">
        <v>2</v>
      </c>
      <c r="X250" s="70">
        <v>9</v>
      </c>
      <c r="Y250" s="71">
        <v>17</v>
      </c>
      <c r="Z250" s="71">
        <v>37</v>
      </c>
      <c r="AA250" s="70">
        <v>0.72</v>
      </c>
      <c r="AB250" s="60">
        <v>0</v>
      </c>
      <c r="AC250" s="71">
        <v>0.72</v>
      </c>
      <c r="AD250" s="71">
        <v>0.72</v>
      </c>
      <c r="AE250" s="71">
        <v>0.72</v>
      </c>
      <c r="AF250" s="70">
        <v>0.43</v>
      </c>
      <c r="AG250" s="71">
        <v>0.04</v>
      </c>
      <c r="AH250" s="71">
        <v>0.48</v>
      </c>
      <c r="AI250" s="71">
        <v>0.43</v>
      </c>
      <c r="AJ250" s="71">
        <v>0.48</v>
      </c>
      <c r="AK250" s="63" t="s">
        <v>25</v>
      </c>
    </row>
    <row r="251" spans="1:37" ht="17.25" thickBot="1">
      <c r="A251" s="72">
        <v>249</v>
      </c>
      <c r="B251" s="57" t="s">
        <v>249</v>
      </c>
      <c r="C251" s="58" t="s">
        <v>1816</v>
      </c>
      <c r="D251" s="69" t="s">
        <v>102</v>
      </c>
      <c r="E251" s="58" t="s">
        <v>69</v>
      </c>
      <c r="F251" s="69" t="s">
        <v>3567</v>
      </c>
      <c r="G251" s="69">
        <v>1995</v>
      </c>
      <c r="H251" s="70">
        <v>5</v>
      </c>
      <c r="I251" s="71">
        <v>2</v>
      </c>
      <c r="J251" s="71">
        <v>172</v>
      </c>
      <c r="K251" s="71">
        <v>1.9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70">
        <v>0.1</v>
      </c>
      <c r="U251" s="71">
        <v>0.1</v>
      </c>
      <c r="V251" s="71">
        <v>0.2</v>
      </c>
      <c r="W251" s="71">
        <v>0.2</v>
      </c>
      <c r="X251" s="70">
        <v>3</v>
      </c>
      <c r="Y251" s="71">
        <v>6</v>
      </c>
      <c r="Z251" s="71">
        <v>16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0.04</v>
      </c>
      <c r="AG251" s="71">
        <v>0.09</v>
      </c>
      <c r="AH251" s="71">
        <v>0.13</v>
      </c>
      <c r="AI251" s="71">
        <v>0.04</v>
      </c>
      <c r="AJ251" s="71">
        <v>0.13</v>
      </c>
      <c r="AK251" s="63" t="s">
        <v>25</v>
      </c>
    </row>
    <row r="252" spans="1:37" ht="17.25" thickBot="1">
      <c r="A252" s="72">
        <v>250</v>
      </c>
      <c r="B252" s="57" t="s">
        <v>3304</v>
      </c>
      <c r="C252" s="58" t="s">
        <v>1824</v>
      </c>
      <c r="D252" s="69" t="s">
        <v>102</v>
      </c>
      <c r="E252" s="58" t="s">
        <v>63</v>
      </c>
      <c r="F252" s="69" t="s">
        <v>3387</v>
      </c>
      <c r="G252" s="69">
        <v>2001</v>
      </c>
      <c r="H252" s="70">
        <v>5</v>
      </c>
      <c r="I252" s="71">
        <v>5</v>
      </c>
      <c r="J252" s="71">
        <v>356</v>
      </c>
      <c r="K252" s="71">
        <v>4</v>
      </c>
      <c r="L252" s="59">
        <v>0</v>
      </c>
      <c r="M252" s="71">
        <v>2</v>
      </c>
      <c r="N252" s="71">
        <v>2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70">
        <v>0.7</v>
      </c>
      <c r="U252" s="71">
        <v>0.7</v>
      </c>
      <c r="V252" s="71">
        <v>0.3</v>
      </c>
      <c r="W252" s="71">
        <v>1</v>
      </c>
      <c r="X252" s="70">
        <v>18</v>
      </c>
      <c r="Y252" s="71">
        <v>14</v>
      </c>
      <c r="Z252" s="71">
        <v>54</v>
      </c>
      <c r="AA252" s="59">
        <v>0</v>
      </c>
      <c r="AB252" s="71">
        <v>0.51</v>
      </c>
      <c r="AC252" s="71">
        <v>0.51</v>
      </c>
      <c r="AD252" s="60">
        <v>0</v>
      </c>
      <c r="AE252" s="71">
        <v>0.51</v>
      </c>
      <c r="AF252" s="70">
        <v>0.17</v>
      </c>
      <c r="AG252" s="71">
        <v>0.08</v>
      </c>
      <c r="AH252" s="71">
        <v>0.26</v>
      </c>
      <c r="AI252" s="71">
        <v>0.17</v>
      </c>
      <c r="AJ252" s="71">
        <v>0.26</v>
      </c>
      <c r="AK252" s="63" t="s">
        <v>25</v>
      </c>
    </row>
    <row r="253" spans="1:37" ht="17.25" thickBot="1">
      <c r="A253" s="72">
        <v>251</v>
      </c>
      <c r="B253" s="57" t="s">
        <v>84</v>
      </c>
      <c r="C253" s="58" t="s">
        <v>1823</v>
      </c>
      <c r="D253" s="69" t="s">
        <v>111</v>
      </c>
      <c r="E253" s="58" t="s">
        <v>83</v>
      </c>
      <c r="F253" s="69" t="s">
        <v>3724</v>
      </c>
      <c r="G253" s="69">
        <v>1992</v>
      </c>
      <c r="H253" s="70">
        <v>6</v>
      </c>
      <c r="I253" s="71">
        <v>6</v>
      </c>
      <c r="J253" s="71">
        <v>540</v>
      </c>
      <c r="K253" s="71">
        <v>6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71">
        <v>2</v>
      </c>
      <c r="S253" s="60">
        <v>0</v>
      </c>
      <c r="T253" s="59">
        <v>0</v>
      </c>
      <c r="U253" s="60">
        <v>0</v>
      </c>
      <c r="V253" s="60">
        <v>0</v>
      </c>
      <c r="W253" s="60">
        <v>0</v>
      </c>
      <c r="X253" s="59">
        <v>0</v>
      </c>
      <c r="Y253" s="60">
        <v>0</v>
      </c>
      <c r="Z253" s="60">
        <v>0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59">
        <v>0</v>
      </c>
      <c r="AG253" s="60">
        <v>0</v>
      </c>
      <c r="AH253" s="60">
        <v>0</v>
      </c>
      <c r="AI253" s="60">
        <v>0</v>
      </c>
      <c r="AJ253" s="60">
        <v>0</v>
      </c>
      <c r="AK253" s="63" t="s">
        <v>25</v>
      </c>
    </row>
    <row r="254" spans="1:37" ht="17.25" thickBot="1">
      <c r="A254" s="72">
        <v>252</v>
      </c>
      <c r="B254" s="57" t="s">
        <v>251</v>
      </c>
      <c r="C254" s="58" t="s">
        <v>1823</v>
      </c>
      <c r="D254" s="69" t="s">
        <v>104</v>
      </c>
      <c r="E254" s="58" t="s">
        <v>69</v>
      </c>
      <c r="F254" s="69" t="s">
        <v>3725</v>
      </c>
      <c r="G254" s="69">
        <v>1998</v>
      </c>
      <c r="H254" s="70">
        <v>5</v>
      </c>
      <c r="I254" s="71">
        <v>5</v>
      </c>
      <c r="J254" s="71">
        <v>375</v>
      </c>
      <c r="K254" s="71">
        <v>4.2</v>
      </c>
      <c r="L254" s="59">
        <v>0</v>
      </c>
      <c r="M254" s="71">
        <v>1</v>
      </c>
      <c r="N254" s="71">
        <v>1</v>
      </c>
      <c r="O254" s="60">
        <v>0</v>
      </c>
      <c r="P254" s="60">
        <v>0</v>
      </c>
      <c r="Q254" s="60">
        <v>0</v>
      </c>
      <c r="R254" s="71">
        <v>2</v>
      </c>
      <c r="S254" s="60">
        <v>0</v>
      </c>
      <c r="T254" s="59">
        <v>0</v>
      </c>
      <c r="U254" s="60">
        <v>0</v>
      </c>
      <c r="V254" s="71">
        <v>0.1</v>
      </c>
      <c r="W254" s="71">
        <v>0.1</v>
      </c>
      <c r="X254" s="70">
        <v>6</v>
      </c>
      <c r="Y254" s="71">
        <v>26</v>
      </c>
      <c r="Z254" s="71">
        <v>1</v>
      </c>
      <c r="AA254" s="59">
        <v>0</v>
      </c>
      <c r="AB254" s="71">
        <v>0.24</v>
      </c>
      <c r="AC254" s="71">
        <v>0.24</v>
      </c>
      <c r="AD254" s="60">
        <v>0</v>
      </c>
      <c r="AE254" s="71">
        <v>0.24</v>
      </c>
      <c r="AF254" s="59">
        <v>0</v>
      </c>
      <c r="AG254" s="71">
        <v>0.02</v>
      </c>
      <c r="AH254" s="71">
        <v>0.02</v>
      </c>
      <c r="AI254" s="60">
        <v>0</v>
      </c>
      <c r="AJ254" s="71">
        <v>0.02</v>
      </c>
      <c r="AK254" s="63" t="s">
        <v>25</v>
      </c>
    </row>
    <row r="255" spans="1:37" ht="17.25" thickBot="1">
      <c r="A255" s="72">
        <v>253</v>
      </c>
      <c r="B255" s="57" t="s">
        <v>252</v>
      </c>
      <c r="C255" s="58" t="s">
        <v>1853</v>
      </c>
      <c r="D255" s="69" t="s">
        <v>103</v>
      </c>
      <c r="E255" s="58" t="s">
        <v>71</v>
      </c>
      <c r="F255" s="69" t="s">
        <v>3726</v>
      </c>
      <c r="G255" s="69">
        <v>2002</v>
      </c>
      <c r="H255" s="70">
        <v>7</v>
      </c>
      <c r="I255" s="71">
        <v>6</v>
      </c>
      <c r="J255" s="71">
        <v>467</v>
      </c>
      <c r="K255" s="71">
        <v>5.2</v>
      </c>
      <c r="L255" s="70">
        <v>1</v>
      </c>
      <c r="M255" s="71">
        <v>1</v>
      </c>
      <c r="N255" s="71">
        <v>2</v>
      </c>
      <c r="O255" s="71">
        <v>1</v>
      </c>
      <c r="P255" s="60">
        <v>0</v>
      </c>
      <c r="Q255" s="60">
        <v>0</v>
      </c>
      <c r="R255" s="71">
        <v>2</v>
      </c>
      <c r="S255" s="60">
        <v>0</v>
      </c>
      <c r="T255" s="70">
        <v>1.7</v>
      </c>
      <c r="U255" s="71">
        <v>1.7</v>
      </c>
      <c r="V255" s="71">
        <v>0.8</v>
      </c>
      <c r="W255" s="71">
        <v>2.5</v>
      </c>
      <c r="X255" s="70">
        <v>10</v>
      </c>
      <c r="Y255" s="71">
        <v>39</v>
      </c>
      <c r="Z255" s="71">
        <v>17</v>
      </c>
      <c r="AA255" s="70">
        <v>0.19</v>
      </c>
      <c r="AB255" s="71">
        <v>0.19</v>
      </c>
      <c r="AC255" s="71">
        <v>0.39</v>
      </c>
      <c r="AD255" s="71">
        <v>0.19</v>
      </c>
      <c r="AE255" s="71">
        <v>0.39</v>
      </c>
      <c r="AF255" s="70">
        <v>0.32</v>
      </c>
      <c r="AG255" s="71">
        <v>0.16</v>
      </c>
      <c r="AH255" s="71">
        <v>0.47</v>
      </c>
      <c r="AI255" s="71">
        <v>0.32</v>
      </c>
      <c r="AJ255" s="71">
        <v>0.47</v>
      </c>
      <c r="AK255" s="63" t="s">
        <v>25</v>
      </c>
    </row>
    <row r="256" spans="1:37" ht="17.25" thickBot="1">
      <c r="A256" s="72">
        <v>254</v>
      </c>
      <c r="B256" s="57" t="s">
        <v>253</v>
      </c>
      <c r="C256" s="58" t="s">
        <v>1816</v>
      </c>
      <c r="D256" s="69" t="s">
        <v>102</v>
      </c>
      <c r="E256" s="58" t="s">
        <v>85</v>
      </c>
      <c r="F256" s="69" t="s">
        <v>3727</v>
      </c>
      <c r="G256" s="69">
        <v>1997</v>
      </c>
      <c r="H256" s="70">
        <v>5</v>
      </c>
      <c r="I256" s="71">
        <v>1</v>
      </c>
      <c r="J256" s="71">
        <v>217</v>
      </c>
      <c r="K256" s="71">
        <v>2.4</v>
      </c>
      <c r="L256" s="59">
        <v>0</v>
      </c>
      <c r="M256" s="71">
        <v>3</v>
      </c>
      <c r="N256" s="71">
        <v>3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70">
        <v>0.1</v>
      </c>
      <c r="U256" s="71">
        <v>0.1</v>
      </c>
      <c r="V256" s="71">
        <v>1.1000000000000001</v>
      </c>
      <c r="W256" s="71">
        <v>1.2</v>
      </c>
      <c r="X256" s="70">
        <v>2</v>
      </c>
      <c r="Y256" s="71">
        <v>4</v>
      </c>
      <c r="Z256" s="71">
        <v>15</v>
      </c>
      <c r="AA256" s="59">
        <v>0</v>
      </c>
      <c r="AB256" s="71">
        <v>1.24</v>
      </c>
      <c r="AC256" s="71">
        <v>1.24</v>
      </c>
      <c r="AD256" s="60">
        <v>0</v>
      </c>
      <c r="AE256" s="71">
        <v>1.24</v>
      </c>
      <c r="AF256" s="70">
        <v>0.03</v>
      </c>
      <c r="AG256" s="71">
        <v>0.47</v>
      </c>
      <c r="AH256" s="71">
        <v>0.49</v>
      </c>
      <c r="AI256" s="71">
        <v>0.03</v>
      </c>
      <c r="AJ256" s="71">
        <v>0.49</v>
      </c>
      <c r="AK256" s="63" t="s">
        <v>25</v>
      </c>
    </row>
    <row r="257" spans="1:37" ht="17.25" thickBot="1">
      <c r="A257" s="72">
        <v>255</v>
      </c>
      <c r="B257" s="57" t="s">
        <v>254</v>
      </c>
      <c r="C257" s="58" t="s">
        <v>1862</v>
      </c>
      <c r="D257" s="69" t="s">
        <v>104</v>
      </c>
      <c r="E257" s="58" t="s">
        <v>79</v>
      </c>
      <c r="F257" s="69" t="s">
        <v>3728</v>
      </c>
      <c r="G257" s="69">
        <v>1991</v>
      </c>
      <c r="H257" s="70">
        <v>5</v>
      </c>
      <c r="I257" s="71">
        <v>5</v>
      </c>
      <c r="J257" s="71">
        <v>436</v>
      </c>
      <c r="K257" s="71">
        <v>4.8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70">
        <v>0.4</v>
      </c>
      <c r="U257" s="71">
        <v>0.4</v>
      </c>
      <c r="V257" s="60">
        <v>0</v>
      </c>
      <c r="W257" s="71">
        <v>0.5</v>
      </c>
      <c r="X257" s="70">
        <v>5</v>
      </c>
      <c r="Y257" s="71">
        <v>22</v>
      </c>
      <c r="Z257" s="60">
        <v>0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70">
        <v>0.09</v>
      </c>
      <c r="AG257" s="71">
        <v>0.01</v>
      </c>
      <c r="AH257" s="71">
        <v>0.1</v>
      </c>
      <c r="AI257" s="71">
        <v>0.09</v>
      </c>
      <c r="AJ257" s="71">
        <v>0.1</v>
      </c>
      <c r="AK257" s="63" t="s">
        <v>25</v>
      </c>
    </row>
    <row r="258" spans="1:37" ht="17.25" thickBot="1">
      <c r="A258" s="72">
        <v>256</v>
      </c>
      <c r="B258" s="57" t="s">
        <v>255</v>
      </c>
      <c r="C258" s="58" t="s">
        <v>1816</v>
      </c>
      <c r="D258" s="69" t="s">
        <v>102</v>
      </c>
      <c r="E258" s="58" t="s">
        <v>77</v>
      </c>
      <c r="F258" s="69" t="s">
        <v>3680</v>
      </c>
      <c r="G258" s="69">
        <v>1996</v>
      </c>
      <c r="H258" s="70">
        <v>2</v>
      </c>
      <c r="I258" s="60">
        <v>0</v>
      </c>
      <c r="J258" s="71">
        <v>35</v>
      </c>
      <c r="K258" s="71">
        <v>0.4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70">
        <v>0.3</v>
      </c>
      <c r="U258" s="71">
        <v>0.3</v>
      </c>
      <c r="V258" s="60">
        <v>0</v>
      </c>
      <c r="W258" s="71">
        <v>0.3</v>
      </c>
      <c r="X258" s="70">
        <v>1</v>
      </c>
      <c r="Y258" s="71">
        <v>1</v>
      </c>
      <c r="Z258" s="71">
        <v>5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0.74</v>
      </c>
      <c r="AG258" s="60">
        <v>0</v>
      </c>
      <c r="AH258" s="71">
        <v>0.74</v>
      </c>
      <c r="AI258" s="71">
        <v>0.74</v>
      </c>
      <c r="AJ258" s="71">
        <v>0.74</v>
      </c>
      <c r="AK258" s="63" t="s">
        <v>25</v>
      </c>
    </row>
    <row r="259" spans="1:37" ht="17.25" thickBot="1">
      <c r="A259" s="72">
        <v>257</v>
      </c>
      <c r="B259" s="57" t="s">
        <v>255</v>
      </c>
      <c r="C259" s="58" t="s">
        <v>1816</v>
      </c>
      <c r="D259" s="69" t="s">
        <v>102</v>
      </c>
      <c r="E259" s="58" t="s">
        <v>96</v>
      </c>
      <c r="F259" s="69" t="s">
        <v>3680</v>
      </c>
      <c r="G259" s="69">
        <v>1996</v>
      </c>
      <c r="H259" s="70">
        <v>2</v>
      </c>
      <c r="I259" s="71">
        <v>1</v>
      </c>
      <c r="J259" s="71">
        <v>111</v>
      </c>
      <c r="K259" s="71">
        <v>1.2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70">
        <v>1.4</v>
      </c>
      <c r="U259" s="71">
        <v>1.4</v>
      </c>
      <c r="V259" s="71">
        <v>0.1</v>
      </c>
      <c r="W259" s="71">
        <v>1.5</v>
      </c>
      <c r="X259" s="70">
        <v>1</v>
      </c>
      <c r="Y259" s="60">
        <v>0</v>
      </c>
      <c r="Z259" s="71">
        <v>6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1.1599999999999999</v>
      </c>
      <c r="AG259" s="71">
        <v>0.05</v>
      </c>
      <c r="AH259" s="71">
        <v>1.22</v>
      </c>
      <c r="AI259" s="71">
        <v>1.1599999999999999</v>
      </c>
      <c r="AJ259" s="71">
        <v>1.22</v>
      </c>
      <c r="AK259" s="63" t="s">
        <v>25</v>
      </c>
    </row>
    <row r="260" spans="1:37" ht="17.25" thickBot="1">
      <c r="A260" s="72">
        <v>258</v>
      </c>
      <c r="B260" s="57" t="s">
        <v>3322</v>
      </c>
      <c r="C260" s="58" t="s">
        <v>1867</v>
      </c>
      <c r="D260" s="69" t="s">
        <v>104</v>
      </c>
      <c r="E260" s="58" t="s">
        <v>91</v>
      </c>
      <c r="F260" s="69" t="s">
        <v>3729</v>
      </c>
      <c r="G260" s="69">
        <v>1997</v>
      </c>
      <c r="H260" s="70">
        <v>1</v>
      </c>
      <c r="I260" s="60">
        <v>0</v>
      </c>
      <c r="J260" s="71">
        <v>1</v>
      </c>
      <c r="K260" s="60">
        <v>0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59">
        <v>0</v>
      </c>
      <c r="U260" s="60">
        <v>0</v>
      </c>
      <c r="V260" s="60">
        <v>0</v>
      </c>
      <c r="W260" s="60">
        <v>0</v>
      </c>
      <c r="X260" s="59">
        <v>0</v>
      </c>
      <c r="Y260" s="60">
        <v>0</v>
      </c>
      <c r="Z260" s="60">
        <v>0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59">
        <v>0</v>
      </c>
      <c r="AG260" s="60">
        <v>0</v>
      </c>
      <c r="AH260" s="60">
        <v>0</v>
      </c>
      <c r="AI260" s="60">
        <v>0</v>
      </c>
      <c r="AJ260" s="60">
        <v>0</v>
      </c>
      <c r="AK260" s="63" t="s">
        <v>25</v>
      </c>
    </row>
    <row r="261" spans="1:37" ht="17.25" thickBot="1">
      <c r="A261" s="72">
        <v>259</v>
      </c>
      <c r="B261" s="57" t="s">
        <v>257</v>
      </c>
      <c r="C261" s="58" t="s">
        <v>1862</v>
      </c>
      <c r="D261" s="69" t="s">
        <v>2852</v>
      </c>
      <c r="E261" s="58" t="s">
        <v>77</v>
      </c>
      <c r="F261" s="69" t="s">
        <v>3730</v>
      </c>
      <c r="G261" s="69">
        <v>1999</v>
      </c>
      <c r="H261" s="70">
        <v>7</v>
      </c>
      <c r="I261" s="71">
        <v>7</v>
      </c>
      <c r="J261" s="71">
        <v>630</v>
      </c>
      <c r="K261" s="71">
        <v>7</v>
      </c>
      <c r="L261" s="70">
        <v>4</v>
      </c>
      <c r="M261" s="60">
        <v>0</v>
      </c>
      <c r="N261" s="71">
        <v>4</v>
      </c>
      <c r="O261" s="71">
        <v>2</v>
      </c>
      <c r="P261" s="71">
        <v>2</v>
      </c>
      <c r="Q261" s="71">
        <v>2</v>
      </c>
      <c r="R261" s="71">
        <v>1</v>
      </c>
      <c r="S261" s="60">
        <v>0</v>
      </c>
      <c r="T261" s="70">
        <v>4.5999999999999996</v>
      </c>
      <c r="U261" s="71">
        <v>3</v>
      </c>
      <c r="V261" s="71">
        <v>0.9</v>
      </c>
      <c r="W261" s="71">
        <v>4</v>
      </c>
      <c r="X261" s="70">
        <v>19</v>
      </c>
      <c r="Y261" s="71">
        <v>26</v>
      </c>
      <c r="Z261" s="71">
        <v>66</v>
      </c>
      <c r="AA261" s="70">
        <v>0.56999999999999995</v>
      </c>
      <c r="AB261" s="60">
        <v>0</v>
      </c>
      <c r="AC261" s="71">
        <v>0.56999999999999995</v>
      </c>
      <c r="AD261" s="71">
        <v>0.28999999999999998</v>
      </c>
      <c r="AE261" s="71">
        <v>0.28999999999999998</v>
      </c>
      <c r="AF261" s="70">
        <v>0.66</v>
      </c>
      <c r="AG261" s="71">
        <v>0.13</v>
      </c>
      <c r="AH261" s="71">
        <v>0.79</v>
      </c>
      <c r="AI261" s="71">
        <v>0.43</v>
      </c>
      <c r="AJ261" s="71">
        <v>0.56000000000000005</v>
      </c>
      <c r="AK261" s="63" t="s">
        <v>25</v>
      </c>
    </row>
    <row r="262" spans="1:37" ht="17.25" thickBot="1">
      <c r="A262" s="72">
        <v>260</v>
      </c>
      <c r="B262" s="57" t="s">
        <v>2708</v>
      </c>
      <c r="C262" s="58" t="s">
        <v>1814</v>
      </c>
      <c r="D262" s="69" t="s">
        <v>103</v>
      </c>
      <c r="E262" s="58" t="s">
        <v>2351</v>
      </c>
      <c r="F262" s="69" t="s">
        <v>3731</v>
      </c>
      <c r="G262" s="69">
        <v>2002</v>
      </c>
      <c r="H262" s="70">
        <v>3</v>
      </c>
      <c r="I262" s="71">
        <v>3</v>
      </c>
      <c r="J262" s="71">
        <v>212</v>
      </c>
      <c r="K262" s="71">
        <v>2.4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1</v>
      </c>
      <c r="S262" s="60">
        <v>0</v>
      </c>
      <c r="T262" s="70">
        <v>0.3</v>
      </c>
      <c r="U262" s="71">
        <v>0.3</v>
      </c>
      <c r="V262" s="71">
        <v>0.2</v>
      </c>
      <c r="W262" s="71">
        <v>0.6</v>
      </c>
      <c r="X262" s="70">
        <v>6</v>
      </c>
      <c r="Y262" s="71">
        <v>8</v>
      </c>
      <c r="Z262" s="71">
        <v>13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0.14000000000000001</v>
      </c>
      <c r="AG262" s="71">
        <v>0.09</v>
      </c>
      <c r="AH262" s="71">
        <v>0.23</v>
      </c>
      <c r="AI262" s="71">
        <v>0.14000000000000001</v>
      </c>
      <c r="AJ262" s="71">
        <v>0.23</v>
      </c>
      <c r="AK262" s="63" t="s">
        <v>25</v>
      </c>
    </row>
    <row r="263" spans="1:37" ht="17.25" thickBot="1">
      <c r="A263" s="72">
        <v>261</v>
      </c>
      <c r="B263" s="57" t="s">
        <v>2708</v>
      </c>
      <c r="C263" s="58" t="s">
        <v>1814</v>
      </c>
      <c r="D263" s="69" t="s">
        <v>103</v>
      </c>
      <c r="E263" s="58" t="s">
        <v>65</v>
      </c>
      <c r="F263" s="69" t="s">
        <v>3731</v>
      </c>
      <c r="G263" s="69">
        <v>2002</v>
      </c>
      <c r="H263" s="70">
        <v>1</v>
      </c>
      <c r="I263" s="60">
        <v>0</v>
      </c>
      <c r="J263" s="71">
        <v>1</v>
      </c>
      <c r="K263" s="60">
        <v>0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59">
        <v>0</v>
      </c>
      <c r="U263" s="60">
        <v>0</v>
      </c>
      <c r="V263" s="60">
        <v>0</v>
      </c>
      <c r="W263" s="60">
        <v>0</v>
      </c>
      <c r="X263" s="59">
        <v>0</v>
      </c>
      <c r="Y263" s="60">
        <v>0</v>
      </c>
      <c r="Z263" s="60">
        <v>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59">
        <v>0</v>
      </c>
      <c r="AG263" s="60">
        <v>0</v>
      </c>
      <c r="AH263" s="60">
        <v>0</v>
      </c>
      <c r="AI263" s="60">
        <v>0</v>
      </c>
      <c r="AJ263" s="60">
        <v>0</v>
      </c>
      <c r="AK263" s="63" t="s">
        <v>25</v>
      </c>
    </row>
    <row r="264" spans="1:37" ht="17.25" thickBot="1">
      <c r="A264" s="72">
        <v>262</v>
      </c>
      <c r="B264" s="57" t="s">
        <v>2971</v>
      </c>
      <c r="C264" s="58" t="s">
        <v>1813</v>
      </c>
      <c r="D264" s="69" t="s">
        <v>102</v>
      </c>
      <c r="E264" s="58" t="s">
        <v>2351</v>
      </c>
      <c r="F264" s="69" t="s">
        <v>3732</v>
      </c>
      <c r="G264" s="69">
        <v>1996</v>
      </c>
      <c r="H264" s="70">
        <v>4</v>
      </c>
      <c r="I264" s="71">
        <v>3</v>
      </c>
      <c r="J264" s="71">
        <v>289</v>
      </c>
      <c r="K264" s="71">
        <v>3.2</v>
      </c>
      <c r="L264" s="59">
        <v>0</v>
      </c>
      <c r="M264" s="71">
        <v>1</v>
      </c>
      <c r="N264" s="71">
        <v>1</v>
      </c>
      <c r="O264" s="60">
        <v>0</v>
      </c>
      <c r="P264" s="60">
        <v>0</v>
      </c>
      <c r="Q264" s="60">
        <v>0</v>
      </c>
      <c r="R264" s="71">
        <v>2</v>
      </c>
      <c r="S264" s="71">
        <v>1</v>
      </c>
      <c r="T264" s="70">
        <v>0.7</v>
      </c>
      <c r="U264" s="71">
        <v>0.7</v>
      </c>
      <c r="V264" s="71">
        <v>0.5</v>
      </c>
      <c r="W264" s="71">
        <v>1.2</v>
      </c>
      <c r="X264" s="70">
        <v>2</v>
      </c>
      <c r="Y264" s="71">
        <v>6</v>
      </c>
      <c r="Z264" s="71">
        <v>13</v>
      </c>
      <c r="AA264" s="59">
        <v>0</v>
      </c>
      <c r="AB264" s="71">
        <v>0.31</v>
      </c>
      <c r="AC264" s="71">
        <v>0.31</v>
      </c>
      <c r="AD264" s="60">
        <v>0</v>
      </c>
      <c r="AE264" s="71">
        <v>0.31</v>
      </c>
      <c r="AF264" s="70">
        <v>0.21</v>
      </c>
      <c r="AG264" s="71">
        <v>0.16</v>
      </c>
      <c r="AH264" s="71">
        <v>0.37</v>
      </c>
      <c r="AI264" s="71">
        <v>0.21</v>
      </c>
      <c r="AJ264" s="71">
        <v>0.37</v>
      </c>
      <c r="AK264" s="63" t="s">
        <v>25</v>
      </c>
    </row>
    <row r="265" spans="1:37" ht="17.25" thickBot="1">
      <c r="A265" s="72">
        <v>263</v>
      </c>
      <c r="B265" s="57" t="s">
        <v>258</v>
      </c>
      <c r="C265" s="58" t="s">
        <v>1813</v>
      </c>
      <c r="D265" s="69" t="s">
        <v>1821</v>
      </c>
      <c r="E265" s="58" t="s">
        <v>83</v>
      </c>
      <c r="F265" s="69" t="s">
        <v>3733</v>
      </c>
      <c r="G265" s="69">
        <v>1994</v>
      </c>
      <c r="H265" s="70">
        <v>7</v>
      </c>
      <c r="I265" s="71">
        <v>7</v>
      </c>
      <c r="J265" s="71">
        <v>567</v>
      </c>
      <c r="K265" s="71">
        <v>6.3</v>
      </c>
      <c r="L265" s="70">
        <v>1</v>
      </c>
      <c r="M265" s="71">
        <v>1</v>
      </c>
      <c r="N265" s="71">
        <v>2</v>
      </c>
      <c r="O265" s="71">
        <v>1</v>
      </c>
      <c r="P265" s="60">
        <v>0</v>
      </c>
      <c r="Q265" s="60">
        <v>0</v>
      </c>
      <c r="R265" s="71">
        <v>1</v>
      </c>
      <c r="S265" s="60">
        <v>0</v>
      </c>
      <c r="T265" s="70">
        <v>0.8</v>
      </c>
      <c r="U265" s="71">
        <v>0.8</v>
      </c>
      <c r="V265" s="71">
        <v>0.7</v>
      </c>
      <c r="W265" s="71">
        <v>1.5</v>
      </c>
      <c r="X265" s="70">
        <v>7</v>
      </c>
      <c r="Y265" s="71">
        <v>34</v>
      </c>
      <c r="Z265" s="71">
        <v>19</v>
      </c>
      <c r="AA265" s="70">
        <v>0.16</v>
      </c>
      <c r="AB265" s="71">
        <v>0.16</v>
      </c>
      <c r="AC265" s="71">
        <v>0.32</v>
      </c>
      <c r="AD265" s="71">
        <v>0.16</v>
      </c>
      <c r="AE265" s="71">
        <v>0.32</v>
      </c>
      <c r="AF265" s="70">
        <v>0.13</v>
      </c>
      <c r="AG265" s="71">
        <v>0.1</v>
      </c>
      <c r="AH265" s="71">
        <v>0.23</v>
      </c>
      <c r="AI265" s="71">
        <v>0.13</v>
      </c>
      <c r="AJ265" s="71">
        <v>0.23</v>
      </c>
      <c r="AK265" s="63" t="s">
        <v>25</v>
      </c>
    </row>
    <row r="266" spans="1:37" ht="17.25" thickBot="1">
      <c r="A266" s="72">
        <v>264</v>
      </c>
      <c r="B266" s="57" t="s">
        <v>259</v>
      </c>
      <c r="C266" s="58" t="s">
        <v>1813</v>
      </c>
      <c r="D266" s="69" t="s">
        <v>104</v>
      </c>
      <c r="E266" s="58" t="s">
        <v>87</v>
      </c>
      <c r="F266" s="69" t="s">
        <v>3734</v>
      </c>
      <c r="G266" s="69">
        <v>1996</v>
      </c>
      <c r="H266" s="70">
        <v>5</v>
      </c>
      <c r="I266" s="71">
        <v>5</v>
      </c>
      <c r="J266" s="71">
        <v>416</v>
      </c>
      <c r="K266" s="71">
        <v>4.5999999999999996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0.2</v>
      </c>
      <c r="U266" s="71">
        <v>0.2</v>
      </c>
      <c r="V266" s="71">
        <v>0.2</v>
      </c>
      <c r="W266" s="71">
        <v>0.4</v>
      </c>
      <c r="X266" s="70">
        <v>1</v>
      </c>
      <c r="Y266" s="71">
        <v>10</v>
      </c>
      <c r="Z266" s="60">
        <v>0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0.05</v>
      </c>
      <c r="AG266" s="71">
        <v>0.04</v>
      </c>
      <c r="AH266" s="71">
        <v>0.08</v>
      </c>
      <c r="AI266" s="71">
        <v>0.05</v>
      </c>
      <c r="AJ266" s="71">
        <v>0.08</v>
      </c>
      <c r="AK266" s="63" t="s">
        <v>25</v>
      </c>
    </row>
    <row r="267" spans="1:37" ht="17.25" thickBot="1">
      <c r="A267" s="72">
        <v>265</v>
      </c>
      <c r="B267" s="57" t="s">
        <v>3150</v>
      </c>
      <c r="C267" s="58" t="s">
        <v>1814</v>
      </c>
      <c r="D267" s="69" t="s">
        <v>1812</v>
      </c>
      <c r="E267" s="58" t="s">
        <v>96</v>
      </c>
      <c r="F267" s="69" t="s">
        <v>3735</v>
      </c>
      <c r="G267" s="69">
        <v>1999</v>
      </c>
      <c r="H267" s="70">
        <v>4</v>
      </c>
      <c r="I267" s="71">
        <v>3</v>
      </c>
      <c r="J267" s="71">
        <v>276</v>
      </c>
      <c r="K267" s="71">
        <v>3.1</v>
      </c>
      <c r="L267" s="59">
        <v>0</v>
      </c>
      <c r="M267" s="71">
        <v>1</v>
      </c>
      <c r="N267" s="71">
        <v>1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70">
        <v>0.3</v>
      </c>
      <c r="U267" s="71">
        <v>0.3</v>
      </c>
      <c r="V267" s="71">
        <v>0.9</v>
      </c>
      <c r="W267" s="71">
        <v>1.2</v>
      </c>
      <c r="X267" s="70">
        <v>8</v>
      </c>
      <c r="Y267" s="71">
        <v>7</v>
      </c>
      <c r="Z267" s="71">
        <v>14</v>
      </c>
      <c r="AA267" s="59">
        <v>0</v>
      </c>
      <c r="AB267" s="71">
        <v>0.33</v>
      </c>
      <c r="AC267" s="71">
        <v>0.33</v>
      </c>
      <c r="AD267" s="60">
        <v>0</v>
      </c>
      <c r="AE267" s="71">
        <v>0.33</v>
      </c>
      <c r="AF267" s="70">
        <v>0.11</v>
      </c>
      <c r="AG267" s="71">
        <v>0.28999999999999998</v>
      </c>
      <c r="AH267" s="71">
        <v>0.4</v>
      </c>
      <c r="AI267" s="71">
        <v>0.11</v>
      </c>
      <c r="AJ267" s="71">
        <v>0.4</v>
      </c>
      <c r="AK267" s="63" t="s">
        <v>25</v>
      </c>
    </row>
    <row r="268" spans="1:37" ht="17.25" thickBot="1">
      <c r="A268" s="72">
        <v>266</v>
      </c>
      <c r="B268" s="57" t="s">
        <v>260</v>
      </c>
      <c r="C268" s="58" t="s">
        <v>1813</v>
      </c>
      <c r="D268" s="69" t="s">
        <v>103</v>
      </c>
      <c r="E268" s="58" t="s">
        <v>69</v>
      </c>
      <c r="F268" s="69" t="s">
        <v>3736</v>
      </c>
      <c r="G268" s="69">
        <v>1996</v>
      </c>
      <c r="H268" s="70">
        <v>4</v>
      </c>
      <c r="I268" s="71">
        <v>2</v>
      </c>
      <c r="J268" s="71">
        <v>183</v>
      </c>
      <c r="K268" s="71">
        <v>2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59">
        <v>0</v>
      </c>
      <c r="U268" s="60">
        <v>0</v>
      </c>
      <c r="V268" s="60">
        <v>0</v>
      </c>
      <c r="W268" s="71">
        <v>0.1</v>
      </c>
      <c r="X268" s="70">
        <v>3</v>
      </c>
      <c r="Y268" s="71">
        <v>4</v>
      </c>
      <c r="Z268" s="71">
        <v>5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70">
        <v>0.02</v>
      </c>
      <c r="AG268" s="71">
        <v>0.02</v>
      </c>
      <c r="AH268" s="71">
        <v>0.04</v>
      </c>
      <c r="AI268" s="71">
        <v>0.02</v>
      </c>
      <c r="AJ268" s="71">
        <v>0.04</v>
      </c>
      <c r="AK268" s="63" t="s">
        <v>25</v>
      </c>
    </row>
    <row r="269" spans="1:37" ht="17.25" thickBot="1">
      <c r="A269" s="72">
        <v>267</v>
      </c>
      <c r="B269" s="57" t="s">
        <v>3151</v>
      </c>
      <c r="C269" s="58" t="s">
        <v>1814</v>
      </c>
      <c r="D269" s="69" t="s">
        <v>104</v>
      </c>
      <c r="E269" s="58" t="s">
        <v>77</v>
      </c>
      <c r="F269" s="69" t="s">
        <v>3737</v>
      </c>
      <c r="G269" s="69">
        <v>1989</v>
      </c>
      <c r="H269" s="70">
        <v>2</v>
      </c>
      <c r="I269" s="71">
        <v>2</v>
      </c>
      <c r="J269" s="71">
        <v>151</v>
      </c>
      <c r="K269" s="71">
        <v>1.7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59">
        <v>0</v>
      </c>
      <c r="U269" s="60">
        <v>0</v>
      </c>
      <c r="V269" s="71">
        <v>0.1</v>
      </c>
      <c r="W269" s="71">
        <v>0.1</v>
      </c>
      <c r="X269" s="70">
        <v>1</v>
      </c>
      <c r="Y269" s="71">
        <v>6</v>
      </c>
      <c r="Z269" s="71">
        <v>1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59">
        <v>0</v>
      </c>
      <c r="AG269" s="71">
        <v>7.0000000000000007E-2</v>
      </c>
      <c r="AH269" s="71">
        <v>7.0000000000000007E-2</v>
      </c>
      <c r="AI269" s="60">
        <v>0</v>
      </c>
      <c r="AJ269" s="71">
        <v>7.0000000000000007E-2</v>
      </c>
      <c r="AK269" s="63" t="s">
        <v>25</v>
      </c>
    </row>
    <row r="270" spans="1:37" ht="17.25" thickBot="1">
      <c r="A270" s="72">
        <v>268</v>
      </c>
      <c r="B270" s="57" t="s">
        <v>3170</v>
      </c>
      <c r="C270" s="58" t="s">
        <v>1868</v>
      </c>
      <c r="D270" s="69" t="s">
        <v>103</v>
      </c>
      <c r="E270" s="58" t="s">
        <v>69</v>
      </c>
      <c r="F270" s="69" t="s">
        <v>3738</v>
      </c>
      <c r="G270" s="69">
        <v>2003</v>
      </c>
      <c r="H270" s="70">
        <v>2</v>
      </c>
      <c r="I270" s="71">
        <v>1</v>
      </c>
      <c r="J270" s="71">
        <v>117</v>
      </c>
      <c r="K270" s="71">
        <v>1.3</v>
      </c>
      <c r="L270" s="70">
        <v>1</v>
      </c>
      <c r="M270" s="60">
        <v>0</v>
      </c>
      <c r="N270" s="71">
        <v>1</v>
      </c>
      <c r="O270" s="71">
        <v>1</v>
      </c>
      <c r="P270" s="60">
        <v>0</v>
      </c>
      <c r="Q270" s="60">
        <v>0</v>
      </c>
      <c r="R270" s="71">
        <v>1</v>
      </c>
      <c r="S270" s="60">
        <v>0</v>
      </c>
      <c r="T270" s="59">
        <v>0</v>
      </c>
      <c r="U270" s="60">
        <v>0</v>
      </c>
      <c r="V270" s="71">
        <v>0.4</v>
      </c>
      <c r="W270" s="71">
        <v>0.4</v>
      </c>
      <c r="X270" s="70">
        <v>2</v>
      </c>
      <c r="Y270" s="71">
        <v>6</v>
      </c>
      <c r="Z270" s="71">
        <v>8</v>
      </c>
      <c r="AA270" s="70">
        <v>0.77</v>
      </c>
      <c r="AB270" s="60">
        <v>0</v>
      </c>
      <c r="AC270" s="71">
        <v>0.77</v>
      </c>
      <c r="AD270" s="71">
        <v>0.77</v>
      </c>
      <c r="AE270" s="71">
        <v>0.77</v>
      </c>
      <c r="AF270" s="70">
        <v>0.02</v>
      </c>
      <c r="AG270" s="71">
        <v>0.28999999999999998</v>
      </c>
      <c r="AH270" s="71">
        <v>0.31</v>
      </c>
      <c r="AI270" s="71">
        <v>0.02</v>
      </c>
      <c r="AJ270" s="71">
        <v>0.31</v>
      </c>
      <c r="AK270" s="63" t="s">
        <v>25</v>
      </c>
    </row>
    <row r="271" spans="1:37" ht="17.25" thickBot="1">
      <c r="A271" s="72">
        <v>269</v>
      </c>
      <c r="B271" s="57" t="s">
        <v>3323</v>
      </c>
      <c r="C271" s="58" t="s">
        <v>1814</v>
      </c>
      <c r="D271" s="69" t="s">
        <v>104</v>
      </c>
      <c r="E271" s="58" t="s">
        <v>2661</v>
      </c>
      <c r="F271" s="69" t="s">
        <v>3739</v>
      </c>
      <c r="G271" s="69">
        <v>2002</v>
      </c>
      <c r="H271" s="70">
        <v>1</v>
      </c>
      <c r="I271" s="60">
        <v>0</v>
      </c>
      <c r="J271" s="71">
        <v>35</v>
      </c>
      <c r="K271" s="71">
        <v>0.4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59">
        <v>0</v>
      </c>
      <c r="U271" s="60">
        <v>0</v>
      </c>
      <c r="V271" s="60">
        <v>0</v>
      </c>
      <c r="W271" s="60">
        <v>0</v>
      </c>
      <c r="X271" s="59">
        <v>0</v>
      </c>
      <c r="Y271" s="60">
        <v>0</v>
      </c>
      <c r="Z271" s="60">
        <v>0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59">
        <v>0</v>
      </c>
      <c r="AG271" s="60">
        <v>0</v>
      </c>
      <c r="AH271" s="60">
        <v>0</v>
      </c>
      <c r="AI271" s="60">
        <v>0</v>
      </c>
      <c r="AJ271" s="60">
        <v>0</v>
      </c>
      <c r="AK271" s="63" t="s">
        <v>25</v>
      </c>
    </row>
    <row r="272" spans="1:37" ht="17.25" thickBot="1">
      <c r="A272" s="72">
        <v>270</v>
      </c>
      <c r="B272" s="57" t="s">
        <v>261</v>
      </c>
      <c r="C272" s="58" t="s">
        <v>1840</v>
      </c>
      <c r="D272" s="69" t="s">
        <v>104</v>
      </c>
      <c r="E272" s="58" t="s">
        <v>95</v>
      </c>
      <c r="F272" s="69" t="s">
        <v>3740</v>
      </c>
      <c r="G272" s="69">
        <v>1997</v>
      </c>
      <c r="H272" s="70">
        <v>2</v>
      </c>
      <c r="I272" s="60">
        <v>0</v>
      </c>
      <c r="J272" s="71">
        <v>35</v>
      </c>
      <c r="K272" s="71">
        <v>0.4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1</v>
      </c>
      <c r="S272" s="60">
        <v>0</v>
      </c>
      <c r="T272" s="59">
        <v>0</v>
      </c>
      <c r="U272" s="60">
        <v>0</v>
      </c>
      <c r="V272" s="60">
        <v>0</v>
      </c>
      <c r="W272" s="60">
        <v>0</v>
      </c>
      <c r="X272" s="70">
        <v>1</v>
      </c>
      <c r="Y272" s="71">
        <v>2</v>
      </c>
      <c r="Z272" s="60">
        <v>0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59">
        <v>0</v>
      </c>
      <c r="AG272" s="71">
        <v>0.05</v>
      </c>
      <c r="AH272" s="71">
        <v>0.05</v>
      </c>
      <c r="AI272" s="60">
        <v>0</v>
      </c>
      <c r="AJ272" s="71">
        <v>0.05</v>
      </c>
      <c r="AK272" s="63" t="s">
        <v>25</v>
      </c>
    </row>
    <row r="273" spans="1:37" ht="17.25" thickBot="1">
      <c r="A273" s="72">
        <v>271</v>
      </c>
      <c r="B273" s="57" t="s">
        <v>262</v>
      </c>
      <c r="C273" s="58" t="s">
        <v>1814</v>
      </c>
      <c r="D273" s="69" t="s">
        <v>104</v>
      </c>
      <c r="E273" s="58" t="s">
        <v>73</v>
      </c>
      <c r="F273" s="69" t="s">
        <v>3741</v>
      </c>
      <c r="G273" s="69">
        <v>1986</v>
      </c>
      <c r="H273" s="70">
        <v>5</v>
      </c>
      <c r="I273" s="71">
        <v>3</v>
      </c>
      <c r="J273" s="71">
        <v>229</v>
      </c>
      <c r="K273" s="71">
        <v>2.5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2</v>
      </c>
      <c r="S273" s="60">
        <v>0</v>
      </c>
      <c r="T273" s="59">
        <v>0</v>
      </c>
      <c r="U273" s="60">
        <v>0</v>
      </c>
      <c r="V273" s="71">
        <v>0.1</v>
      </c>
      <c r="W273" s="71">
        <v>0.1</v>
      </c>
      <c r="X273" s="70">
        <v>2</v>
      </c>
      <c r="Y273" s="71">
        <v>17</v>
      </c>
      <c r="Z273" s="71">
        <v>15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59">
        <v>0</v>
      </c>
      <c r="AG273" s="71">
        <v>0.04</v>
      </c>
      <c r="AH273" s="71">
        <v>0.04</v>
      </c>
      <c r="AI273" s="60">
        <v>0</v>
      </c>
      <c r="AJ273" s="71">
        <v>0.04</v>
      </c>
      <c r="AK273" s="63" t="s">
        <v>25</v>
      </c>
    </row>
    <row r="274" spans="1:37" ht="17.25" thickBot="1">
      <c r="A274" s="72">
        <v>272</v>
      </c>
      <c r="B274" s="57" t="s">
        <v>263</v>
      </c>
      <c r="C274" s="58" t="s">
        <v>1814</v>
      </c>
      <c r="D274" s="69" t="s">
        <v>104</v>
      </c>
      <c r="E274" s="58" t="s">
        <v>83</v>
      </c>
      <c r="F274" s="69" t="s">
        <v>3742</v>
      </c>
      <c r="G274" s="69">
        <v>1993</v>
      </c>
      <c r="H274" s="70">
        <v>1</v>
      </c>
      <c r="I274" s="71">
        <v>1</v>
      </c>
      <c r="J274" s="71">
        <v>30</v>
      </c>
      <c r="K274" s="71">
        <v>0.3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59">
        <v>0</v>
      </c>
      <c r="U274" s="60">
        <v>0</v>
      </c>
      <c r="V274" s="60">
        <v>0</v>
      </c>
      <c r="W274" s="60">
        <v>0</v>
      </c>
      <c r="X274" s="59">
        <v>0</v>
      </c>
      <c r="Y274" s="60">
        <v>0</v>
      </c>
      <c r="Z274" s="60">
        <v>0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70">
        <v>0.02</v>
      </c>
      <c r="AG274" s="71">
        <v>7.0000000000000007E-2</v>
      </c>
      <c r="AH274" s="71">
        <v>0.09</v>
      </c>
      <c r="AI274" s="71">
        <v>0.02</v>
      </c>
      <c r="AJ274" s="71">
        <v>0.09</v>
      </c>
      <c r="AK274" s="63" t="s">
        <v>25</v>
      </c>
    </row>
    <row r="275" spans="1:37" ht="17.25" thickBot="1">
      <c r="A275" s="72">
        <v>273</v>
      </c>
      <c r="B275" s="57" t="s">
        <v>264</v>
      </c>
      <c r="C275" s="58" t="s">
        <v>1814</v>
      </c>
      <c r="D275" s="69" t="s">
        <v>104</v>
      </c>
      <c r="E275" s="58" t="s">
        <v>85</v>
      </c>
      <c r="F275" s="69" t="s">
        <v>3743</v>
      </c>
      <c r="G275" s="69">
        <v>1999</v>
      </c>
      <c r="H275" s="70">
        <v>7</v>
      </c>
      <c r="I275" s="71">
        <v>7</v>
      </c>
      <c r="J275" s="71">
        <v>630</v>
      </c>
      <c r="K275" s="71">
        <v>7</v>
      </c>
      <c r="L275" s="59">
        <v>0</v>
      </c>
      <c r="M275" s="71">
        <v>1</v>
      </c>
      <c r="N275" s="71">
        <v>1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70">
        <v>0.1</v>
      </c>
      <c r="U275" s="71">
        <v>0.1</v>
      </c>
      <c r="V275" s="71">
        <v>0.5</v>
      </c>
      <c r="W275" s="71">
        <v>0.6</v>
      </c>
      <c r="X275" s="70">
        <v>6</v>
      </c>
      <c r="Y275" s="71">
        <v>10</v>
      </c>
      <c r="Z275" s="71">
        <v>35</v>
      </c>
      <c r="AA275" s="59">
        <v>0</v>
      </c>
      <c r="AB275" s="71">
        <v>0.14000000000000001</v>
      </c>
      <c r="AC275" s="71">
        <v>0.14000000000000001</v>
      </c>
      <c r="AD275" s="60">
        <v>0</v>
      </c>
      <c r="AE275" s="71">
        <v>0.14000000000000001</v>
      </c>
      <c r="AF275" s="70">
        <v>0.01</v>
      </c>
      <c r="AG275" s="71">
        <v>7.0000000000000007E-2</v>
      </c>
      <c r="AH275" s="71">
        <v>0.08</v>
      </c>
      <c r="AI275" s="71">
        <v>0.01</v>
      </c>
      <c r="AJ275" s="71">
        <v>0.08</v>
      </c>
      <c r="AK275" s="63" t="s">
        <v>25</v>
      </c>
    </row>
    <row r="276" spans="1:37" ht="17.25" thickBot="1">
      <c r="A276" s="72">
        <v>274</v>
      </c>
      <c r="B276" s="57" t="s">
        <v>265</v>
      </c>
      <c r="C276" s="58" t="s">
        <v>1863</v>
      </c>
      <c r="D276" s="69" t="s">
        <v>102</v>
      </c>
      <c r="E276" s="58" t="s">
        <v>73</v>
      </c>
      <c r="F276" s="69" t="s">
        <v>3744</v>
      </c>
      <c r="G276" s="69">
        <v>1997</v>
      </c>
      <c r="H276" s="70">
        <v>7</v>
      </c>
      <c r="I276" s="71">
        <v>6</v>
      </c>
      <c r="J276" s="71">
        <v>575</v>
      </c>
      <c r="K276" s="71">
        <v>6.4</v>
      </c>
      <c r="L276" s="70">
        <v>3</v>
      </c>
      <c r="M276" s="71">
        <v>3</v>
      </c>
      <c r="N276" s="71">
        <v>6</v>
      </c>
      <c r="O276" s="71">
        <v>3</v>
      </c>
      <c r="P276" s="60">
        <v>0</v>
      </c>
      <c r="Q276" s="60">
        <v>0</v>
      </c>
      <c r="R276" s="71">
        <v>3</v>
      </c>
      <c r="S276" s="60">
        <v>0</v>
      </c>
      <c r="T276" s="70">
        <v>1.7</v>
      </c>
      <c r="U276" s="71">
        <v>1.7</v>
      </c>
      <c r="V276" s="71">
        <v>1.5</v>
      </c>
      <c r="W276" s="71">
        <v>3.2</v>
      </c>
      <c r="X276" s="70">
        <v>40</v>
      </c>
      <c r="Y276" s="71">
        <v>15</v>
      </c>
      <c r="Z276" s="71">
        <v>85</v>
      </c>
      <c r="AA276" s="70">
        <v>0.47</v>
      </c>
      <c r="AB276" s="71">
        <v>0.47</v>
      </c>
      <c r="AC276" s="71">
        <v>0.94</v>
      </c>
      <c r="AD276" s="71">
        <v>0.47</v>
      </c>
      <c r="AE276" s="71">
        <v>0.94</v>
      </c>
      <c r="AF276" s="70">
        <v>0.27</v>
      </c>
      <c r="AG276" s="71">
        <v>0.24</v>
      </c>
      <c r="AH276" s="71">
        <v>0.5</v>
      </c>
      <c r="AI276" s="71">
        <v>0.27</v>
      </c>
      <c r="AJ276" s="71">
        <v>0.5</v>
      </c>
      <c r="AK276" s="63" t="s">
        <v>25</v>
      </c>
    </row>
    <row r="277" spans="1:37" ht="17.25" thickBot="1">
      <c r="A277" s="72">
        <v>275</v>
      </c>
      <c r="B277" s="57" t="s">
        <v>266</v>
      </c>
      <c r="C277" s="58" t="s">
        <v>1861</v>
      </c>
      <c r="D277" s="69" t="s">
        <v>102</v>
      </c>
      <c r="E277" s="58" t="s">
        <v>75</v>
      </c>
      <c r="F277" s="69" t="s">
        <v>3745</v>
      </c>
      <c r="G277" s="69">
        <v>1994</v>
      </c>
      <c r="H277" s="70">
        <v>1</v>
      </c>
      <c r="I277" s="60">
        <v>0</v>
      </c>
      <c r="J277" s="71">
        <v>33</v>
      </c>
      <c r="K277" s="71">
        <v>0.4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70">
        <v>0.2</v>
      </c>
      <c r="U277" s="71">
        <v>0.2</v>
      </c>
      <c r="V277" s="60">
        <v>0</v>
      </c>
      <c r="W277" s="71">
        <v>0.2</v>
      </c>
      <c r="X277" s="59">
        <v>0</v>
      </c>
      <c r="Y277" s="71">
        <v>1</v>
      </c>
      <c r="Z277" s="60">
        <v>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0.44</v>
      </c>
      <c r="AG277" s="60">
        <v>0</v>
      </c>
      <c r="AH277" s="71">
        <v>0.44</v>
      </c>
      <c r="AI277" s="71">
        <v>0.44</v>
      </c>
      <c r="AJ277" s="71">
        <v>0.44</v>
      </c>
      <c r="AK277" s="63" t="s">
        <v>25</v>
      </c>
    </row>
    <row r="278" spans="1:37" ht="17.25" thickBot="1">
      <c r="A278" s="72">
        <v>276</v>
      </c>
      <c r="B278" s="57" t="s">
        <v>3152</v>
      </c>
      <c r="C278" s="58" t="s">
        <v>1826</v>
      </c>
      <c r="D278" s="69" t="s">
        <v>1821</v>
      </c>
      <c r="E278" s="58" t="s">
        <v>91</v>
      </c>
      <c r="F278" s="69" t="s">
        <v>3746</v>
      </c>
      <c r="G278" s="69">
        <v>2000</v>
      </c>
      <c r="H278" s="70">
        <v>4</v>
      </c>
      <c r="I278" s="60">
        <v>0</v>
      </c>
      <c r="J278" s="71">
        <v>61</v>
      </c>
      <c r="K278" s="71">
        <v>0.7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59">
        <v>0</v>
      </c>
      <c r="U278" s="60">
        <v>0</v>
      </c>
      <c r="V278" s="60">
        <v>0</v>
      </c>
      <c r="W278" s="60">
        <v>0</v>
      </c>
      <c r="X278" s="70">
        <v>3</v>
      </c>
      <c r="Y278" s="71">
        <v>3</v>
      </c>
      <c r="Z278" s="71">
        <v>1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59">
        <v>0</v>
      </c>
      <c r="AG278" s="60">
        <v>0</v>
      </c>
      <c r="AH278" s="60">
        <v>0</v>
      </c>
      <c r="AI278" s="60">
        <v>0</v>
      </c>
      <c r="AJ278" s="60">
        <v>0</v>
      </c>
      <c r="AK278" s="63" t="s">
        <v>25</v>
      </c>
    </row>
    <row r="279" spans="1:37" ht="17.25" thickBot="1">
      <c r="A279" s="72">
        <v>277</v>
      </c>
      <c r="B279" s="57" t="s">
        <v>2988</v>
      </c>
      <c r="C279" s="58" t="s">
        <v>1823</v>
      </c>
      <c r="D279" s="69" t="s">
        <v>104</v>
      </c>
      <c r="E279" s="58" t="s">
        <v>87</v>
      </c>
      <c r="F279" s="69" t="s">
        <v>3747</v>
      </c>
      <c r="G279" s="69">
        <v>1997</v>
      </c>
      <c r="H279" s="70">
        <v>3</v>
      </c>
      <c r="I279" s="71">
        <v>1</v>
      </c>
      <c r="J279" s="71">
        <v>123</v>
      </c>
      <c r="K279" s="71">
        <v>1.4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2</v>
      </c>
      <c r="S279" s="60">
        <v>0</v>
      </c>
      <c r="T279" s="59">
        <v>0</v>
      </c>
      <c r="U279" s="60">
        <v>0</v>
      </c>
      <c r="V279" s="71">
        <v>0.1</v>
      </c>
      <c r="W279" s="71">
        <v>0.1</v>
      </c>
      <c r="X279" s="70">
        <v>4</v>
      </c>
      <c r="Y279" s="71">
        <v>7</v>
      </c>
      <c r="Z279" s="71">
        <v>7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71">
        <v>0.08</v>
      </c>
      <c r="AH279" s="71">
        <v>0.08</v>
      </c>
      <c r="AI279" s="60">
        <v>0</v>
      </c>
      <c r="AJ279" s="71">
        <v>0.08</v>
      </c>
      <c r="AK279" s="63" t="s">
        <v>25</v>
      </c>
    </row>
    <row r="280" spans="1:37" ht="17.25" thickBot="1">
      <c r="A280" s="72">
        <v>278</v>
      </c>
      <c r="B280" s="57" t="s">
        <v>267</v>
      </c>
      <c r="C280" s="58" t="s">
        <v>1840</v>
      </c>
      <c r="D280" s="69" t="s">
        <v>1821</v>
      </c>
      <c r="E280" s="58" t="s">
        <v>95</v>
      </c>
      <c r="F280" s="69" t="s">
        <v>3748</v>
      </c>
      <c r="G280" s="69">
        <v>1992</v>
      </c>
      <c r="H280" s="70">
        <v>3</v>
      </c>
      <c r="I280" s="60">
        <v>0</v>
      </c>
      <c r="J280" s="71">
        <v>57</v>
      </c>
      <c r="K280" s="71">
        <v>0.6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70">
        <v>0.3</v>
      </c>
      <c r="U280" s="71">
        <v>0.3</v>
      </c>
      <c r="V280" s="60">
        <v>0</v>
      </c>
      <c r="W280" s="71">
        <v>0.3</v>
      </c>
      <c r="X280" s="70">
        <v>1</v>
      </c>
      <c r="Y280" s="71">
        <v>2</v>
      </c>
      <c r="Z280" s="71">
        <v>9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70">
        <v>0.43</v>
      </c>
      <c r="AG280" s="60">
        <v>0</v>
      </c>
      <c r="AH280" s="71">
        <v>0.43</v>
      </c>
      <c r="AI280" s="71">
        <v>0.43</v>
      </c>
      <c r="AJ280" s="71">
        <v>0.43</v>
      </c>
      <c r="AK280" s="63" t="s">
        <v>25</v>
      </c>
    </row>
    <row r="281" spans="1:37" ht="17.25" thickBot="1">
      <c r="A281" s="72">
        <v>279</v>
      </c>
      <c r="B281" s="57" t="s">
        <v>2709</v>
      </c>
      <c r="C281" s="58" t="s">
        <v>1814</v>
      </c>
      <c r="D281" s="69" t="s">
        <v>102</v>
      </c>
      <c r="E281" s="58" t="s">
        <v>2661</v>
      </c>
      <c r="F281" s="69" t="s">
        <v>3749</v>
      </c>
      <c r="G281" s="69">
        <v>1995</v>
      </c>
      <c r="H281" s="70">
        <v>6</v>
      </c>
      <c r="I281" s="71">
        <v>6</v>
      </c>
      <c r="J281" s="71">
        <v>510</v>
      </c>
      <c r="K281" s="71">
        <v>5.7</v>
      </c>
      <c r="L281" s="70">
        <v>3</v>
      </c>
      <c r="M281" s="71">
        <v>1</v>
      </c>
      <c r="N281" s="71">
        <v>4</v>
      </c>
      <c r="O281" s="71">
        <v>1</v>
      </c>
      <c r="P281" s="71">
        <v>2</v>
      </c>
      <c r="Q281" s="71">
        <v>2</v>
      </c>
      <c r="R281" s="60">
        <v>0</v>
      </c>
      <c r="S281" s="60">
        <v>0</v>
      </c>
      <c r="T281" s="70">
        <v>2.8</v>
      </c>
      <c r="U281" s="71">
        <v>1.2</v>
      </c>
      <c r="V281" s="71">
        <v>0.2</v>
      </c>
      <c r="W281" s="71">
        <v>1.4</v>
      </c>
      <c r="X281" s="70">
        <v>5</v>
      </c>
      <c r="Y281" s="71">
        <v>20</v>
      </c>
      <c r="Z281" s="71">
        <v>35</v>
      </c>
      <c r="AA281" s="70">
        <v>0.53</v>
      </c>
      <c r="AB281" s="71">
        <v>0.18</v>
      </c>
      <c r="AC281" s="71">
        <v>0.71</v>
      </c>
      <c r="AD281" s="71">
        <v>0.18</v>
      </c>
      <c r="AE281" s="71">
        <v>0.35</v>
      </c>
      <c r="AF281" s="70">
        <v>0.49</v>
      </c>
      <c r="AG281" s="71">
        <v>0.04</v>
      </c>
      <c r="AH281" s="71">
        <v>0.53</v>
      </c>
      <c r="AI281" s="71">
        <v>0.22</v>
      </c>
      <c r="AJ281" s="71">
        <v>0.25</v>
      </c>
      <c r="AK281" s="63" t="s">
        <v>25</v>
      </c>
    </row>
    <row r="282" spans="1:37" ht="17.25" thickBot="1">
      <c r="A282" s="72">
        <v>280</v>
      </c>
      <c r="B282" s="57" t="s">
        <v>268</v>
      </c>
      <c r="C282" s="58" t="s">
        <v>1814</v>
      </c>
      <c r="D282" s="69" t="s">
        <v>103</v>
      </c>
      <c r="E282" s="58" t="s">
        <v>69</v>
      </c>
      <c r="F282" s="69" t="s">
        <v>3750</v>
      </c>
      <c r="G282" s="69">
        <v>1999</v>
      </c>
      <c r="H282" s="70">
        <v>3</v>
      </c>
      <c r="I282" s="71">
        <v>3</v>
      </c>
      <c r="J282" s="71">
        <v>227</v>
      </c>
      <c r="K282" s="71">
        <v>2.5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1</v>
      </c>
      <c r="S282" s="60">
        <v>0</v>
      </c>
      <c r="T282" s="70">
        <v>0.1</v>
      </c>
      <c r="U282" s="71">
        <v>0.1</v>
      </c>
      <c r="V282" s="71">
        <v>0.1</v>
      </c>
      <c r="W282" s="71">
        <v>0.2</v>
      </c>
      <c r="X282" s="70">
        <v>5</v>
      </c>
      <c r="Y282" s="71">
        <v>9</v>
      </c>
      <c r="Z282" s="71">
        <v>13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0.04</v>
      </c>
      <c r="AG282" s="71">
        <v>0.05</v>
      </c>
      <c r="AH282" s="71">
        <v>0.1</v>
      </c>
      <c r="AI282" s="71">
        <v>0.04</v>
      </c>
      <c r="AJ282" s="71">
        <v>0.1</v>
      </c>
      <c r="AK282" s="63" t="s">
        <v>25</v>
      </c>
    </row>
    <row r="283" spans="1:37" ht="17.25" thickBot="1">
      <c r="A283" s="72">
        <v>281</v>
      </c>
      <c r="B283" s="57" t="s">
        <v>270</v>
      </c>
      <c r="C283" s="58" t="s">
        <v>1864</v>
      </c>
      <c r="D283" s="69" t="s">
        <v>2852</v>
      </c>
      <c r="E283" s="58" t="s">
        <v>81</v>
      </c>
      <c r="F283" s="69" t="s">
        <v>3751</v>
      </c>
      <c r="G283" s="69">
        <v>2001</v>
      </c>
      <c r="H283" s="70">
        <v>5</v>
      </c>
      <c r="I283" s="71">
        <v>2</v>
      </c>
      <c r="J283" s="71">
        <v>191</v>
      </c>
      <c r="K283" s="71">
        <v>2.1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1</v>
      </c>
      <c r="S283" s="60">
        <v>0</v>
      </c>
      <c r="T283" s="70">
        <v>0.1</v>
      </c>
      <c r="U283" s="71">
        <v>0.1</v>
      </c>
      <c r="V283" s="71">
        <v>0.8</v>
      </c>
      <c r="W283" s="71">
        <v>0.9</v>
      </c>
      <c r="X283" s="70">
        <v>10</v>
      </c>
      <c r="Y283" s="71">
        <v>5</v>
      </c>
      <c r="Z283" s="71">
        <v>14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0.04</v>
      </c>
      <c r="AG283" s="71">
        <v>0.39</v>
      </c>
      <c r="AH283" s="71">
        <v>0.44</v>
      </c>
      <c r="AI283" s="71">
        <v>0.04</v>
      </c>
      <c r="AJ283" s="71">
        <v>0.44</v>
      </c>
      <c r="AK283" s="63" t="s">
        <v>25</v>
      </c>
    </row>
    <row r="284" spans="1:37" ht="17.25" thickBot="1">
      <c r="A284" s="72">
        <v>282</v>
      </c>
      <c r="B284" s="57" t="s">
        <v>2850</v>
      </c>
      <c r="C284" s="58" t="s">
        <v>1824</v>
      </c>
      <c r="D284" s="69" t="s">
        <v>102</v>
      </c>
      <c r="E284" s="58" t="s">
        <v>75</v>
      </c>
      <c r="F284" s="69" t="s">
        <v>3752</v>
      </c>
      <c r="G284" s="69">
        <v>2001</v>
      </c>
      <c r="H284" s="70">
        <v>2</v>
      </c>
      <c r="I284" s="60">
        <v>0</v>
      </c>
      <c r="J284" s="71">
        <v>15</v>
      </c>
      <c r="K284" s="71">
        <v>0.2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59">
        <v>0</v>
      </c>
      <c r="U284" s="60">
        <v>0</v>
      </c>
      <c r="V284" s="60">
        <v>0</v>
      </c>
      <c r="W284" s="60">
        <v>0</v>
      </c>
      <c r="X284" s="59">
        <v>0</v>
      </c>
      <c r="Y284" s="71">
        <v>1</v>
      </c>
      <c r="Z284" s="60">
        <v>0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59">
        <v>0</v>
      </c>
      <c r="AG284" s="60">
        <v>0</v>
      </c>
      <c r="AH284" s="60">
        <v>0</v>
      </c>
      <c r="AI284" s="60">
        <v>0</v>
      </c>
      <c r="AJ284" s="60">
        <v>0</v>
      </c>
      <c r="AK284" s="63" t="s">
        <v>25</v>
      </c>
    </row>
    <row r="285" spans="1:37" ht="17.25" thickBot="1">
      <c r="A285" s="72">
        <v>283</v>
      </c>
      <c r="B285" s="57" t="s">
        <v>3113</v>
      </c>
      <c r="C285" s="58" t="s">
        <v>1824</v>
      </c>
      <c r="D285" s="69" t="s">
        <v>104</v>
      </c>
      <c r="E285" s="58" t="s">
        <v>87</v>
      </c>
      <c r="F285" s="69" t="s">
        <v>3382</v>
      </c>
      <c r="G285" s="69">
        <v>2002</v>
      </c>
      <c r="H285" s="70">
        <v>1</v>
      </c>
      <c r="I285" s="71">
        <v>1</v>
      </c>
      <c r="J285" s="71">
        <v>90</v>
      </c>
      <c r="K285" s="71">
        <v>1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70">
        <v>0.1</v>
      </c>
      <c r="U285" s="71">
        <v>0.1</v>
      </c>
      <c r="V285" s="60">
        <v>0</v>
      </c>
      <c r="W285" s="71">
        <v>0.1</v>
      </c>
      <c r="X285" s="70">
        <v>1</v>
      </c>
      <c r="Y285" s="71">
        <v>1</v>
      </c>
      <c r="Z285" s="60">
        <v>0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0.06</v>
      </c>
      <c r="AG285" s="60">
        <v>0</v>
      </c>
      <c r="AH285" s="71">
        <v>0.06</v>
      </c>
      <c r="AI285" s="71">
        <v>0.06</v>
      </c>
      <c r="AJ285" s="71">
        <v>0.06</v>
      </c>
      <c r="AK285" s="63" t="s">
        <v>25</v>
      </c>
    </row>
    <row r="286" spans="1:37" ht="17.25" thickBot="1">
      <c r="A286" s="72">
        <v>284</v>
      </c>
      <c r="B286" s="57" t="s">
        <v>271</v>
      </c>
      <c r="C286" s="58" t="s">
        <v>1814</v>
      </c>
      <c r="D286" s="69" t="s">
        <v>102</v>
      </c>
      <c r="E286" s="58" t="s">
        <v>67</v>
      </c>
      <c r="F286" s="69" t="s">
        <v>3753</v>
      </c>
      <c r="G286" s="69">
        <v>1995</v>
      </c>
      <c r="H286" s="70">
        <v>2</v>
      </c>
      <c r="I286" s="60">
        <v>0</v>
      </c>
      <c r="J286" s="71">
        <v>6</v>
      </c>
      <c r="K286" s="71">
        <v>0.1</v>
      </c>
      <c r="L286" s="59">
        <v>0</v>
      </c>
      <c r="M286" s="71">
        <v>1</v>
      </c>
      <c r="N286" s="71">
        <v>1</v>
      </c>
      <c r="O286" s="60">
        <v>0</v>
      </c>
      <c r="P286" s="60">
        <v>0</v>
      </c>
      <c r="Q286" s="60">
        <v>0</v>
      </c>
      <c r="R286" s="60">
        <v>0</v>
      </c>
      <c r="S286" s="60">
        <v>0</v>
      </c>
      <c r="T286" s="59">
        <v>0</v>
      </c>
      <c r="U286" s="60">
        <v>0</v>
      </c>
      <c r="V286" s="71">
        <v>0.6</v>
      </c>
      <c r="W286" s="71">
        <v>0.6</v>
      </c>
      <c r="X286" s="70">
        <v>1</v>
      </c>
      <c r="Y286" s="71">
        <v>3</v>
      </c>
      <c r="Z286" s="60">
        <v>0</v>
      </c>
      <c r="AA286" s="59">
        <v>0</v>
      </c>
      <c r="AB286" s="71">
        <v>15</v>
      </c>
      <c r="AC286" s="71">
        <v>15</v>
      </c>
      <c r="AD286" s="60">
        <v>0</v>
      </c>
      <c r="AE286" s="71">
        <v>15</v>
      </c>
      <c r="AF286" s="59">
        <v>0</v>
      </c>
      <c r="AG286" s="71">
        <v>8.49</v>
      </c>
      <c r="AH286" s="71">
        <v>8.49</v>
      </c>
      <c r="AI286" s="60">
        <v>0</v>
      </c>
      <c r="AJ286" s="71">
        <v>8.49</v>
      </c>
      <c r="AK286" s="63" t="s">
        <v>25</v>
      </c>
    </row>
    <row r="287" spans="1:37" ht="17.25" thickBot="1">
      <c r="A287" s="72">
        <v>285</v>
      </c>
      <c r="B287" s="57" t="s">
        <v>272</v>
      </c>
      <c r="C287" s="58" t="s">
        <v>1864</v>
      </c>
      <c r="D287" s="69" t="s">
        <v>104</v>
      </c>
      <c r="E287" s="58" t="s">
        <v>96</v>
      </c>
      <c r="F287" s="69" t="s">
        <v>3754</v>
      </c>
      <c r="G287" s="69">
        <v>1999</v>
      </c>
      <c r="H287" s="70">
        <v>3</v>
      </c>
      <c r="I287" s="71">
        <v>3</v>
      </c>
      <c r="J287" s="71">
        <v>270</v>
      </c>
      <c r="K287" s="71">
        <v>3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70">
        <v>0.2</v>
      </c>
      <c r="U287" s="71">
        <v>0.2</v>
      </c>
      <c r="V287" s="71">
        <v>0.3</v>
      </c>
      <c r="W287" s="71">
        <v>0.4</v>
      </c>
      <c r="X287" s="70">
        <v>1</v>
      </c>
      <c r="Y287" s="71">
        <v>6</v>
      </c>
      <c r="Z287" s="71">
        <v>8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0.05</v>
      </c>
      <c r="AG287" s="71">
        <v>0.08</v>
      </c>
      <c r="AH287" s="71">
        <v>0.14000000000000001</v>
      </c>
      <c r="AI287" s="71">
        <v>0.05</v>
      </c>
      <c r="AJ287" s="71">
        <v>0.14000000000000001</v>
      </c>
      <c r="AK287" s="63" t="s">
        <v>25</v>
      </c>
    </row>
    <row r="288" spans="1:37" ht="17.25" thickBot="1">
      <c r="A288" s="72">
        <v>286</v>
      </c>
      <c r="B288" s="57" t="s">
        <v>374</v>
      </c>
      <c r="C288" s="58" t="s">
        <v>1870</v>
      </c>
      <c r="D288" s="69" t="s">
        <v>103</v>
      </c>
      <c r="E288" s="58" t="s">
        <v>2661</v>
      </c>
      <c r="F288" s="69" t="s">
        <v>3755</v>
      </c>
      <c r="G288" s="69">
        <v>1994</v>
      </c>
      <c r="H288" s="70">
        <v>6</v>
      </c>
      <c r="I288" s="71">
        <v>6</v>
      </c>
      <c r="J288" s="71">
        <v>540</v>
      </c>
      <c r="K288" s="71">
        <v>6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2</v>
      </c>
      <c r="S288" s="60">
        <v>0</v>
      </c>
      <c r="T288" s="70">
        <v>0.1</v>
      </c>
      <c r="U288" s="71">
        <v>0.1</v>
      </c>
      <c r="V288" s="71">
        <v>0.3</v>
      </c>
      <c r="W288" s="71">
        <v>0.4</v>
      </c>
      <c r="X288" s="59">
        <v>0</v>
      </c>
      <c r="Y288" s="71">
        <v>18</v>
      </c>
      <c r="Z288" s="71">
        <v>4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0.02</v>
      </c>
      <c r="AG288" s="71">
        <v>0.05</v>
      </c>
      <c r="AH288" s="71">
        <v>7.0000000000000007E-2</v>
      </c>
      <c r="AI288" s="71">
        <v>0.02</v>
      </c>
      <c r="AJ288" s="71">
        <v>7.0000000000000007E-2</v>
      </c>
      <c r="AK288" s="63" t="s">
        <v>25</v>
      </c>
    </row>
    <row r="289" spans="1:37" ht="17.25" thickBot="1">
      <c r="A289" s="72">
        <v>287</v>
      </c>
      <c r="B289" s="57" t="s">
        <v>273</v>
      </c>
      <c r="C289" s="58" t="s">
        <v>1814</v>
      </c>
      <c r="D289" s="69" t="s">
        <v>102</v>
      </c>
      <c r="E289" s="58" t="s">
        <v>63</v>
      </c>
      <c r="F289" s="69" t="s">
        <v>3756</v>
      </c>
      <c r="G289" s="69">
        <v>1999</v>
      </c>
      <c r="H289" s="70">
        <v>3</v>
      </c>
      <c r="I289" s="60">
        <v>0</v>
      </c>
      <c r="J289" s="71">
        <v>37</v>
      </c>
      <c r="K289" s="71">
        <v>0.4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59">
        <v>0</v>
      </c>
      <c r="U289" s="60">
        <v>0</v>
      </c>
      <c r="V289" s="71">
        <v>0.5</v>
      </c>
      <c r="W289" s="71">
        <v>0.5</v>
      </c>
      <c r="X289" s="70">
        <v>2</v>
      </c>
      <c r="Y289" s="60">
        <v>0</v>
      </c>
      <c r="Z289" s="71">
        <v>5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0.06</v>
      </c>
      <c r="AG289" s="71">
        <v>1.1399999999999999</v>
      </c>
      <c r="AH289" s="71">
        <v>1.19</v>
      </c>
      <c r="AI289" s="71">
        <v>0.06</v>
      </c>
      <c r="AJ289" s="71">
        <v>1.19</v>
      </c>
      <c r="AK289" s="63" t="s">
        <v>25</v>
      </c>
    </row>
    <row r="290" spans="1:37" ht="17.25" thickBot="1">
      <c r="A290" s="72">
        <v>288</v>
      </c>
      <c r="B290" s="57" t="s">
        <v>274</v>
      </c>
      <c r="C290" s="58" t="s">
        <v>1824</v>
      </c>
      <c r="D290" s="69" t="s">
        <v>111</v>
      </c>
      <c r="E290" s="58" t="s">
        <v>95</v>
      </c>
      <c r="F290" s="69" t="s">
        <v>3757</v>
      </c>
      <c r="G290" s="69">
        <v>1989</v>
      </c>
      <c r="H290" s="70">
        <v>7</v>
      </c>
      <c r="I290" s="71">
        <v>7</v>
      </c>
      <c r="J290" s="71">
        <v>630</v>
      </c>
      <c r="K290" s="71">
        <v>7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2</v>
      </c>
      <c r="S290" s="60">
        <v>0</v>
      </c>
      <c r="T290" s="59">
        <v>0</v>
      </c>
      <c r="U290" s="60">
        <v>0</v>
      </c>
      <c r="V290" s="60">
        <v>0</v>
      </c>
      <c r="W290" s="60">
        <v>0</v>
      </c>
      <c r="X290" s="59">
        <v>0</v>
      </c>
      <c r="Y290" s="60">
        <v>0</v>
      </c>
      <c r="Z290" s="60">
        <v>0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59">
        <v>0</v>
      </c>
      <c r="AG290" s="60">
        <v>0</v>
      </c>
      <c r="AH290" s="60">
        <v>0</v>
      </c>
      <c r="AI290" s="60">
        <v>0</v>
      </c>
      <c r="AJ290" s="60">
        <v>0</v>
      </c>
      <c r="AK290" s="63" t="s">
        <v>25</v>
      </c>
    </row>
    <row r="291" spans="1:37" ht="17.25" thickBot="1">
      <c r="A291" s="72">
        <v>289</v>
      </c>
      <c r="B291" s="57" t="s">
        <v>275</v>
      </c>
      <c r="C291" s="58" t="s">
        <v>1843</v>
      </c>
      <c r="D291" s="69" t="s">
        <v>1812</v>
      </c>
      <c r="E291" s="58" t="s">
        <v>93</v>
      </c>
      <c r="F291" s="69" t="s">
        <v>3758</v>
      </c>
      <c r="G291" s="69">
        <v>2000</v>
      </c>
      <c r="H291" s="70">
        <v>7</v>
      </c>
      <c r="I291" s="71">
        <v>7</v>
      </c>
      <c r="J291" s="71">
        <v>630</v>
      </c>
      <c r="K291" s="71">
        <v>7</v>
      </c>
      <c r="L291" s="70">
        <v>1</v>
      </c>
      <c r="M291" s="71">
        <v>4</v>
      </c>
      <c r="N291" s="71">
        <v>5</v>
      </c>
      <c r="O291" s="71">
        <v>1</v>
      </c>
      <c r="P291" s="60">
        <v>0</v>
      </c>
      <c r="Q291" s="60">
        <v>0</v>
      </c>
      <c r="R291" s="71">
        <v>2</v>
      </c>
      <c r="S291" s="60">
        <v>0</v>
      </c>
      <c r="T291" s="70">
        <v>1.3</v>
      </c>
      <c r="U291" s="71">
        <v>1.3</v>
      </c>
      <c r="V291" s="71">
        <v>1.9</v>
      </c>
      <c r="W291" s="71">
        <v>3.2</v>
      </c>
      <c r="X291" s="70">
        <v>40</v>
      </c>
      <c r="Y291" s="71">
        <v>21</v>
      </c>
      <c r="Z291" s="71">
        <v>58</v>
      </c>
      <c r="AA291" s="70">
        <v>0.14000000000000001</v>
      </c>
      <c r="AB291" s="71">
        <v>0.56999999999999995</v>
      </c>
      <c r="AC291" s="71">
        <v>0.71</v>
      </c>
      <c r="AD291" s="71">
        <v>0.14000000000000001</v>
      </c>
      <c r="AE291" s="71">
        <v>0.71</v>
      </c>
      <c r="AF291" s="70">
        <v>0.19</v>
      </c>
      <c r="AG291" s="71">
        <v>0.27</v>
      </c>
      <c r="AH291" s="71">
        <v>0.46</v>
      </c>
      <c r="AI291" s="71">
        <v>0.19</v>
      </c>
      <c r="AJ291" s="71">
        <v>0.46</v>
      </c>
      <c r="AK291" s="63" t="s">
        <v>25</v>
      </c>
    </row>
    <row r="292" spans="1:37" ht="17.25" thickBot="1">
      <c r="A292" s="72">
        <v>290</v>
      </c>
      <c r="B292" s="57" t="s">
        <v>276</v>
      </c>
      <c r="C292" s="58" t="s">
        <v>1853</v>
      </c>
      <c r="D292" s="69" t="s">
        <v>104</v>
      </c>
      <c r="E292" s="58" t="s">
        <v>87</v>
      </c>
      <c r="F292" s="69" t="s">
        <v>3759</v>
      </c>
      <c r="G292" s="69">
        <v>1996</v>
      </c>
      <c r="H292" s="70">
        <v>4</v>
      </c>
      <c r="I292" s="71">
        <v>2</v>
      </c>
      <c r="J292" s="71">
        <v>180</v>
      </c>
      <c r="K292" s="71">
        <v>2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2</v>
      </c>
      <c r="S292" s="71">
        <v>1</v>
      </c>
      <c r="T292" s="59">
        <v>0</v>
      </c>
      <c r="U292" s="60">
        <v>0</v>
      </c>
      <c r="V292" s="60">
        <v>0</v>
      </c>
      <c r="W292" s="60">
        <v>0</v>
      </c>
      <c r="X292" s="70">
        <v>1</v>
      </c>
      <c r="Y292" s="71">
        <v>6</v>
      </c>
      <c r="Z292" s="71">
        <v>2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59">
        <v>0</v>
      </c>
      <c r="AG292" s="60">
        <v>0</v>
      </c>
      <c r="AH292" s="60">
        <v>0</v>
      </c>
      <c r="AI292" s="60">
        <v>0</v>
      </c>
      <c r="AJ292" s="60">
        <v>0</v>
      </c>
      <c r="AK292" s="63" t="s">
        <v>25</v>
      </c>
    </row>
    <row r="293" spans="1:37" ht="17.25" thickBot="1">
      <c r="A293" s="72">
        <v>291</v>
      </c>
      <c r="B293" s="57" t="s">
        <v>277</v>
      </c>
      <c r="C293" s="58" t="s">
        <v>1814</v>
      </c>
      <c r="D293" s="69" t="s">
        <v>102</v>
      </c>
      <c r="E293" s="58" t="s">
        <v>63</v>
      </c>
      <c r="F293" s="69" t="s">
        <v>3760</v>
      </c>
      <c r="G293" s="69">
        <v>1999</v>
      </c>
      <c r="H293" s="70">
        <v>7</v>
      </c>
      <c r="I293" s="71">
        <v>6</v>
      </c>
      <c r="J293" s="71">
        <v>494</v>
      </c>
      <c r="K293" s="71">
        <v>5.5</v>
      </c>
      <c r="L293" s="70">
        <v>2</v>
      </c>
      <c r="M293" s="60">
        <v>0</v>
      </c>
      <c r="N293" s="71">
        <v>2</v>
      </c>
      <c r="O293" s="71">
        <v>2</v>
      </c>
      <c r="P293" s="60">
        <v>0</v>
      </c>
      <c r="Q293" s="60">
        <v>0</v>
      </c>
      <c r="R293" s="71">
        <v>1</v>
      </c>
      <c r="S293" s="60">
        <v>0</v>
      </c>
      <c r="T293" s="70">
        <v>1.7</v>
      </c>
      <c r="U293" s="71">
        <v>1.7</v>
      </c>
      <c r="V293" s="71">
        <v>0.2</v>
      </c>
      <c r="W293" s="71">
        <v>1.9</v>
      </c>
      <c r="X293" s="70">
        <v>9</v>
      </c>
      <c r="Y293" s="71">
        <v>9</v>
      </c>
      <c r="Z293" s="71">
        <v>25</v>
      </c>
      <c r="AA293" s="70">
        <v>0.36</v>
      </c>
      <c r="AB293" s="60">
        <v>0</v>
      </c>
      <c r="AC293" s="71">
        <v>0.36</v>
      </c>
      <c r="AD293" s="71">
        <v>0.36</v>
      </c>
      <c r="AE293" s="71">
        <v>0.36</v>
      </c>
      <c r="AF293" s="70">
        <v>0.31</v>
      </c>
      <c r="AG293" s="71">
        <v>0.03</v>
      </c>
      <c r="AH293" s="71">
        <v>0.34</v>
      </c>
      <c r="AI293" s="71">
        <v>0.31</v>
      </c>
      <c r="AJ293" s="71">
        <v>0.34</v>
      </c>
      <c r="AK293" s="63" t="s">
        <v>25</v>
      </c>
    </row>
    <row r="294" spans="1:37" ht="17.25" thickBot="1">
      <c r="A294" s="72">
        <v>292</v>
      </c>
      <c r="B294" s="57" t="s">
        <v>2710</v>
      </c>
      <c r="C294" s="58" t="s">
        <v>1852</v>
      </c>
      <c r="D294" s="69" t="s">
        <v>103</v>
      </c>
      <c r="E294" s="58" t="s">
        <v>2351</v>
      </c>
      <c r="F294" s="69" t="s">
        <v>3414</v>
      </c>
      <c r="G294" s="69">
        <v>1991</v>
      </c>
      <c r="H294" s="70">
        <v>6</v>
      </c>
      <c r="I294" s="71">
        <v>5</v>
      </c>
      <c r="J294" s="71">
        <v>431</v>
      </c>
      <c r="K294" s="71">
        <v>4.8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1</v>
      </c>
      <c r="S294" s="60">
        <v>0</v>
      </c>
      <c r="T294" s="70">
        <v>0.1</v>
      </c>
      <c r="U294" s="71">
        <v>0.1</v>
      </c>
      <c r="V294" s="71">
        <v>0.3</v>
      </c>
      <c r="W294" s="71">
        <v>0.3</v>
      </c>
      <c r="X294" s="59">
        <v>0</v>
      </c>
      <c r="Y294" s="71">
        <v>17</v>
      </c>
      <c r="Z294" s="71">
        <v>2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0.02</v>
      </c>
      <c r="AG294" s="71">
        <v>0.06</v>
      </c>
      <c r="AH294" s="71">
        <v>7.0000000000000007E-2</v>
      </c>
      <c r="AI294" s="71">
        <v>0.02</v>
      </c>
      <c r="AJ294" s="71">
        <v>7.0000000000000007E-2</v>
      </c>
      <c r="AK294" s="63" t="s">
        <v>25</v>
      </c>
    </row>
    <row r="295" spans="1:37" ht="17.25" thickBot="1">
      <c r="A295" s="72">
        <v>293</v>
      </c>
      <c r="B295" s="57" t="s">
        <v>278</v>
      </c>
      <c r="C295" s="58" t="s">
        <v>1843</v>
      </c>
      <c r="D295" s="69" t="s">
        <v>103</v>
      </c>
      <c r="E295" s="58" t="s">
        <v>93</v>
      </c>
      <c r="F295" s="69" t="s">
        <v>3761</v>
      </c>
      <c r="G295" s="69">
        <v>1998</v>
      </c>
      <c r="H295" s="70">
        <v>2</v>
      </c>
      <c r="I295" s="71">
        <v>2</v>
      </c>
      <c r="J295" s="71">
        <v>179</v>
      </c>
      <c r="K295" s="71">
        <v>2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2</v>
      </c>
      <c r="S295" s="71">
        <v>1</v>
      </c>
      <c r="T295" s="70">
        <v>0.1</v>
      </c>
      <c r="U295" s="71">
        <v>0.1</v>
      </c>
      <c r="V295" s="71">
        <v>0.1</v>
      </c>
      <c r="W295" s="71">
        <v>0.2</v>
      </c>
      <c r="X295" s="70">
        <v>7</v>
      </c>
      <c r="Y295" s="71">
        <v>8</v>
      </c>
      <c r="Z295" s="71">
        <v>9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0.04</v>
      </c>
      <c r="AG295" s="71">
        <v>0.05</v>
      </c>
      <c r="AH295" s="71">
        <v>0.09</v>
      </c>
      <c r="AI295" s="71">
        <v>0.04</v>
      </c>
      <c r="AJ295" s="71">
        <v>0.09</v>
      </c>
      <c r="AK295" s="63" t="s">
        <v>25</v>
      </c>
    </row>
    <row r="296" spans="1:37" ht="17.25" thickBot="1">
      <c r="A296" s="72">
        <v>294</v>
      </c>
      <c r="B296" s="57" t="s">
        <v>278</v>
      </c>
      <c r="C296" s="58" t="s">
        <v>1843</v>
      </c>
      <c r="D296" s="69" t="s">
        <v>103</v>
      </c>
      <c r="E296" s="58" t="s">
        <v>65</v>
      </c>
      <c r="F296" s="69" t="s">
        <v>3761</v>
      </c>
      <c r="G296" s="69">
        <v>1998</v>
      </c>
      <c r="H296" s="70">
        <v>3</v>
      </c>
      <c r="I296" s="71">
        <v>2</v>
      </c>
      <c r="J296" s="71">
        <v>159</v>
      </c>
      <c r="K296" s="71">
        <v>1.8</v>
      </c>
      <c r="L296" s="59">
        <v>0</v>
      </c>
      <c r="M296" s="71">
        <v>1</v>
      </c>
      <c r="N296" s="71">
        <v>1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59">
        <v>0</v>
      </c>
      <c r="U296" s="60">
        <v>0</v>
      </c>
      <c r="V296" s="71">
        <v>0.1</v>
      </c>
      <c r="W296" s="71">
        <v>0.1</v>
      </c>
      <c r="X296" s="70">
        <v>3</v>
      </c>
      <c r="Y296" s="71">
        <v>5</v>
      </c>
      <c r="Z296" s="71">
        <v>14</v>
      </c>
      <c r="AA296" s="59">
        <v>0</v>
      </c>
      <c r="AB296" s="71">
        <v>0.56999999999999995</v>
      </c>
      <c r="AC296" s="71">
        <v>0.56999999999999995</v>
      </c>
      <c r="AD296" s="60">
        <v>0</v>
      </c>
      <c r="AE296" s="71">
        <v>0.56999999999999995</v>
      </c>
      <c r="AF296" s="59">
        <v>0</v>
      </c>
      <c r="AG296" s="71">
        <v>0.08</v>
      </c>
      <c r="AH296" s="71">
        <v>0.08</v>
      </c>
      <c r="AI296" s="60">
        <v>0</v>
      </c>
      <c r="AJ296" s="71">
        <v>0.08</v>
      </c>
      <c r="AK296" s="63" t="s">
        <v>25</v>
      </c>
    </row>
    <row r="297" spans="1:37" ht="17.25" thickBot="1">
      <c r="A297" s="72">
        <v>295</v>
      </c>
      <c r="B297" s="57" t="s">
        <v>279</v>
      </c>
      <c r="C297" s="58" t="s">
        <v>1839</v>
      </c>
      <c r="D297" s="69" t="s">
        <v>102</v>
      </c>
      <c r="E297" s="58" t="s">
        <v>79</v>
      </c>
      <c r="F297" s="69" t="s">
        <v>3302</v>
      </c>
      <c r="G297" s="69">
        <v>1999</v>
      </c>
      <c r="H297" s="70">
        <v>6</v>
      </c>
      <c r="I297" s="71">
        <v>2</v>
      </c>
      <c r="J297" s="71">
        <v>223</v>
      </c>
      <c r="K297" s="71">
        <v>2.5</v>
      </c>
      <c r="L297" s="70">
        <v>3</v>
      </c>
      <c r="M297" s="71">
        <v>1</v>
      </c>
      <c r="N297" s="71">
        <v>4</v>
      </c>
      <c r="O297" s="71">
        <v>3</v>
      </c>
      <c r="P297" s="60">
        <v>0</v>
      </c>
      <c r="Q297" s="60">
        <v>0</v>
      </c>
      <c r="R297" s="71">
        <v>1</v>
      </c>
      <c r="S297" s="60">
        <v>0</v>
      </c>
      <c r="T297" s="70">
        <v>2.6</v>
      </c>
      <c r="U297" s="71">
        <v>2.6</v>
      </c>
      <c r="V297" s="71">
        <v>0.5</v>
      </c>
      <c r="W297" s="71">
        <v>3.1</v>
      </c>
      <c r="X297" s="70">
        <v>7</v>
      </c>
      <c r="Y297" s="71">
        <v>8</v>
      </c>
      <c r="Z297" s="71">
        <v>18</v>
      </c>
      <c r="AA297" s="70">
        <v>1.21</v>
      </c>
      <c r="AB297" s="71">
        <v>0.4</v>
      </c>
      <c r="AC297" s="71">
        <v>1.61</v>
      </c>
      <c r="AD297" s="71">
        <v>1.21</v>
      </c>
      <c r="AE297" s="71">
        <v>1.61</v>
      </c>
      <c r="AF297" s="70">
        <v>1.06</v>
      </c>
      <c r="AG297" s="71">
        <v>0.2</v>
      </c>
      <c r="AH297" s="71">
        <v>1.27</v>
      </c>
      <c r="AI297" s="71">
        <v>1.06</v>
      </c>
      <c r="AJ297" s="71">
        <v>1.27</v>
      </c>
      <c r="AK297" s="63" t="s">
        <v>25</v>
      </c>
    </row>
    <row r="298" spans="1:37" ht="17.25" thickBot="1">
      <c r="A298" s="72">
        <v>296</v>
      </c>
      <c r="B298" s="57" t="s">
        <v>280</v>
      </c>
      <c r="C298" s="58" t="s">
        <v>1827</v>
      </c>
      <c r="D298" s="69" t="s">
        <v>103</v>
      </c>
      <c r="E298" s="58" t="s">
        <v>77</v>
      </c>
      <c r="F298" s="69" t="s">
        <v>3411</v>
      </c>
      <c r="G298" s="69">
        <v>1994</v>
      </c>
      <c r="H298" s="70">
        <v>7</v>
      </c>
      <c r="I298" s="71">
        <v>7</v>
      </c>
      <c r="J298" s="71">
        <v>580</v>
      </c>
      <c r="K298" s="71">
        <v>6.4</v>
      </c>
      <c r="L298" s="70">
        <v>1</v>
      </c>
      <c r="M298" s="71">
        <v>1</v>
      </c>
      <c r="N298" s="71">
        <v>2</v>
      </c>
      <c r="O298" s="71">
        <v>1</v>
      </c>
      <c r="P298" s="60">
        <v>0</v>
      </c>
      <c r="Q298" s="60">
        <v>0</v>
      </c>
      <c r="R298" s="71">
        <v>1</v>
      </c>
      <c r="S298" s="60">
        <v>0</v>
      </c>
      <c r="T298" s="70">
        <v>0.9</v>
      </c>
      <c r="U298" s="71">
        <v>0.9</v>
      </c>
      <c r="V298" s="71">
        <v>0.4</v>
      </c>
      <c r="W298" s="71">
        <v>1.3</v>
      </c>
      <c r="X298" s="59">
        <v>0</v>
      </c>
      <c r="Y298" s="71">
        <v>44</v>
      </c>
      <c r="Z298" s="71">
        <v>13</v>
      </c>
      <c r="AA298" s="70">
        <v>0.16</v>
      </c>
      <c r="AB298" s="71">
        <v>0.16</v>
      </c>
      <c r="AC298" s="71">
        <v>0.31</v>
      </c>
      <c r="AD298" s="71">
        <v>0.16</v>
      </c>
      <c r="AE298" s="71">
        <v>0.31</v>
      </c>
      <c r="AF298" s="70">
        <v>0.14000000000000001</v>
      </c>
      <c r="AG298" s="71">
        <v>7.0000000000000007E-2</v>
      </c>
      <c r="AH298" s="71">
        <v>0.21</v>
      </c>
      <c r="AI298" s="71">
        <v>0.14000000000000001</v>
      </c>
      <c r="AJ298" s="71">
        <v>0.21</v>
      </c>
      <c r="AK298" s="63" t="s">
        <v>25</v>
      </c>
    </row>
    <row r="299" spans="1:37" ht="17.25" thickBot="1">
      <c r="A299" s="72">
        <v>297</v>
      </c>
      <c r="B299" s="57" t="s">
        <v>2711</v>
      </c>
      <c r="C299" s="58" t="s">
        <v>1834</v>
      </c>
      <c r="D299" s="69" t="s">
        <v>104</v>
      </c>
      <c r="E299" s="58" t="s">
        <v>2350</v>
      </c>
      <c r="F299" s="69" t="s">
        <v>3762</v>
      </c>
      <c r="G299" s="69">
        <v>1999</v>
      </c>
      <c r="H299" s="70">
        <v>3</v>
      </c>
      <c r="I299" s="71">
        <v>3</v>
      </c>
      <c r="J299" s="71">
        <v>270</v>
      </c>
      <c r="K299" s="71">
        <v>3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59">
        <v>0</v>
      </c>
      <c r="U299" s="60">
        <v>0</v>
      </c>
      <c r="V299" s="60">
        <v>0</v>
      </c>
      <c r="W299" s="71">
        <v>0.1</v>
      </c>
      <c r="X299" s="70">
        <v>1</v>
      </c>
      <c r="Y299" s="71">
        <v>11</v>
      </c>
      <c r="Z299" s="60">
        <v>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0.01</v>
      </c>
      <c r="AG299" s="71">
        <v>0.01</v>
      </c>
      <c r="AH299" s="71">
        <v>0.02</v>
      </c>
      <c r="AI299" s="71">
        <v>0.01</v>
      </c>
      <c r="AJ299" s="71">
        <v>0.02</v>
      </c>
      <c r="AK299" s="63" t="s">
        <v>25</v>
      </c>
    </row>
    <row r="300" spans="1:37" ht="17.25" thickBot="1">
      <c r="A300" s="72">
        <v>298</v>
      </c>
      <c r="B300" s="57" t="s">
        <v>3171</v>
      </c>
      <c r="C300" s="58" t="s">
        <v>1816</v>
      </c>
      <c r="D300" s="69" t="s">
        <v>102</v>
      </c>
      <c r="E300" s="58" t="s">
        <v>2350</v>
      </c>
      <c r="F300" s="69" t="s">
        <v>3393</v>
      </c>
      <c r="G300" s="69">
        <v>2004</v>
      </c>
      <c r="H300" s="70">
        <v>1</v>
      </c>
      <c r="I300" s="60">
        <v>0</v>
      </c>
      <c r="J300" s="71">
        <v>24</v>
      </c>
      <c r="K300" s="71">
        <v>0.3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0.1</v>
      </c>
      <c r="U300" s="71">
        <v>0.1</v>
      </c>
      <c r="V300" s="71">
        <v>0.1</v>
      </c>
      <c r="W300" s="71">
        <v>0.2</v>
      </c>
      <c r="X300" s="70">
        <v>3</v>
      </c>
      <c r="Y300" s="60">
        <v>0</v>
      </c>
      <c r="Z300" s="71">
        <v>4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0.3</v>
      </c>
      <c r="AG300" s="71">
        <v>0.45</v>
      </c>
      <c r="AH300" s="71">
        <v>0.76</v>
      </c>
      <c r="AI300" s="71">
        <v>0.3</v>
      </c>
      <c r="AJ300" s="71">
        <v>0.76</v>
      </c>
      <c r="AK300" s="63" t="s">
        <v>25</v>
      </c>
    </row>
    <row r="301" spans="1:37" ht="17.25" thickBot="1">
      <c r="A301" s="72">
        <v>299</v>
      </c>
      <c r="B301" s="57" t="s">
        <v>2712</v>
      </c>
      <c r="C301" s="58" t="s">
        <v>1834</v>
      </c>
      <c r="D301" s="69" t="s">
        <v>1812</v>
      </c>
      <c r="E301" s="58" t="s">
        <v>2661</v>
      </c>
      <c r="F301" s="69" t="s">
        <v>3763</v>
      </c>
      <c r="G301" s="69">
        <v>1997</v>
      </c>
      <c r="H301" s="70">
        <v>6</v>
      </c>
      <c r="I301" s="71">
        <v>2</v>
      </c>
      <c r="J301" s="71">
        <v>239</v>
      </c>
      <c r="K301" s="71">
        <v>2.7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70">
        <v>0.1</v>
      </c>
      <c r="U301" s="71">
        <v>0.1</v>
      </c>
      <c r="V301" s="71">
        <v>0.3</v>
      </c>
      <c r="W301" s="71">
        <v>0.4</v>
      </c>
      <c r="X301" s="70">
        <v>23</v>
      </c>
      <c r="Y301" s="71">
        <v>2</v>
      </c>
      <c r="Z301" s="71">
        <v>16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0.04</v>
      </c>
      <c r="AG301" s="71">
        <v>0.13</v>
      </c>
      <c r="AH301" s="71">
        <v>0.17</v>
      </c>
      <c r="AI301" s="71">
        <v>0.04</v>
      </c>
      <c r="AJ301" s="71">
        <v>0.17</v>
      </c>
      <c r="AK301" s="63" t="s">
        <v>25</v>
      </c>
    </row>
    <row r="302" spans="1:37" ht="17.25" thickBot="1">
      <c r="A302" s="72">
        <v>300</v>
      </c>
      <c r="B302" s="57" t="s">
        <v>282</v>
      </c>
      <c r="C302" s="58" t="s">
        <v>1854</v>
      </c>
      <c r="D302" s="69" t="s">
        <v>104</v>
      </c>
      <c r="E302" s="58" t="s">
        <v>91</v>
      </c>
      <c r="F302" s="69" t="s">
        <v>3764</v>
      </c>
      <c r="G302" s="69">
        <v>1988</v>
      </c>
      <c r="H302" s="70">
        <v>2</v>
      </c>
      <c r="I302" s="71">
        <v>1</v>
      </c>
      <c r="J302" s="71">
        <v>112</v>
      </c>
      <c r="K302" s="71">
        <v>1.2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59">
        <v>0</v>
      </c>
      <c r="U302" s="60">
        <v>0</v>
      </c>
      <c r="V302" s="60">
        <v>0</v>
      </c>
      <c r="W302" s="60">
        <v>0</v>
      </c>
      <c r="X302" s="59">
        <v>0</v>
      </c>
      <c r="Y302" s="71">
        <v>1</v>
      </c>
      <c r="Z302" s="60">
        <v>0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59">
        <v>0</v>
      </c>
      <c r="AG302" s="60">
        <v>0</v>
      </c>
      <c r="AH302" s="60">
        <v>0</v>
      </c>
      <c r="AI302" s="60">
        <v>0</v>
      </c>
      <c r="AJ302" s="60">
        <v>0</v>
      </c>
      <c r="AK302" s="63" t="s">
        <v>25</v>
      </c>
    </row>
    <row r="303" spans="1:37" ht="17.25" thickBot="1">
      <c r="A303" s="72">
        <v>301</v>
      </c>
      <c r="B303" s="57" t="s">
        <v>2989</v>
      </c>
      <c r="C303" s="58" t="s">
        <v>1814</v>
      </c>
      <c r="D303" s="69" t="s">
        <v>1855</v>
      </c>
      <c r="E303" s="58" t="s">
        <v>77</v>
      </c>
      <c r="F303" s="69" t="s">
        <v>3765</v>
      </c>
      <c r="G303" s="69">
        <v>2004</v>
      </c>
      <c r="H303" s="70">
        <v>3</v>
      </c>
      <c r="I303" s="60">
        <v>0</v>
      </c>
      <c r="J303" s="71">
        <v>13</v>
      </c>
      <c r="K303" s="71">
        <v>0.1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70">
        <v>0.1</v>
      </c>
      <c r="U303" s="71">
        <v>0.1</v>
      </c>
      <c r="V303" s="60">
        <v>0</v>
      </c>
      <c r="W303" s="71">
        <v>0.1</v>
      </c>
      <c r="X303" s="70">
        <v>6</v>
      </c>
      <c r="Y303" s="71">
        <v>3</v>
      </c>
      <c r="Z303" s="71">
        <v>9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0.7</v>
      </c>
      <c r="AG303" s="60">
        <v>0</v>
      </c>
      <c r="AH303" s="71">
        <v>0.7</v>
      </c>
      <c r="AI303" s="71">
        <v>0.7</v>
      </c>
      <c r="AJ303" s="71">
        <v>0.7</v>
      </c>
      <c r="AK303" s="63" t="s">
        <v>25</v>
      </c>
    </row>
    <row r="304" spans="1:37" ht="17.25" thickBot="1">
      <c r="A304" s="72">
        <v>302</v>
      </c>
      <c r="B304" s="57" t="s">
        <v>283</v>
      </c>
      <c r="C304" s="58" t="s">
        <v>1831</v>
      </c>
      <c r="D304" s="69" t="s">
        <v>111</v>
      </c>
      <c r="E304" s="58" t="s">
        <v>83</v>
      </c>
      <c r="F304" s="69" t="s">
        <v>3766</v>
      </c>
      <c r="G304" s="69">
        <v>1990</v>
      </c>
      <c r="H304" s="70">
        <v>1</v>
      </c>
      <c r="I304" s="71">
        <v>1</v>
      </c>
      <c r="J304" s="71">
        <v>90</v>
      </c>
      <c r="K304" s="71">
        <v>1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60">
        <v>0</v>
      </c>
      <c r="W304" s="60">
        <v>0</v>
      </c>
      <c r="X304" s="59">
        <v>0</v>
      </c>
      <c r="Y304" s="60">
        <v>0</v>
      </c>
      <c r="Z304" s="60">
        <v>0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59">
        <v>0</v>
      </c>
      <c r="AG304" s="60">
        <v>0</v>
      </c>
      <c r="AH304" s="60">
        <v>0</v>
      </c>
      <c r="AI304" s="60">
        <v>0</v>
      </c>
      <c r="AJ304" s="60">
        <v>0</v>
      </c>
      <c r="AK304" s="63" t="s">
        <v>25</v>
      </c>
    </row>
    <row r="305" spans="1:37" ht="17.25" thickBot="1">
      <c r="A305" s="72">
        <v>303</v>
      </c>
      <c r="B305" s="57" t="s">
        <v>284</v>
      </c>
      <c r="C305" s="58" t="s">
        <v>1846</v>
      </c>
      <c r="D305" s="69" t="s">
        <v>103</v>
      </c>
      <c r="E305" s="58" t="s">
        <v>96</v>
      </c>
      <c r="F305" s="69" t="s">
        <v>3767</v>
      </c>
      <c r="G305" s="69">
        <v>2001</v>
      </c>
      <c r="H305" s="70">
        <v>7</v>
      </c>
      <c r="I305" s="71">
        <v>7</v>
      </c>
      <c r="J305" s="71">
        <v>616</v>
      </c>
      <c r="K305" s="71">
        <v>6.8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70">
        <v>0.8</v>
      </c>
      <c r="U305" s="71">
        <v>0.8</v>
      </c>
      <c r="V305" s="71">
        <v>2.2000000000000002</v>
      </c>
      <c r="W305" s="71">
        <v>3</v>
      </c>
      <c r="X305" s="70">
        <v>7</v>
      </c>
      <c r="Y305" s="71">
        <v>36</v>
      </c>
      <c r="Z305" s="71">
        <v>23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0.11</v>
      </c>
      <c r="AG305" s="71">
        <v>0.32</v>
      </c>
      <c r="AH305" s="71">
        <v>0.43</v>
      </c>
      <c r="AI305" s="71">
        <v>0.11</v>
      </c>
      <c r="AJ305" s="71">
        <v>0.43</v>
      </c>
      <c r="AK305" s="63" t="s">
        <v>25</v>
      </c>
    </row>
    <row r="306" spans="1:37" ht="17.25" thickBot="1">
      <c r="A306" s="72">
        <v>304</v>
      </c>
      <c r="B306" s="57" t="s">
        <v>2713</v>
      </c>
      <c r="C306" s="58" t="s">
        <v>1862</v>
      </c>
      <c r="D306" s="69" t="s">
        <v>111</v>
      </c>
      <c r="E306" s="58" t="s">
        <v>69</v>
      </c>
      <c r="F306" s="69" t="s">
        <v>3768</v>
      </c>
      <c r="G306" s="69">
        <v>1996</v>
      </c>
      <c r="H306" s="70">
        <v>7</v>
      </c>
      <c r="I306" s="71">
        <v>7</v>
      </c>
      <c r="J306" s="71">
        <v>630</v>
      </c>
      <c r="K306" s="71">
        <v>7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2</v>
      </c>
      <c r="S306" s="60">
        <v>0</v>
      </c>
      <c r="T306" s="59">
        <v>0</v>
      </c>
      <c r="U306" s="60">
        <v>0</v>
      </c>
      <c r="V306" s="60">
        <v>0</v>
      </c>
      <c r="W306" s="60">
        <v>0</v>
      </c>
      <c r="X306" s="70">
        <v>1</v>
      </c>
      <c r="Y306" s="71">
        <v>1</v>
      </c>
      <c r="Z306" s="60">
        <v>0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59">
        <v>0</v>
      </c>
      <c r="AG306" s="60">
        <v>0</v>
      </c>
      <c r="AH306" s="60">
        <v>0</v>
      </c>
      <c r="AI306" s="60">
        <v>0</v>
      </c>
      <c r="AJ306" s="60">
        <v>0</v>
      </c>
      <c r="AK306" s="63" t="s">
        <v>25</v>
      </c>
    </row>
    <row r="307" spans="1:37" ht="17.25" thickBot="1">
      <c r="A307" s="72">
        <v>305</v>
      </c>
      <c r="B307" s="57" t="s">
        <v>2753</v>
      </c>
      <c r="C307" s="58" t="s">
        <v>1814</v>
      </c>
      <c r="D307" s="69" t="s">
        <v>103</v>
      </c>
      <c r="E307" s="58" t="s">
        <v>96</v>
      </c>
      <c r="F307" s="69" t="s">
        <v>3769</v>
      </c>
      <c r="G307" s="69">
        <v>2003</v>
      </c>
      <c r="H307" s="70">
        <v>1</v>
      </c>
      <c r="I307" s="60">
        <v>0</v>
      </c>
      <c r="J307" s="71">
        <v>1</v>
      </c>
      <c r="K307" s="60">
        <v>0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59">
        <v>0</v>
      </c>
      <c r="U307" s="60">
        <v>0</v>
      </c>
      <c r="V307" s="60">
        <v>0</v>
      </c>
      <c r="W307" s="60">
        <v>0</v>
      </c>
      <c r="X307" s="59">
        <v>0</v>
      </c>
      <c r="Y307" s="60">
        <v>0</v>
      </c>
      <c r="Z307" s="60">
        <v>0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60">
        <v>0</v>
      </c>
      <c r="AH307" s="60">
        <v>0</v>
      </c>
      <c r="AI307" s="60">
        <v>0</v>
      </c>
      <c r="AJ307" s="60">
        <v>0</v>
      </c>
      <c r="AK307" s="63" t="s">
        <v>25</v>
      </c>
    </row>
    <row r="308" spans="1:37" ht="17.25" thickBot="1">
      <c r="A308" s="72">
        <v>306</v>
      </c>
      <c r="B308" s="57" t="s">
        <v>2864</v>
      </c>
      <c r="C308" s="58" t="s">
        <v>1829</v>
      </c>
      <c r="D308" s="69" t="s">
        <v>103</v>
      </c>
      <c r="E308" s="58" t="s">
        <v>77</v>
      </c>
      <c r="F308" s="69" t="s">
        <v>3770</v>
      </c>
      <c r="G308" s="69">
        <v>1998</v>
      </c>
      <c r="H308" s="70">
        <v>5</v>
      </c>
      <c r="I308" s="60">
        <v>0</v>
      </c>
      <c r="J308" s="71">
        <v>111</v>
      </c>
      <c r="K308" s="71">
        <v>1.2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1</v>
      </c>
      <c r="S308" s="60">
        <v>0</v>
      </c>
      <c r="T308" s="70">
        <v>0.3</v>
      </c>
      <c r="U308" s="71">
        <v>0.3</v>
      </c>
      <c r="V308" s="71">
        <v>0.9</v>
      </c>
      <c r="W308" s="71">
        <v>1.2</v>
      </c>
      <c r="X308" s="70">
        <v>2</v>
      </c>
      <c r="Y308" s="71">
        <v>7</v>
      </c>
      <c r="Z308" s="71">
        <v>11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0.25</v>
      </c>
      <c r="AG308" s="71">
        <v>0.74</v>
      </c>
      <c r="AH308" s="71">
        <v>0.99</v>
      </c>
      <c r="AI308" s="71">
        <v>0.25</v>
      </c>
      <c r="AJ308" s="71">
        <v>0.99</v>
      </c>
      <c r="AK308" s="63" t="s">
        <v>25</v>
      </c>
    </row>
    <row r="309" spans="1:37" ht="17.25" thickBot="1">
      <c r="A309" s="72">
        <v>307</v>
      </c>
      <c r="B309" s="57" t="s">
        <v>3306</v>
      </c>
      <c r="C309" s="58" t="s">
        <v>1846</v>
      </c>
      <c r="D309" s="69" t="s">
        <v>1812</v>
      </c>
      <c r="E309" s="58" t="s">
        <v>87</v>
      </c>
      <c r="F309" s="69" t="s">
        <v>3771</v>
      </c>
      <c r="G309" s="69">
        <v>1995</v>
      </c>
      <c r="H309" s="70">
        <v>3</v>
      </c>
      <c r="I309" s="60">
        <v>0</v>
      </c>
      <c r="J309" s="71">
        <v>47</v>
      </c>
      <c r="K309" s="71">
        <v>0.5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1</v>
      </c>
      <c r="S309" s="60">
        <v>0</v>
      </c>
      <c r="T309" s="70">
        <v>0.1</v>
      </c>
      <c r="U309" s="71">
        <v>0.1</v>
      </c>
      <c r="V309" s="71">
        <v>0.2</v>
      </c>
      <c r="W309" s="71">
        <v>0.3</v>
      </c>
      <c r="X309" s="70">
        <v>1</v>
      </c>
      <c r="Y309" s="60">
        <v>0</v>
      </c>
      <c r="Z309" s="71">
        <v>2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0.12</v>
      </c>
      <c r="AG309" s="71">
        <v>0.43</v>
      </c>
      <c r="AH309" s="71">
        <v>0.55000000000000004</v>
      </c>
      <c r="AI309" s="71">
        <v>0.12</v>
      </c>
      <c r="AJ309" s="71">
        <v>0.55000000000000004</v>
      </c>
      <c r="AK309" s="63" t="s">
        <v>25</v>
      </c>
    </row>
    <row r="310" spans="1:37" ht="17.25" thickBot="1">
      <c r="A310" s="72">
        <v>308</v>
      </c>
      <c r="B310" s="57" t="s">
        <v>2714</v>
      </c>
      <c r="C310" s="58" t="s">
        <v>1814</v>
      </c>
      <c r="D310" s="69" t="s">
        <v>1849</v>
      </c>
      <c r="E310" s="58" t="s">
        <v>2351</v>
      </c>
      <c r="F310" s="69" t="s">
        <v>3772</v>
      </c>
      <c r="G310" s="69">
        <v>1994</v>
      </c>
      <c r="H310" s="70">
        <v>3</v>
      </c>
      <c r="I310" s="71">
        <v>3</v>
      </c>
      <c r="J310" s="71">
        <v>192</v>
      </c>
      <c r="K310" s="71">
        <v>2.1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1</v>
      </c>
      <c r="S310" s="60">
        <v>0</v>
      </c>
      <c r="T310" s="70">
        <v>0.1</v>
      </c>
      <c r="U310" s="71">
        <v>0.1</v>
      </c>
      <c r="V310" s="60">
        <v>0</v>
      </c>
      <c r="W310" s="71">
        <v>0.1</v>
      </c>
      <c r="X310" s="70">
        <v>1</v>
      </c>
      <c r="Y310" s="71">
        <v>6</v>
      </c>
      <c r="Z310" s="71">
        <v>8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0.06</v>
      </c>
      <c r="AG310" s="60">
        <v>0</v>
      </c>
      <c r="AH310" s="71">
        <v>0.06</v>
      </c>
      <c r="AI310" s="71">
        <v>0.06</v>
      </c>
      <c r="AJ310" s="71">
        <v>0.06</v>
      </c>
      <c r="AK310" s="63" t="s">
        <v>25</v>
      </c>
    </row>
    <row r="311" spans="1:37" ht="17.25" thickBot="1">
      <c r="A311" s="72">
        <v>309</v>
      </c>
      <c r="B311" s="57" t="s">
        <v>2715</v>
      </c>
      <c r="C311" s="58" t="s">
        <v>1827</v>
      </c>
      <c r="D311" s="69" t="s">
        <v>102</v>
      </c>
      <c r="E311" s="58" t="s">
        <v>2351</v>
      </c>
      <c r="F311" s="69" t="s">
        <v>3559</v>
      </c>
      <c r="G311" s="69">
        <v>2003</v>
      </c>
      <c r="H311" s="70">
        <v>3</v>
      </c>
      <c r="I311" s="71">
        <v>3</v>
      </c>
      <c r="J311" s="71">
        <v>233</v>
      </c>
      <c r="K311" s="71">
        <v>2.6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70">
        <v>0.3</v>
      </c>
      <c r="U311" s="71">
        <v>0.3</v>
      </c>
      <c r="V311" s="60">
        <v>0</v>
      </c>
      <c r="W311" s="71">
        <v>0.3</v>
      </c>
      <c r="X311" s="70">
        <v>2</v>
      </c>
      <c r="Y311" s="60">
        <v>0</v>
      </c>
      <c r="Z311" s="71">
        <v>9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0.11</v>
      </c>
      <c r="AG311" s="60">
        <v>0</v>
      </c>
      <c r="AH311" s="71">
        <v>0.11</v>
      </c>
      <c r="AI311" s="71">
        <v>0.11</v>
      </c>
      <c r="AJ311" s="71">
        <v>0.11</v>
      </c>
      <c r="AK311" s="63" t="s">
        <v>25</v>
      </c>
    </row>
    <row r="312" spans="1:37" ht="17.25" thickBot="1">
      <c r="A312" s="72">
        <v>310</v>
      </c>
      <c r="B312" s="57" t="s">
        <v>3307</v>
      </c>
      <c r="C312" s="58" t="s">
        <v>1865</v>
      </c>
      <c r="D312" s="69" t="s">
        <v>102</v>
      </c>
      <c r="E312" s="58" t="s">
        <v>95</v>
      </c>
      <c r="F312" s="69" t="s">
        <v>3773</v>
      </c>
      <c r="G312" s="69">
        <v>2002</v>
      </c>
      <c r="H312" s="70">
        <v>3</v>
      </c>
      <c r="I312" s="71">
        <v>1</v>
      </c>
      <c r="J312" s="71">
        <v>122</v>
      </c>
      <c r="K312" s="71">
        <v>1.4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70">
        <v>0.3</v>
      </c>
      <c r="U312" s="71">
        <v>0.3</v>
      </c>
      <c r="V312" s="60">
        <v>0</v>
      </c>
      <c r="W312" s="71">
        <v>0.4</v>
      </c>
      <c r="X312" s="70">
        <v>4</v>
      </c>
      <c r="Y312" s="71">
        <v>2</v>
      </c>
      <c r="Z312" s="71">
        <v>12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0.25</v>
      </c>
      <c r="AG312" s="71">
        <v>0.03</v>
      </c>
      <c r="AH312" s="71">
        <v>0.27</v>
      </c>
      <c r="AI312" s="71">
        <v>0.25</v>
      </c>
      <c r="AJ312" s="71">
        <v>0.27</v>
      </c>
      <c r="AK312" s="63" t="s">
        <v>25</v>
      </c>
    </row>
    <row r="313" spans="1:37" ht="17.25" thickBot="1">
      <c r="A313" s="72">
        <v>311</v>
      </c>
      <c r="B313" s="57" t="s">
        <v>2851</v>
      </c>
      <c r="C313" s="58" t="s">
        <v>1843</v>
      </c>
      <c r="D313" s="69" t="s">
        <v>103</v>
      </c>
      <c r="E313" s="58" t="s">
        <v>75</v>
      </c>
      <c r="F313" s="69" t="s">
        <v>3774</v>
      </c>
      <c r="G313" s="69">
        <v>1995</v>
      </c>
      <c r="H313" s="70">
        <v>4</v>
      </c>
      <c r="I313" s="71">
        <v>3</v>
      </c>
      <c r="J313" s="71">
        <v>294</v>
      </c>
      <c r="K313" s="71">
        <v>3.3</v>
      </c>
      <c r="L313" s="70">
        <v>1</v>
      </c>
      <c r="M313" s="60">
        <v>0</v>
      </c>
      <c r="N313" s="71">
        <v>1</v>
      </c>
      <c r="O313" s="71">
        <v>1</v>
      </c>
      <c r="P313" s="60">
        <v>0</v>
      </c>
      <c r="Q313" s="60">
        <v>0</v>
      </c>
      <c r="R313" s="71">
        <v>2</v>
      </c>
      <c r="S313" s="60">
        <v>0</v>
      </c>
      <c r="T313" s="70">
        <v>0.3</v>
      </c>
      <c r="U313" s="71">
        <v>0.3</v>
      </c>
      <c r="V313" s="60">
        <v>0</v>
      </c>
      <c r="W313" s="71">
        <v>0.3</v>
      </c>
      <c r="X313" s="59">
        <v>0</v>
      </c>
      <c r="Y313" s="71">
        <v>12</v>
      </c>
      <c r="Z313" s="60">
        <v>0</v>
      </c>
      <c r="AA313" s="70">
        <v>0.31</v>
      </c>
      <c r="AB313" s="60">
        <v>0</v>
      </c>
      <c r="AC313" s="71">
        <v>0.31</v>
      </c>
      <c r="AD313" s="71">
        <v>0.31</v>
      </c>
      <c r="AE313" s="71">
        <v>0.31</v>
      </c>
      <c r="AF313" s="70">
        <v>0.09</v>
      </c>
      <c r="AG313" s="60">
        <v>0</v>
      </c>
      <c r="AH313" s="71">
        <v>0.09</v>
      </c>
      <c r="AI313" s="71">
        <v>0.09</v>
      </c>
      <c r="AJ313" s="71">
        <v>0.09</v>
      </c>
      <c r="AK313" s="63" t="s">
        <v>25</v>
      </c>
    </row>
    <row r="314" spans="1:37" ht="17.25" thickBot="1">
      <c r="A314" s="72">
        <v>312</v>
      </c>
      <c r="B314" s="57" t="s">
        <v>285</v>
      </c>
      <c r="C314" s="58" t="s">
        <v>1814</v>
      </c>
      <c r="D314" s="69" t="s">
        <v>103</v>
      </c>
      <c r="E314" s="58" t="s">
        <v>65</v>
      </c>
      <c r="F314" s="69" t="s">
        <v>3775</v>
      </c>
      <c r="G314" s="69">
        <v>2002</v>
      </c>
      <c r="H314" s="70">
        <v>1</v>
      </c>
      <c r="I314" s="60">
        <v>0</v>
      </c>
      <c r="J314" s="71">
        <v>11</v>
      </c>
      <c r="K314" s="71">
        <v>0.1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59">
        <v>0</v>
      </c>
      <c r="U314" s="60">
        <v>0</v>
      </c>
      <c r="V314" s="60">
        <v>0</v>
      </c>
      <c r="W314" s="60">
        <v>0</v>
      </c>
      <c r="X314" s="59">
        <v>0</v>
      </c>
      <c r="Y314" s="60">
        <v>0</v>
      </c>
      <c r="Z314" s="60">
        <v>0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59">
        <v>0</v>
      </c>
      <c r="AG314" s="60">
        <v>0</v>
      </c>
      <c r="AH314" s="60">
        <v>0</v>
      </c>
      <c r="AI314" s="60">
        <v>0</v>
      </c>
      <c r="AJ314" s="60">
        <v>0</v>
      </c>
      <c r="AK314" s="63" t="s">
        <v>25</v>
      </c>
    </row>
    <row r="315" spans="1:37" ht="17.25" thickBot="1">
      <c r="A315" s="72">
        <v>313</v>
      </c>
      <c r="B315" s="57" t="s">
        <v>285</v>
      </c>
      <c r="C315" s="58" t="s">
        <v>1814</v>
      </c>
      <c r="D315" s="69" t="s">
        <v>1821</v>
      </c>
      <c r="E315" s="58" t="s">
        <v>81</v>
      </c>
      <c r="F315" s="69" t="s">
        <v>3775</v>
      </c>
      <c r="G315" s="69">
        <v>2002</v>
      </c>
      <c r="H315" s="70">
        <v>3</v>
      </c>
      <c r="I315" s="60">
        <v>0</v>
      </c>
      <c r="J315" s="71">
        <v>80</v>
      </c>
      <c r="K315" s="71">
        <v>0.9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70">
        <v>0.4</v>
      </c>
      <c r="U315" s="71">
        <v>0.4</v>
      </c>
      <c r="V315" s="71">
        <v>0.3</v>
      </c>
      <c r="W315" s="71">
        <v>0.8</v>
      </c>
      <c r="X315" s="70">
        <v>7</v>
      </c>
      <c r="Y315" s="71">
        <v>12</v>
      </c>
      <c r="Z315" s="71">
        <v>10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0.48</v>
      </c>
      <c r="AG315" s="71">
        <v>0.38</v>
      </c>
      <c r="AH315" s="71">
        <v>0.86</v>
      </c>
      <c r="AI315" s="71">
        <v>0.48</v>
      </c>
      <c r="AJ315" s="71">
        <v>0.86</v>
      </c>
      <c r="AK315" s="63" t="s">
        <v>25</v>
      </c>
    </row>
    <row r="316" spans="1:37" ht="17.25" thickBot="1">
      <c r="A316" s="72">
        <v>314</v>
      </c>
      <c r="B316" s="57" t="s">
        <v>286</v>
      </c>
      <c r="C316" s="58" t="s">
        <v>1854</v>
      </c>
      <c r="D316" s="69" t="s">
        <v>104</v>
      </c>
      <c r="E316" s="58" t="s">
        <v>91</v>
      </c>
      <c r="F316" s="69" t="s">
        <v>3776</v>
      </c>
      <c r="G316" s="69">
        <v>1994</v>
      </c>
      <c r="H316" s="70">
        <v>7</v>
      </c>
      <c r="I316" s="71">
        <v>7</v>
      </c>
      <c r="J316" s="71">
        <v>630</v>
      </c>
      <c r="K316" s="71">
        <v>7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3</v>
      </c>
      <c r="S316" s="60">
        <v>0</v>
      </c>
      <c r="T316" s="70">
        <v>0.1</v>
      </c>
      <c r="U316" s="71">
        <v>0.1</v>
      </c>
      <c r="V316" s="71">
        <v>0.7</v>
      </c>
      <c r="W316" s="71">
        <v>0.8</v>
      </c>
      <c r="X316" s="70">
        <v>12</v>
      </c>
      <c r="Y316" s="71">
        <v>19</v>
      </c>
      <c r="Z316" s="71">
        <v>17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0.02</v>
      </c>
      <c r="AG316" s="71">
        <v>0.1</v>
      </c>
      <c r="AH316" s="71">
        <v>0.11</v>
      </c>
      <c r="AI316" s="71">
        <v>0.02</v>
      </c>
      <c r="AJ316" s="71">
        <v>0.11</v>
      </c>
      <c r="AK316" s="63" t="s">
        <v>25</v>
      </c>
    </row>
    <row r="317" spans="1:37" ht="17.25" thickBot="1">
      <c r="A317" s="72">
        <v>315</v>
      </c>
      <c r="B317" s="57" t="s">
        <v>287</v>
      </c>
      <c r="C317" s="58" t="s">
        <v>1824</v>
      </c>
      <c r="D317" s="69" t="s">
        <v>1812</v>
      </c>
      <c r="E317" s="58" t="s">
        <v>91</v>
      </c>
      <c r="F317" s="69" t="s">
        <v>3777</v>
      </c>
      <c r="G317" s="69">
        <v>1997</v>
      </c>
      <c r="H317" s="70">
        <v>7</v>
      </c>
      <c r="I317" s="71">
        <v>7</v>
      </c>
      <c r="J317" s="71">
        <v>617</v>
      </c>
      <c r="K317" s="71">
        <v>6.9</v>
      </c>
      <c r="L317" s="70">
        <v>1</v>
      </c>
      <c r="M317" s="71">
        <v>1</v>
      </c>
      <c r="N317" s="71">
        <v>2</v>
      </c>
      <c r="O317" s="60">
        <v>0</v>
      </c>
      <c r="P317" s="71">
        <v>1</v>
      </c>
      <c r="Q317" s="71">
        <v>1</v>
      </c>
      <c r="R317" s="71">
        <v>3</v>
      </c>
      <c r="S317" s="60">
        <v>0</v>
      </c>
      <c r="T317" s="70">
        <v>1.4</v>
      </c>
      <c r="U317" s="71">
        <v>0.7</v>
      </c>
      <c r="V317" s="71">
        <v>1.4</v>
      </c>
      <c r="W317" s="71">
        <v>2.1</v>
      </c>
      <c r="X317" s="70">
        <v>5</v>
      </c>
      <c r="Y317" s="71">
        <v>42</v>
      </c>
      <c r="Z317" s="71">
        <v>16</v>
      </c>
      <c r="AA317" s="70">
        <v>0.15</v>
      </c>
      <c r="AB317" s="71">
        <v>0.15</v>
      </c>
      <c r="AC317" s="71">
        <v>0.28999999999999998</v>
      </c>
      <c r="AD317" s="60">
        <v>0</v>
      </c>
      <c r="AE317" s="71">
        <v>0.15</v>
      </c>
      <c r="AF317" s="70">
        <v>0.21</v>
      </c>
      <c r="AG317" s="71">
        <v>0.21</v>
      </c>
      <c r="AH317" s="71">
        <v>0.42</v>
      </c>
      <c r="AI317" s="71">
        <v>0.1</v>
      </c>
      <c r="AJ317" s="71">
        <v>0.3</v>
      </c>
      <c r="AK317" s="63" t="s">
        <v>25</v>
      </c>
    </row>
    <row r="318" spans="1:37" ht="17.25" thickBot="1">
      <c r="A318" s="72">
        <v>316</v>
      </c>
      <c r="B318" s="57" t="s">
        <v>288</v>
      </c>
      <c r="C318" s="58" t="s">
        <v>1826</v>
      </c>
      <c r="D318" s="69" t="s">
        <v>104</v>
      </c>
      <c r="E318" s="58" t="s">
        <v>63</v>
      </c>
      <c r="F318" s="69" t="s">
        <v>3627</v>
      </c>
      <c r="G318" s="69">
        <v>1993</v>
      </c>
      <c r="H318" s="70">
        <v>3</v>
      </c>
      <c r="I318" s="71">
        <v>3</v>
      </c>
      <c r="J318" s="71">
        <v>235</v>
      </c>
      <c r="K318" s="71">
        <v>2.6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70">
        <v>0.1</v>
      </c>
      <c r="U318" s="71">
        <v>0.1</v>
      </c>
      <c r="V318" s="71">
        <v>0.1</v>
      </c>
      <c r="W318" s="71">
        <v>0.2</v>
      </c>
      <c r="X318" s="70">
        <v>9</v>
      </c>
      <c r="Y318" s="71">
        <v>28</v>
      </c>
      <c r="Z318" s="71">
        <v>4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0.03</v>
      </c>
      <c r="AG318" s="71">
        <v>0.04</v>
      </c>
      <c r="AH318" s="71">
        <v>7.0000000000000007E-2</v>
      </c>
      <c r="AI318" s="71">
        <v>0.03</v>
      </c>
      <c r="AJ318" s="71">
        <v>7.0000000000000007E-2</v>
      </c>
      <c r="AK318" s="63" t="s">
        <v>25</v>
      </c>
    </row>
    <row r="319" spans="1:37" ht="17.25" thickBot="1">
      <c r="A319" s="72">
        <v>317</v>
      </c>
      <c r="B319" s="57" t="s">
        <v>289</v>
      </c>
      <c r="C319" s="58" t="s">
        <v>1813</v>
      </c>
      <c r="D319" s="69" t="s">
        <v>104</v>
      </c>
      <c r="E319" s="58" t="s">
        <v>96</v>
      </c>
      <c r="F319" s="69" t="s">
        <v>3778</v>
      </c>
      <c r="G319" s="69">
        <v>2001</v>
      </c>
      <c r="H319" s="70">
        <v>6</v>
      </c>
      <c r="I319" s="71">
        <v>4</v>
      </c>
      <c r="J319" s="71">
        <v>377</v>
      </c>
      <c r="K319" s="71">
        <v>4.2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71">
        <v>1</v>
      </c>
      <c r="S319" s="60">
        <v>0</v>
      </c>
      <c r="T319" s="70">
        <v>0.3</v>
      </c>
      <c r="U319" s="71">
        <v>0.3</v>
      </c>
      <c r="V319" s="71">
        <v>1.1000000000000001</v>
      </c>
      <c r="W319" s="71">
        <v>1.4</v>
      </c>
      <c r="X319" s="70">
        <v>10</v>
      </c>
      <c r="Y319" s="71">
        <v>15</v>
      </c>
      <c r="Z319" s="71">
        <v>17</v>
      </c>
      <c r="AA319" s="59">
        <v>0</v>
      </c>
      <c r="AB319" s="71">
        <v>0.24</v>
      </c>
      <c r="AC319" s="71">
        <v>0.24</v>
      </c>
      <c r="AD319" s="60">
        <v>0</v>
      </c>
      <c r="AE319" s="71">
        <v>0.24</v>
      </c>
      <c r="AF319" s="70">
        <v>0.08</v>
      </c>
      <c r="AG319" s="71">
        <v>0.25</v>
      </c>
      <c r="AH319" s="71">
        <v>0.33</v>
      </c>
      <c r="AI319" s="71">
        <v>0.08</v>
      </c>
      <c r="AJ319" s="71">
        <v>0.33</v>
      </c>
      <c r="AK319" s="63" t="s">
        <v>25</v>
      </c>
    </row>
    <row r="320" spans="1:37" ht="17.25" thickBot="1">
      <c r="A320" s="72">
        <v>318</v>
      </c>
      <c r="B320" s="57" t="s">
        <v>376</v>
      </c>
      <c r="C320" s="58" t="s">
        <v>1839</v>
      </c>
      <c r="D320" s="69" t="s">
        <v>1821</v>
      </c>
      <c r="E320" s="58" t="s">
        <v>69</v>
      </c>
      <c r="F320" s="69" t="s">
        <v>3779</v>
      </c>
      <c r="G320" s="69">
        <v>2001</v>
      </c>
      <c r="H320" s="70">
        <v>4</v>
      </c>
      <c r="I320" s="71">
        <v>1</v>
      </c>
      <c r="J320" s="71">
        <v>86</v>
      </c>
      <c r="K320" s="71">
        <v>1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70">
        <v>0.4</v>
      </c>
      <c r="U320" s="71">
        <v>0.4</v>
      </c>
      <c r="V320" s="60">
        <v>0</v>
      </c>
      <c r="W320" s="71">
        <v>0.4</v>
      </c>
      <c r="X320" s="70">
        <v>4</v>
      </c>
      <c r="Y320" s="71">
        <v>3</v>
      </c>
      <c r="Z320" s="71">
        <v>20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0.46</v>
      </c>
      <c r="AG320" s="60">
        <v>0</v>
      </c>
      <c r="AH320" s="71">
        <v>0.46</v>
      </c>
      <c r="AI320" s="71">
        <v>0.46</v>
      </c>
      <c r="AJ320" s="71">
        <v>0.46</v>
      </c>
      <c r="AK320" s="63" t="s">
        <v>25</v>
      </c>
    </row>
    <row r="321" spans="1:37" ht="17.25" thickBot="1">
      <c r="A321" s="72">
        <v>319</v>
      </c>
      <c r="B321" s="57" t="s">
        <v>290</v>
      </c>
      <c r="C321" s="58" t="s">
        <v>1824</v>
      </c>
      <c r="D321" s="69" t="s">
        <v>103</v>
      </c>
      <c r="E321" s="58" t="s">
        <v>75</v>
      </c>
      <c r="F321" s="69" t="s">
        <v>3584</v>
      </c>
      <c r="G321" s="69">
        <v>1996</v>
      </c>
      <c r="H321" s="70">
        <v>6</v>
      </c>
      <c r="I321" s="71">
        <v>5</v>
      </c>
      <c r="J321" s="71">
        <v>406</v>
      </c>
      <c r="K321" s="71">
        <v>4.5</v>
      </c>
      <c r="L321" s="70">
        <v>1</v>
      </c>
      <c r="M321" s="60">
        <v>0</v>
      </c>
      <c r="N321" s="71">
        <v>1</v>
      </c>
      <c r="O321" s="71">
        <v>1</v>
      </c>
      <c r="P321" s="60">
        <v>0</v>
      </c>
      <c r="Q321" s="60">
        <v>0</v>
      </c>
      <c r="R321" s="71">
        <v>1</v>
      </c>
      <c r="S321" s="60">
        <v>0</v>
      </c>
      <c r="T321" s="70">
        <v>0.2</v>
      </c>
      <c r="U321" s="71">
        <v>0.2</v>
      </c>
      <c r="V321" s="71">
        <v>0.5</v>
      </c>
      <c r="W321" s="71">
        <v>0.7</v>
      </c>
      <c r="X321" s="70">
        <v>3</v>
      </c>
      <c r="Y321" s="71">
        <v>12</v>
      </c>
      <c r="Z321" s="71">
        <v>20</v>
      </c>
      <c r="AA321" s="70">
        <v>0.22</v>
      </c>
      <c r="AB321" s="60">
        <v>0</v>
      </c>
      <c r="AC321" s="71">
        <v>0.22</v>
      </c>
      <c r="AD321" s="71">
        <v>0.22</v>
      </c>
      <c r="AE321" s="71">
        <v>0.22</v>
      </c>
      <c r="AF321" s="70">
        <v>0.05</v>
      </c>
      <c r="AG321" s="71">
        <v>0.11</v>
      </c>
      <c r="AH321" s="71">
        <v>0.16</v>
      </c>
      <c r="AI321" s="71">
        <v>0.05</v>
      </c>
      <c r="AJ321" s="71">
        <v>0.16</v>
      </c>
      <c r="AK321" s="63" t="s">
        <v>25</v>
      </c>
    </row>
    <row r="322" spans="1:37" ht="17.25" thickBot="1">
      <c r="A322" s="72">
        <v>320</v>
      </c>
      <c r="B322" s="57" t="s">
        <v>291</v>
      </c>
      <c r="C322" s="58" t="s">
        <v>1845</v>
      </c>
      <c r="D322" s="69" t="s">
        <v>102</v>
      </c>
      <c r="E322" s="58" t="s">
        <v>71</v>
      </c>
      <c r="F322" s="69" t="s">
        <v>3780</v>
      </c>
      <c r="G322" s="69">
        <v>1989</v>
      </c>
      <c r="H322" s="70">
        <v>5</v>
      </c>
      <c r="I322" s="60">
        <v>0</v>
      </c>
      <c r="J322" s="71">
        <v>103</v>
      </c>
      <c r="K322" s="71">
        <v>1.1000000000000001</v>
      </c>
      <c r="L322" s="59">
        <v>0</v>
      </c>
      <c r="M322" s="71">
        <v>1</v>
      </c>
      <c r="N322" s="71">
        <v>1</v>
      </c>
      <c r="O322" s="60">
        <v>0</v>
      </c>
      <c r="P322" s="60">
        <v>0</v>
      </c>
      <c r="Q322" s="60">
        <v>0</v>
      </c>
      <c r="R322" s="71">
        <v>2</v>
      </c>
      <c r="S322" s="60">
        <v>0</v>
      </c>
      <c r="T322" s="70">
        <v>0.1</v>
      </c>
      <c r="U322" s="71">
        <v>0.1</v>
      </c>
      <c r="V322" s="71">
        <v>0.9</v>
      </c>
      <c r="W322" s="71">
        <v>1</v>
      </c>
      <c r="X322" s="70">
        <v>15</v>
      </c>
      <c r="Y322" s="71">
        <v>9</v>
      </c>
      <c r="Z322" s="71">
        <v>17</v>
      </c>
      <c r="AA322" s="59">
        <v>0</v>
      </c>
      <c r="AB322" s="71">
        <v>0.87</v>
      </c>
      <c r="AC322" s="71">
        <v>0.87</v>
      </c>
      <c r="AD322" s="60">
        <v>0</v>
      </c>
      <c r="AE322" s="71">
        <v>0.87</v>
      </c>
      <c r="AF322" s="70">
        <v>0.1</v>
      </c>
      <c r="AG322" s="71">
        <v>0.75</v>
      </c>
      <c r="AH322" s="71">
        <v>0.85</v>
      </c>
      <c r="AI322" s="71">
        <v>0.1</v>
      </c>
      <c r="AJ322" s="71">
        <v>0.85</v>
      </c>
      <c r="AK322" s="63" t="s">
        <v>25</v>
      </c>
    </row>
    <row r="323" spans="1:37" ht="17.25" thickBot="1">
      <c r="A323" s="72">
        <v>321</v>
      </c>
      <c r="B323" s="57" t="s">
        <v>292</v>
      </c>
      <c r="C323" s="58" t="s">
        <v>1814</v>
      </c>
      <c r="D323" s="69" t="s">
        <v>103</v>
      </c>
      <c r="E323" s="58" t="s">
        <v>65</v>
      </c>
      <c r="F323" s="69" t="s">
        <v>3781</v>
      </c>
      <c r="G323" s="69">
        <v>1995</v>
      </c>
      <c r="H323" s="70">
        <v>3</v>
      </c>
      <c r="I323" s="60">
        <v>0</v>
      </c>
      <c r="J323" s="71">
        <v>73</v>
      </c>
      <c r="K323" s="71">
        <v>0.8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70">
        <v>0.1</v>
      </c>
      <c r="U323" s="71">
        <v>0.1</v>
      </c>
      <c r="V323" s="60">
        <v>0</v>
      </c>
      <c r="W323" s="71">
        <v>0.1</v>
      </c>
      <c r="X323" s="70">
        <v>6</v>
      </c>
      <c r="Y323" s="71">
        <v>7</v>
      </c>
      <c r="Z323" s="71">
        <v>3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0.09</v>
      </c>
      <c r="AG323" s="60">
        <v>0</v>
      </c>
      <c r="AH323" s="71">
        <v>0.09</v>
      </c>
      <c r="AI323" s="71">
        <v>0.09</v>
      </c>
      <c r="AJ323" s="71">
        <v>0.09</v>
      </c>
      <c r="AK323" s="63" t="s">
        <v>25</v>
      </c>
    </row>
    <row r="324" spans="1:37" ht="17.25" thickBot="1">
      <c r="A324" s="72">
        <v>322</v>
      </c>
      <c r="B324" s="57" t="s">
        <v>2716</v>
      </c>
      <c r="C324" s="58" t="s">
        <v>1814</v>
      </c>
      <c r="D324" s="69" t="s">
        <v>102</v>
      </c>
      <c r="E324" s="58" t="s">
        <v>83</v>
      </c>
      <c r="F324" s="69" t="s">
        <v>3782</v>
      </c>
      <c r="G324" s="69">
        <v>2002</v>
      </c>
      <c r="H324" s="70">
        <v>1</v>
      </c>
      <c r="I324" s="60">
        <v>0</v>
      </c>
      <c r="J324" s="71">
        <v>4</v>
      </c>
      <c r="K324" s="60">
        <v>0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59">
        <v>0</v>
      </c>
      <c r="U324" s="60">
        <v>0</v>
      </c>
      <c r="V324" s="60">
        <v>0</v>
      </c>
      <c r="W324" s="60">
        <v>0</v>
      </c>
      <c r="X324" s="70">
        <v>2</v>
      </c>
      <c r="Y324" s="60">
        <v>0</v>
      </c>
      <c r="Z324" s="71">
        <v>1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60">
        <v>0</v>
      </c>
      <c r="AH324" s="60">
        <v>0</v>
      </c>
      <c r="AI324" s="60">
        <v>0</v>
      </c>
      <c r="AJ324" s="60">
        <v>0</v>
      </c>
      <c r="AK324" s="63" t="s">
        <v>25</v>
      </c>
    </row>
    <row r="325" spans="1:37" ht="17.25" thickBot="1">
      <c r="A325" s="72">
        <v>323</v>
      </c>
      <c r="B325" s="57" t="s">
        <v>97</v>
      </c>
      <c r="C325" s="58" t="s">
        <v>1814</v>
      </c>
      <c r="D325" s="69" t="s">
        <v>111</v>
      </c>
      <c r="E325" s="58" t="s">
        <v>96</v>
      </c>
      <c r="F325" s="69" t="s">
        <v>3783</v>
      </c>
      <c r="G325" s="69">
        <v>1994</v>
      </c>
      <c r="H325" s="70">
        <v>7</v>
      </c>
      <c r="I325" s="71">
        <v>7</v>
      </c>
      <c r="J325" s="71">
        <v>630</v>
      </c>
      <c r="K325" s="71">
        <v>7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59">
        <v>0</v>
      </c>
      <c r="U325" s="60">
        <v>0</v>
      </c>
      <c r="V325" s="60">
        <v>0</v>
      </c>
      <c r="W325" s="60">
        <v>0</v>
      </c>
      <c r="X325" s="59">
        <v>0</v>
      </c>
      <c r="Y325" s="60">
        <v>0</v>
      </c>
      <c r="Z325" s="60">
        <v>0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59">
        <v>0</v>
      </c>
      <c r="AG325" s="60">
        <v>0</v>
      </c>
      <c r="AH325" s="60">
        <v>0</v>
      </c>
      <c r="AI325" s="60">
        <v>0</v>
      </c>
      <c r="AJ325" s="60">
        <v>0</v>
      </c>
      <c r="AK325" s="63" t="s">
        <v>25</v>
      </c>
    </row>
    <row r="326" spans="1:37" ht="17.25" thickBot="1">
      <c r="A326" s="72">
        <v>324</v>
      </c>
      <c r="B326" s="57" t="s">
        <v>293</v>
      </c>
      <c r="C326" s="58" t="s">
        <v>1828</v>
      </c>
      <c r="D326" s="69" t="s">
        <v>104</v>
      </c>
      <c r="E326" s="58" t="s">
        <v>77</v>
      </c>
      <c r="F326" s="69" t="s">
        <v>3784</v>
      </c>
      <c r="G326" s="69">
        <v>1993</v>
      </c>
      <c r="H326" s="70">
        <v>7</v>
      </c>
      <c r="I326" s="71">
        <v>7</v>
      </c>
      <c r="J326" s="71">
        <v>630</v>
      </c>
      <c r="K326" s="71">
        <v>7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70">
        <v>0.8</v>
      </c>
      <c r="U326" s="71">
        <v>0.8</v>
      </c>
      <c r="V326" s="71">
        <v>0.9</v>
      </c>
      <c r="W326" s="71">
        <v>1.7</v>
      </c>
      <c r="X326" s="70">
        <v>4</v>
      </c>
      <c r="Y326" s="71">
        <v>24</v>
      </c>
      <c r="Z326" s="71">
        <v>5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0.12</v>
      </c>
      <c r="AG326" s="71">
        <v>0.13</v>
      </c>
      <c r="AH326" s="71">
        <v>0.25</v>
      </c>
      <c r="AI326" s="71">
        <v>0.12</v>
      </c>
      <c r="AJ326" s="71">
        <v>0.25</v>
      </c>
      <c r="AK326" s="63" t="s">
        <v>25</v>
      </c>
    </row>
    <row r="327" spans="1:37" ht="17.25" thickBot="1">
      <c r="A327" s="72">
        <v>325</v>
      </c>
      <c r="B327" s="57" t="s">
        <v>68</v>
      </c>
      <c r="C327" s="58" t="s">
        <v>1814</v>
      </c>
      <c r="D327" s="69" t="s">
        <v>111</v>
      </c>
      <c r="E327" s="58" t="s">
        <v>67</v>
      </c>
      <c r="F327" s="69" t="s">
        <v>3785</v>
      </c>
      <c r="G327" s="69">
        <v>1992</v>
      </c>
      <c r="H327" s="70">
        <v>7</v>
      </c>
      <c r="I327" s="71">
        <v>7</v>
      </c>
      <c r="J327" s="71">
        <v>630</v>
      </c>
      <c r="K327" s="71">
        <v>7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59">
        <v>0</v>
      </c>
      <c r="U327" s="60">
        <v>0</v>
      </c>
      <c r="V327" s="60">
        <v>0</v>
      </c>
      <c r="W327" s="60">
        <v>0</v>
      </c>
      <c r="X327" s="59">
        <v>0</v>
      </c>
      <c r="Y327" s="60">
        <v>0</v>
      </c>
      <c r="Z327" s="60">
        <v>0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59">
        <v>0</v>
      </c>
      <c r="AG327" s="60">
        <v>0</v>
      </c>
      <c r="AH327" s="60">
        <v>0</v>
      </c>
      <c r="AI327" s="60">
        <v>0</v>
      </c>
      <c r="AJ327" s="60">
        <v>0</v>
      </c>
      <c r="AK327" s="63" t="s">
        <v>25</v>
      </c>
    </row>
    <row r="328" spans="1:37" ht="17.25" thickBot="1">
      <c r="A328" s="72">
        <v>326</v>
      </c>
      <c r="B328" s="57" t="s">
        <v>1768</v>
      </c>
      <c r="C328" s="58" t="s">
        <v>1822</v>
      </c>
      <c r="D328" s="69" t="s">
        <v>104</v>
      </c>
      <c r="E328" s="58" t="s">
        <v>71</v>
      </c>
      <c r="F328" s="69" t="s">
        <v>3786</v>
      </c>
      <c r="G328" s="69">
        <v>1999</v>
      </c>
      <c r="H328" s="70">
        <v>6</v>
      </c>
      <c r="I328" s="71">
        <v>6</v>
      </c>
      <c r="J328" s="71">
        <v>536</v>
      </c>
      <c r="K328" s="71">
        <v>6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70">
        <v>0.5</v>
      </c>
      <c r="U328" s="71">
        <v>0.5</v>
      </c>
      <c r="V328" s="71">
        <v>1.4</v>
      </c>
      <c r="W328" s="71">
        <v>1.8</v>
      </c>
      <c r="X328" s="70">
        <v>9</v>
      </c>
      <c r="Y328" s="71">
        <v>30</v>
      </c>
      <c r="Z328" s="71">
        <v>18</v>
      </c>
      <c r="AA328" s="59">
        <v>0</v>
      </c>
      <c r="AB328" s="71">
        <v>0.17</v>
      </c>
      <c r="AC328" s="71">
        <v>0.17</v>
      </c>
      <c r="AD328" s="60">
        <v>0</v>
      </c>
      <c r="AE328" s="71">
        <v>0.17</v>
      </c>
      <c r="AF328" s="70">
        <v>0.08</v>
      </c>
      <c r="AG328" s="71">
        <v>0.23</v>
      </c>
      <c r="AH328" s="71">
        <v>0.3</v>
      </c>
      <c r="AI328" s="71">
        <v>0.08</v>
      </c>
      <c r="AJ328" s="71">
        <v>0.3</v>
      </c>
      <c r="AK328" s="63" t="s">
        <v>25</v>
      </c>
    </row>
    <row r="329" spans="1:37" ht="17.25" thickBot="1">
      <c r="A329" s="72">
        <v>327</v>
      </c>
      <c r="B329" s="57" t="s">
        <v>2972</v>
      </c>
      <c r="C329" s="58" t="s">
        <v>1814</v>
      </c>
      <c r="D329" s="69" t="s">
        <v>104</v>
      </c>
      <c r="E329" s="58" t="s">
        <v>79</v>
      </c>
      <c r="F329" s="69" t="s">
        <v>3787</v>
      </c>
      <c r="G329" s="69">
        <v>2003</v>
      </c>
      <c r="H329" s="70">
        <v>3</v>
      </c>
      <c r="I329" s="71">
        <v>1</v>
      </c>
      <c r="J329" s="71">
        <v>116</v>
      </c>
      <c r="K329" s="71">
        <v>1.3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59">
        <v>0</v>
      </c>
      <c r="U329" s="60">
        <v>0</v>
      </c>
      <c r="V329" s="60">
        <v>0</v>
      </c>
      <c r="W329" s="60">
        <v>0</v>
      </c>
      <c r="X329" s="70">
        <v>2</v>
      </c>
      <c r="Y329" s="71">
        <v>5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60">
        <v>0</v>
      </c>
      <c r="AH329" s="60">
        <v>0</v>
      </c>
      <c r="AI329" s="60">
        <v>0</v>
      </c>
      <c r="AJ329" s="60">
        <v>0</v>
      </c>
      <c r="AK329" s="63" t="s">
        <v>25</v>
      </c>
    </row>
    <row r="330" spans="1:37" ht="17.25" thickBot="1">
      <c r="A330" s="72">
        <v>328</v>
      </c>
      <c r="B330" s="57" t="s">
        <v>2756</v>
      </c>
      <c r="C330" s="58" t="s">
        <v>1814</v>
      </c>
      <c r="D330" s="69" t="s">
        <v>1835</v>
      </c>
      <c r="E330" s="58" t="s">
        <v>85</v>
      </c>
      <c r="F330" s="69" t="s">
        <v>3788</v>
      </c>
      <c r="G330" s="69">
        <v>2002</v>
      </c>
      <c r="H330" s="70">
        <v>3</v>
      </c>
      <c r="I330" s="60">
        <v>0</v>
      </c>
      <c r="J330" s="71">
        <v>10</v>
      </c>
      <c r="K330" s="71">
        <v>0.1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59">
        <v>0</v>
      </c>
      <c r="U330" s="60">
        <v>0</v>
      </c>
      <c r="V330" s="71">
        <v>0.1</v>
      </c>
      <c r="W330" s="71">
        <v>0.1</v>
      </c>
      <c r="X330" s="70">
        <v>1</v>
      </c>
      <c r="Y330" s="60">
        <v>0</v>
      </c>
      <c r="Z330" s="71">
        <v>5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0.21</v>
      </c>
      <c r="AG330" s="71">
        <v>0.87</v>
      </c>
      <c r="AH330" s="71">
        <v>1.0900000000000001</v>
      </c>
      <c r="AI330" s="71">
        <v>0.21</v>
      </c>
      <c r="AJ330" s="71">
        <v>1.0900000000000001</v>
      </c>
      <c r="AK330" s="63" t="s">
        <v>25</v>
      </c>
    </row>
    <row r="331" spans="1:37" ht="17.25" thickBot="1">
      <c r="A331" s="72">
        <v>329</v>
      </c>
      <c r="B331" s="57" t="s">
        <v>64</v>
      </c>
      <c r="C331" s="58" t="s">
        <v>1814</v>
      </c>
      <c r="D331" s="69" t="s">
        <v>111</v>
      </c>
      <c r="E331" s="58" t="s">
        <v>63</v>
      </c>
      <c r="F331" s="69" t="s">
        <v>3789</v>
      </c>
      <c r="G331" s="69">
        <v>1998</v>
      </c>
      <c r="H331" s="70">
        <v>4</v>
      </c>
      <c r="I331" s="71">
        <v>4</v>
      </c>
      <c r="J331" s="71">
        <v>360</v>
      </c>
      <c r="K331" s="71">
        <v>4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59">
        <v>0</v>
      </c>
      <c r="U331" s="60">
        <v>0</v>
      </c>
      <c r="V331" s="60">
        <v>0</v>
      </c>
      <c r="W331" s="60">
        <v>0</v>
      </c>
      <c r="X331" s="59">
        <v>0</v>
      </c>
      <c r="Y331" s="71">
        <v>2</v>
      </c>
      <c r="Z331" s="60">
        <v>0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60">
        <v>0</v>
      </c>
      <c r="AH331" s="60">
        <v>0</v>
      </c>
      <c r="AI331" s="60">
        <v>0</v>
      </c>
      <c r="AJ331" s="60">
        <v>0</v>
      </c>
      <c r="AK331" s="63" t="s">
        <v>25</v>
      </c>
    </row>
    <row r="332" spans="1:37" ht="17.25" thickBot="1">
      <c r="A332" s="72">
        <v>330</v>
      </c>
      <c r="B332" s="57" t="s">
        <v>2973</v>
      </c>
      <c r="C332" s="58" t="s">
        <v>1814</v>
      </c>
      <c r="D332" s="69" t="s">
        <v>1821</v>
      </c>
      <c r="E332" s="58" t="s">
        <v>2350</v>
      </c>
      <c r="F332" s="69" t="s">
        <v>3738</v>
      </c>
      <c r="G332" s="69">
        <v>2003</v>
      </c>
      <c r="H332" s="70">
        <v>3</v>
      </c>
      <c r="I332" s="71">
        <v>2</v>
      </c>
      <c r="J332" s="71">
        <v>161</v>
      </c>
      <c r="K332" s="71">
        <v>1.8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0.1</v>
      </c>
      <c r="U332" s="71">
        <v>0.1</v>
      </c>
      <c r="V332" s="71">
        <v>0.4</v>
      </c>
      <c r="W332" s="71">
        <v>0.5</v>
      </c>
      <c r="X332" s="70">
        <v>6</v>
      </c>
      <c r="Y332" s="71">
        <v>4</v>
      </c>
      <c r="Z332" s="71">
        <v>4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0.03</v>
      </c>
      <c r="AG332" s="71">
        <v>0.22</v>
      </c>
      <c r="AH332" s="71">
        <v>0.25</v>
      </c>
      <c r="AI332" s="71">
        <v>0.03</v>
      </c>
      <c r="AJ332" s="71">
        <v>0.25</v>
      </c>
      <c r="AK332" s="63" t="s">
        <v>25</v>
      </c>
    </row>
    <row r="333" spans="1:37" ht="17.25" thickBot="1">
      <c r="A333" s="72">
        <v>331</v>
      </c>
      <c r="B333" s="57" t="s">
        <v>3399</v>
      </c>
      <c r="C333" s="58" t="s">
        <v>1814</v>
      </c>
      <c r="D333" s="69" t="s">
        <v>1821</v>
      </c>
      <c r="E333" s="58" t="s">
        <v>83</v>
      </c>
      <c r="F333" s="69" t="s">
        <v>3790</v>
      </c>
      <c r="G333" s="69">
        <v>2001</v>
      </c>
      <c r="H333" s="70">
        <v>2</v>
      </c>
      <c r="I333" s="60">
        <v>0</v>
      </c>
      <c r="J333" s="71">
        <v>50</v>
      </c>
      <c r="K333" s="71">
        <v>0.6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60">
        <v>0</v>
      </c>
      <c r="S333" s="60">
        <v>0</v>
      </c>
      <c r="T333" s="70">
        <v>0.2</v>
      </c>
      <c r="U333" s="71">
        <v>0.2</v>
      </c>
      <c r="V333" s="60">
        <v>0</v>
      </c>
      <c r="W333" s="71">
        <v>0.2</v>
      </c>
      <c r="X333" s="70">
        <v>4</v>
      </c>
      <c r="Y333" s="71">
        <v>2</v>
      </c>
      <c r="Z333" s="60">
        <v>0</v>
      </c>
      <c r="AA333" s="70">
        <v>1.8</v>
      </c>
      <c r="AB333" s="60">
        <v>0</v>
      </c>
      <c r="AC333" s="71">
        <v>1.8</v>
      </c>
      <c r="AD333" s="71">
        <v>1.8</v>
      </c>
      <c r="AE333" s="71">
        <v>1.8</v>
      </c>
      <c r="AF333" s="70">
        <v>0.34</v>
      </c>
      <c r="AG333" s="60">
        <v>0</v>
      </c>
      <c r="AH333" s="71">
        <v>0.34</v>
      </c>
      <c r="AI333" s="71">
        <v>0.34</v>
      </c>
      <c r="AJ333" s="71">
        <v>0.34</v>
      </c>
      <c r="AK333" s="63" t="s">
        <v>25</v>
      </c>
    </row>
    <row r="334" spans="1:37" ht="17.25" thickBot="1">
      <c r="A334" s="72">
        <v>332</v>
      </c>
      <c r="B334" s="57" t="s">
        <v>294</v>
      </c>
      <c r="C334" s="58" t="s">
        <v>1814</v>
      </c>
      <c r="D334" s="69" t="s">
        <v>102</v>
      </c>
      <c r="E334" s="58" t="s">
        <v>69</v>
      </c>
      <c r="F334" s="69" t="s">
        <v>3376</v>
      </c>
      <c r="G334" s="69">
        <v>1997</v>
      </c>
      <c r="H334" s="70">
        <v>7</v>
      </c>
      <c r="I334" s="71">
        <v>7</v>
      </c>
      <c r="J334" s="71">
        <v>607</v>
      </c>
      <c r="K334" s="71">
        <v>6.7</v>
      </c>
      <c r="L334" s="70">
        <v>1</v>
      </c>
      <c r="M334" s="71">
        <v>1</v>
      </c>
      <c r="N334" s="71">
        <v>2</v>
      </c>
      <c r="O334" s="71">
        <v>1</v>
      </c>
      <c r="P334" s="60">
        <v>0</v>
      </c>
      <c r="Q334" s="60">
        <v>0</v>
      </c>
      <c r="R334" s="71">
        <v>1</v>
      </c>
      <c r="S334" s="60">
        <v>0</v>
      </c>
      <c r="T334" s="70">
        <v>2.7</v>
      </c>
      <c r="U334" s="71">
        <v>2.7</v>
      </c>
      <c r="V334" s="71">
        <v>1.1000000000000001</v>
      </c>
      <c r="W334" s="71">
        <v>3.7</v>
      </c>
      <c r="X334" s="70">
        <v>32</v>
      </c>
      <c r="Y334" s="71">
        <v>18</v>
      </c>
      <c r="Z334" s="71">
        <v>64</v>
      </c>
      <c r="AA334" s="70">
        <v>0.15</v>
      </c>
      <c r="AB334" s="71">
        <v>0.15</v>
      </c>
      <c r="AC334" s="71">
        <v>0.3</v>
      </c>
      <c r="AD334" s="71">
        <v>0.15</v>
      </c>
      <c r="AE334" s="71">
        <v>0.3</v>
      </c>
      <c r="AF334" s="70">
        <v>0.4</v>
      </c>
      <c r="AG334" s="71">
        <v>0.16</v>
      </c>
      <c r="AH334" s="71">
        <v>0.55000000000000004</v>
      </c>
      <c r="AI334" s="71">
        <v>0.4</v>
      </c>
      <c r="AJ334" s="71">
        <v>0.55000000000000004</v>
      </c>
      <c r="AK334" s="63" t="s">
        <v>25</v>
      </c>
    </row>
    <row r="335" spans="1:37" ht="17.25" thickBot="1">
      <c r="A335" s="72">
        <v>333</v>
      </c>
      <c r="B335" s="57" t="s">
        <v>78</v>
      </c>
      <c r="C335" s="58" t="s">
        <v>1822</v>
      </c>
      <c r="D335" s="69" t="s">
        <v>111</v>
      </c>
      <c r="E335" s="58" t="s">
        <v>63</v>
      </c>
      <c r="F335" s="69" t="s">
        <v>3791</v>
      </c>
      <c r="G335" s="69">
        <v>1995</v>
      </c>
      <c r="H335" s="70">
        <v>3</v>
      </c>
      <c r="I335" s="71">
        <v>3</v>
      </c>
      <c r="J335" s="71">
        <v>270</v>
      </c>
      <c r="K335" s="71">
        <v>3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59">
        <v>0</v>
      </c>
      <c r="U335" s="60">
        <v>0</v>
      </c>
      <c r="V335" s="60">
        <v>0</v>
      </c>
      <c r="W335" s="60">
        <v>0</v>
      </c>
      <c r="X335" s="59">
        <v>0</v>
      </c>
      <c r="Y335" s="60">
        <v>0</v>
      </c>
      <c r="Z335" s="60">
        <v>0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60">
        <v>0</v>
      </c>
      <c r="AH335" s="60">
        <v>0</v>
      </c>
      <c r="AI335" s="60">
        <v>0</v>
      </c>
      <c r="AJ335" s="60">
        <v>0</v>
      </c>
      <c r="AK335" s="63" t="s">
        <v>25</v>
      </c>
    </row>
    <row r="336" spans="1:37" ht="17.25" thickBot="1">
      <c r="A336" s="72">
        <v>334</v>
      </c>
      <c r="B336" s="57" t="s">
        <v>295</v>
      </c>
      <c r="C336" s="58" t="s">
        <v>1811</v>
      </c>
      <c r="D336" s="69" t="s">
        <v>104</v>
      </c>
      <c r="E336" s="58" t="s">
        <v>75</v>
      </c>
      <c r="F336" s="69" t="s">
        <v>3792</v>
      </c>
      <c r="G336" s="69">
        <v>1987</v>
      </c>
      <c r="H336" s="70">
        <v>5</v>
      </c>
      <c r="I336" s="71">
        <v>5</v>
      </c>
      <c r="J336" s="71">
        <v>423</v>
      </c>
      <c r="K336" s="71">
        <v>4.7</v>
      </c>
      <c r="L336" s="70">
        <v>1</v>
      </c>
      <c r="M336" s="60">
        <v>0</v>
      </c>
      <c r="N336" s="71">
        <v>1</v>
      </c>
      <c r="O336" s="71">
        <v>1</v>
      </c>
      <c r="P336" s="60">
        <v>0</v>
      </c>
      <c r="Q336" s="60">
        <v>0</v>
      </c>
      <c r="R336" s="71">
        <v>3</v>
      </c>
      <c r="S336" s="71">
        <v>1</v>
      </c>
      <c r="T336" s="70">
        <v>1</v>
      </c>
      <c r="U336" s="71">
        <v>1</v>
      </c>
      <c r="V336" s="60">
        <v>0</v>
      </c>
      <c r="W336" s="71">
        <v>1</v>
      </c>
      <c r="X336" s="70">
        <v>10</v>
      </c>
      <c r="Y336" s="71">
        <v>31</v>
      </c>
      <c r="Z336" s="71">
        <v>1</v>
      </c>
      <c r="AA336" s="70">
        <v>0.21</v>
      </c>
      <c r="AB336" s="60">
        <v>0</v>
      </c>
      <c r="AC336" s="71">
        <v>0.21</v>
      </c>
      <c r="AD336" s="71">
        <v>0.21</v>
      </c>
      <c r="AE336" s="71">
        <v>0.21</v>
      </c>
      <c r="AF336" s="70">
        <v>0.2</v>
      </c>
      <c r="AG336" s="60">
        <v>0</v>
      </c>
      <c r="AH336" s="71">
        <v>0.2</v>
      </c>
      <c r="AI336" s="71">
        <v>0.2</v>
      </c>
      <c r="AJ336" s="71">
        <v>0.2</v>
      </c>
      <c r="AK336" s="63" t="s">
        <v>25</v>
      </c>
    </row>
    <row r="337" spans="1:37" ht="17.25" thickBot="1">
      <c r="A337" s="72">
        <v>335</v>
      </c>
      <c r="B337" s="57" t="s">
        <v>296</v>
      </c>
      <c r="C337" s="58" t="s">
        <v>1814</v>
      </c>
      <c r="D337" s="69" t="s">
        <v>1855</v>
      </c>
      <c r="E337" s="58" t="s">
        <v>2350</v>
      </c>
      <c r="F337" s="69" t="s">
        <v>3793</v>
      </c>
      <c r="G337" s="69">
        <v>1994</v>
      </c>
      <c r="H337" s="70">
        <v>3</v>
      </c>
      <c r="I337" s="60">
        <v>0</v>
      </c>
      <c r="J337" s="71">
        <v>55</v>
      </c>
      <c r="K337" s="71">
        <v>0.6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59">
        <v>0</v>
      </c>
      <c r="U337" s="60">
        <v>0</v>
      </c>
      <c r="V337" s="71">
        <v>0.2</v>
      </c>
      <c r="W337" s="71">
        <v>0.2</v>
      </c>
      <c r="X337" s="70">
        <v>2</v>
      </c>
      <c r="Y337" s="60">
        <v>0</v>
      </c>
      <c r="Z337" s="71">
        <v>7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59">
        <v>0</v>
      </c>
      <c r="AG337" s="71">
        <v>0.38</v>
      </c>
      <c r="AH337" s="71">
        <v>0.38</v>
      </c>
      <c r="AI337" s="60">
        <v>0</v>
      </c>
      <c r="AJ337" s="71">
        <v>0.38</v>
      </c>
      <c r="AK337" s="63" t="s">
        <v>25</v>
      </c>
    </row>
    <row r="338" spans="1:37" ht="17.25" thickBot="1">
      <c r="A338" s="72">
        <v>336</v>
      </c>
      <c r="B338" s="57" t="s">
        <v>297</v>
      </c>
      <c r="C338" s="58" t="s">
        <v>1814</v>
      </c>
      <c r="D338" s="69" t="s">
        <v>103</v>
      </c>
      <c r="E338" s="58" t="s">
        <v>75</v>
      </c>
      <c r="F338" s="69" t="s">
        <v>3412</v>
      </c>
      <c r="G338" s="69">
        <v>1995</v>
      </c>
      <c r="H338" s="70">
        <v>6</v>
      </c>
      <c r="I338" s="71">
        <v>5</v>
      </c>
      <c r="J338" s="71">
        <v>418</v>
      </c>
      <c r="K338" s="71">
        <v>4.5999999999999996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60">
        <v>0</v>
      </c>
      <c r="R338" s="71">
        <v>1</v>
      </c>
      <c r="S338" s="60">
        <v>0</v>
      </c>
      <c r="T338" s="59">
        <v>0</v>
      </c>
      <c r="U338" s="60">
        <v>0</v>
      </c>
      <c r="V338" s="71">
        <v>0.5</v>
      </c>
      <c r="W338" s="71">
        <v>0.6</v>
      </c>
      <c r="X338" s="70">
        <v>1</v>
      </c>
      <c r="Y338" s="71">
        <v>11</v>
      </c>
      <c r="Z338" s="71">
        <v>20</v>
      </c>
      <c r="AA338" s="59">
        <v>0</v>
      </c>
      <c r="AB338" s="71">
        <v>0.22</v>
      </c>
      <c r="AC338" s="71">
        <v>0.22</v>
      </c>
      <c r="AD338" s="60">
        <v>0</v>
      </c>
      <c r="AE338" s="71">
        <v>0.22</v>
      </c>
      <c r="AF338" s="59">
        <v>0</v>
      </c>
      <c r="AG338" s="71">
        <v>0.12</v>
      </c>
      <c r="AH338" s="71">
        <v>0.12</v>
      </c>
      <c r="AI338" s="60">
        <v>0</v>
      </c>
      <c r="AJ338" s="71">
        <v>0.12</v>
      </c>
      <c r="AK338" s="63" t="s">
        <v>25</v>
      </c>
    </row>
    <row r="339" spans="1:37" ht="17.25" thickBot="1">
      <c r="A339" s="72">
        <v>337</v>
      </c>
      <c r="B339" s="57" t="s">
        <v>3174</v>
      </c>
      <c r="C339" s="58" t="s">
        <v>1822</v>
      </c>
      <c r="D339" s="69" t="s">
        <v>104</v>
      </c>
      <c r="E339" s="58" t="s">
        <v>69</v>
      </c>
      <c r="F339" s="69" t="s">
        <v>3794</v>
      </c>
      <c r="G339" s="69">
        <v>1996</v>
      </c>
      <c r="H339" s="70">
        <v>2</v>
      </c>
      <c r="I339" s="71">
        <v>2</v>
      </c>
      <c r="J339" s="71">
        <v>162</v>
      </c>
      <c r="K339" s="71">
        <v>1.8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1</v>
      </c>
      <c r="S339" s="60">
        <v>0</v>
      </c>
      <c r="T339" s="59">
        <v>0</v>
      </c>
      <c r="U339" s="60">
        <v>0</v>
      </c>
      <c r="V339" s="71">
        <v>0.2</v>
      </c>
      <c r="W339" s="71">
        <v>0.2</v>
      </c>
      <c r="X339" s="70">
        <v>2</v>
      </c>
      <c r="Y339" s="71">
        <v>4</v>
      </c>
      <c r="Z339" s="71">
        <v>7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71">
        <v>0.1</v>
      </c>
      <c r="AH339" s="71">
        <v>0.1</v>
      </c>
      <c r="AI339" s="60">
        <v>0</v>
      </c>
      <c r="AJ339" s="71">
        <v>0.1</v>
      </c>
      <c r="AK339" s="63" t="s">
        <v>25</v>
      </c>
    </row>
    <row r="340" spans="1:37" ht="17.25" thickBot="1">
      <c r="A340" s="72">
        <v>338</v>
      </c>
      <c r="B340" s="57" t="s">
        <v>298</v>
      </c>
      <c r="C340" s="58" t="s">
        <v>1828</v>
      </c>
      <c r="D340" s="69" t="s">
        <v>102</v>
      </c>
      <c r="E340" s="58" t="s">
        <v>75</v>
      </c>
      <c r="F340" s="69" t="s">
        <v>3795</v>
      </c>
      <c r="G340" s="69">
        <v>1993</v>
      </c>
      <c r="H340" s="70">
        <v>6</v>
      </c>
      <c r="I340" s="71">
        <v>4</v>
      </c>
      <c r="J340" s="71">
        <v>359</v>
      </c>
      <c r="K340" s="71">
        <v>4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71">
        <v>1</v>
      </c>
      <c r="S340" s="60">
        <v>0</v>
      </c>
      <c r="T340" s="70">
        <v>1.7</v>
      </c>
      <c r="U340" s="71">
        <v>1.7</v>
      </c>
      <c r="V340" s="71">
        <v>0.1</v>
      </c>
      <c r="W340" s="71">
        <v>1.8</v>
      </c>
      <c r="X340" s="70">
        <v>13</v>
      </c>
      <c r="Y340" s="71">
        <v>11</v>
      </c>
      <c r="Z340" s="71">
        <v>21</v>
      </c>
      <c r="AA340" s="70">
        <v>0.25</v>
      </c>
      <c r="AB340" s="60">
        <v>0</v>
      </c>
      <c r="AC340" s="71">
        <v>0.25</v>
      </c>
      <c r="AD340" s="71">
        <v>0.25</v>
      </c>
      <c r="AE340" s="71">
        <v>0.25</v>
      </c>
      <c r="AF340" s="70">
        <v>0.43</v>
      </c>
      <c r="AG340" s="71">
        <v>0.03</v>
      </c>
      <c r="AH340" s="71">
        <v>0.45</v>
      </c>
      <c r="AI340" s="71">
        <v>0.43</v>
      </c>
      <c r="AJ340" s="71">
        <v>0.45</v>
      </c>
      <c r="AK340" s="63" t="s">
        <v>25</v>
      </c>
    </row>
    <row r="341" spans="1:37" ht="17.25" thickBot="1">
      <c r="A341" s="72">
        <v>339</v>
      </c>
      <c r="B341" s="57" t="s">
        <v>299</v>
      </c>
      <c r="C341" s="58" t="s">
        <v>1814</v>
      </c>
      <c r="D341" s="69" t="s">
        <v>103</v>
      </c>
      <c r="E341" s="58" t="s">
        <v>63</v>
      </c>
      <c r="F341" s="69" t="s">
        <v>3618</v>
      </c>
      <c r="G341" s="69">
        <v>1999</v>
      </c>
      <c r="H341" s="70">
        <v>7</v>
      </c>
      <c r="I341" s="71">
        <v>7</v>
      </c>
      <c r="J341" s="71">
        <v>574</v>
      </c>
      <c r="K341" s="71">
        <v>6.4</v>
      </c>
      <c r="L341" s="70">
        <v>1</v>
      </c>
      <c r="M341" s="60">
        <v>0</v>
      </c>
      <c r="N341" s="71">
        <v>1</v>
      </c>
      <c r="O341" s="71">
        <v>1</v>
      </c>
      <c r="P341" s="60">
        <v>0</v>
      </c>
      <c r="Q341" s="60">
        <v>0</v>
      </c>
      <c r="R341" s="60">
        <v>0</v>
      </c>
      <c r="S341" s="60">
        <v>0</v>
      </c>
      <c r="T341" s="70">
        <v>0.7</v>
      </c>
      <c r="U341" s="71">
        <v>0.7</v>
      </c>
      <c r="V341" s="71">
        <v>0.7</v>
      </c>
      <c r="W341" s="71">
        <v>1.4</v>
      </c>
      <c r="X341" s="70">
        <v>10</v>
      </c>
      <c r="Y341" s="71">
        <v>42</v>
      </c>
      <c r="Z341" s="71">
        <v>7</v>
      </c>
      <c r="AA341" s="70">
        <v>0.16</v>
      </c>
      <c r="AB341" s="60">
        <v>0</v>
      </c>
      <c r="AC341" s="71">
        <v>0.16</v>
      </c>
      <c r="AD341" s="71">
        <v>0.16</v>
      </c>
      <c r="AE341" s="71">
        <v>0.16</v>
      </c>
      <c r="AF341" s="70">
        <v>0.1</v>
      </c>
      <c r="AG341" s="71">
        <v>0.11</v>
      </c>
      <c r="AH341" s="71">
        <v>0.21</v>
      </c>
      <c r="AI341" s="71">
        <v>0.1</v>
      </c>
      <c r="AJ341" s="71">
        <v>0.21</v>
      </c>
      <c r="AK341" s="63" t="s">
        <v>25</v>
      </c>
    </row>
    <row r="342" spans="1:37" ht="17.25" thickBot="1">
      <c r="A342" s="72">
        <v>340</v>
      </c>
      <c r="B342" s="57" t="s">
        <v>300</v>
      </c>
      <c r="C342" s="58" t="s">
        <v>1811</v>
      </c>
      <c r="D342" s="69" t="s">
        <v>104</v>
      </c>
      <c r="E342" s="58" t="s">
        <v>85</v>
      </c>
      <c r="F342" s="69" t="s">
        <v>3796</v>
      </c>
      <c r="G342" s="69">
        <v>2000</v>
      </c>
      <c r="H342" s="70">
        <v>2</v>
      </c>
      <c r="I342" s="71">
        <v>1</v>
      </c>
      <c r="J342" s="71">
        <v>93</v>
      </c>
      <c r="K342" s="71">
        <v>1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59">
        <v>0</v>
      </c>
      <c r="Y342" s="60">
        <v>0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60">
        <v>0</v>
      </c>
      <c r="AH342" s="60">
        <v>0</v>
      </c>
      <c r="AI342" s="60">
        <v>0</v>
      </c>
      <c r="AJ342" s="60">
        <v>0</v>
      </c>
      <c r="AK342" s="63" t="s">
        <v>25</v>
      </c>
    </row>
    <row r="343" spans="1:37" ht="17.25" thickBot="1">
      <c r="A343" s="72">
        <v>341</v>
      </c>
      <c r="B343" s="57" t="s">
        <v>301</v>
      </c>
      <c r="C343" s="58" t="s">
        <v>1824</v>
      </c>
      <c r="D343" s="69" t="s">
        <v>102</v>
      </c>
      <c r="E343" s="58" t="s">
        <v>71</v>
      </c>
      <c r="F343" s="69" t="s">
        <v>3797</v>
      </c>
      <c r="G343" s="69">
        <v>1997</v>
      </c>
      <c r="H343" s="70">
        <v>7</v>
      </c>
      <c r="I343" s="71">
        <v>4</v>
      </c>
      <c r="J343" s="71">
        <v>350</v>
      </c>
      <c r="K343" s="71">
        <v>3.9</v>
      </c>
      <c r="L343" s="70">
        <v>1</v>
      </c>
      <c r="M343" s="71">
        <v>2</v>
      </c>
      <c r="N343" s="71">
        <v>3</v>
      </c>
      <c r="O343" s="71">
        <v>1</v>
      </c>
      <c r="P343" s="60">
        <v>0</v>
      </c>
      <c r="Q343" s="60">
        <v>0</v>
      </c>
      <c r="R343" s="71">
        <v>2</v>
      </c>
      <c r="S343" s="60">
        <v>0</v>
      </c>
      <c r="T343" s="70">
        <v>1.7</v>
      </c>
      <c r="U343" s="71">
        <v>1.7</v>
      </c>
      <c r="V343" s="71">
        <v>0.8</v>
      </c>
      <c r="W343" s="71">
        <v>2.5</v>
      </c>
      <c r="X343" s="70">
        <v>6</v>
      </c>
      <c r="Y343" s="71">
        <v>9</v>
      </c>
      <c r="Z343" s="71">
        <v>28</v>
      </c>
      <c r="AA343" s="70">
        <v>0.26</v>
      </c>
      <c r="AB343" s="71">
        <v>0.51</v>
      </c>
      <c r="AC343" s="71">
        <v>0.77</v>
      </c>
      <c r="AD343" s="71">
        <v>0.26</v>
      </c>
      <c r="AE343" s="71">
        <v>0.77</v>
      </c>
      <c r="AF343" s="70">
        <v>0.44</v>
      </c>
      <c r="AG343" s="71">
        <v>0.22</v>
      </c>
      <c r="AH343" s="71">
        <v>0.65</v>
      </c>
      <c r="AI343" s="71">
        <v>0.44</v>
      </c>
      <c r="AJ343" s="71">
        <v>0.65</v>
      </c>
      <c r="AK343" s="63" t="s">
        <v>25</v>
      </c>
    </row>
    <row r="344" spans="1:37" ht="17.25" thickBot="1">
      <c r="A344" s="72">
        <v>342</v>
      </c>
      <c r="B344" s="57" t="s">
        <v>302</v>
      </c>
      <c r="C344" s="58" t="s">
        <v>1820</v>
      </c>
      <c r="D344" s="69" t="s">
        <v>102</v>
      </c>
      <c r="E344" s="58" t="s">
        <v>85</v>
      </c>
      <c r="F344" s="69" t="s">
        <v>3385</v>
      </c>
      <c r="G344" s="69">
        <v>1996</v>
      </c>
      <c r="H344" s="70">
        <v>1</v>
      </c>
      <c r="I344" s="60">
        <v>0</v>
      </c>
      <c r="J344" s="71">
        <v>13</v>
      </c>
      <c r="K344" s="71">
        <v>0.1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60">
        <v>0</v>
      </c>
      <c r="W344" s="60">
        <v>0</v>
      </c>
      <c r="X344" s="59">
        <v>0</v>
      </c>
      <c r="Y344" s="71">
        <v>1</v>
      </c>
      <c r="Z344" s="60">
        <v>0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59">
        <v>0</v>
      </c>
      <c r="AG344" s="60">
        <v>0</v>
      </c>
      <c r="AH344" s="60">
        <v>0</v>
      </c>
      <c r="AI344" s="60">
        <v>0</v>
      </c>
      <c r="AJ344" s="60">
        <v>0</v>
      </c>
      <c r="AK344" s="63" t="s">
        <v>25</v>
      </c>
    </row>
    <row r="345" spans="1:37" ht="17.25" thickBot="1">
      <c r="A345" s="72">
        <v>343</v>
      </c>
      <c r="B345" s="57" t="s">
        <v>2717</v>
      </c>
      <c r="C345" s="58" t="s">
        <v>1840</v>
      </c>
      <c r="D345" s="69" t="s">
        <v>104</v>
      </c>
      <c r="E345" s="58" t="s">
        <v>2350</v>
      </c>
      <c r="F345" s="69" t="s">
        <v>3798</v>
      </c>
      <c r="G345" s="69">
        <v>1995</v>
      </c>
      <c r="H345" s="70">
        <v>6</v>
      </c>
      <c r="I345" s="71">
        <v>6</v>
      </c>
      <c r="J345" s="71">
        <v>537</v>
      </c>
      <c r="K345" s="71">
        <v>6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59">
        <v>0</v>
      </c>
      <c r="U345" s="60">
        <v>0</v>
      </c>
      <c r="V345" s="60">
        <v>0</v>
      </c>
      <c r="W345" s="60">
        <v>0</v>
      </c>
      <c r="X345" s="70">
        <v>6</v>
      </c>
      <c r="Y345" s="71">
        <v>32</v>
      </c>
      <c r="Z345" s="71">
        <v>8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71">
        <v>0.01</v>
      </c>
      <c r="AH345" s="71">
        <v>0.01</v>
      </c>
      <c r="AI345" s="60">
        <v>0</v>
      </c>
      <c r="AJ345" s="71">
        <v>0.01</v>
      </c>
      <c r="AK345" s="63" t="s">
        <v>25</v>
      </c>
    </row>
    <row r="346" spans="1:37" ht="17.25" thickBot="1">
      <c r="A346" s="72">
        <v>344</v>
      </c>
      <c r="B346" s="57" t="s">
        <v>303</v>
      </c>
      <c r="C346" s="58" t="s">
        <v>1813</v>
      </c>
      <c r="D346" s="69" t="s">
        <v>104</v>
      </c>
      <c r="E346" s="58" t="s">
        <v>79</v>
      </c>
      <c r="F346" s="69" t="s">
        <v>3799</v>
      </c>
      <c r="G346" s="69">
        <v>1994</v>
      </c>
      <c r="H346" s="70">
        <v>7</v>
      </c>
      <c r="I346" s="71">
        <v>7</v>
      </c>
      <c r="J346" s="71">
        <v>630</v>
      </c>
      <c r="K346" s="71">
        <v>7</v>
      </c>
      <c r="L346" s="70">
        <v>1</v>
      </c>
      <c r="M346" s="60">
        <v>0</v>
      </c>
      <c r="N346" s="71">
        <v>1</v>
      </c>
      <c r="O346" s="71">
        <v>1</v>
      </c>
      <c r="P346" s="60">
        <v>0</v>
      </c>
      <c r="Q346" s="60">
        <v>0</v>
      </c>
      <c r="R346" s="71">
        <v>1</v>
      </c>
      <c r="S346" s="60">
        <v>0</v>
      </c>
      <c r="T346" s="70">
        <v>0.5</v>
      </c>
      <c r="U346" s="71">
        <v>0.5</v>
      </c>
      <c r="V346" s="71">
        <v>1</v>
      </c>
      <c r="W346" s="71">
        <v>1.4</v>
      </c>
      <c r="X346" s="70">
        <v>19</v>
      </c>
      <c r="Y346" s="71">
        <v>48</v>
      </c>
      <c r="Z346" s="71">
        <v>24</v>
      </c>
      <c r="AA346" s="70">
        <v>0.14000000000000001</v>
      </c>
      <c r="AB346" s="60">
        <v>0</v>
      </c>
      <c r="AC346" s="71">
        <v>0.14000000000000001</v>
      </c>
      <c r="AD346" s="71">
        <v>0.14000000000000001</v>
      </c>
      <c r="AE346" s="71">
        <v>0.14000000000000001</v>
      </c>
      <c r="AF346" s="70">
        <v>7.0000000000000007E-2</v>
      </c>
      <c r="AG346" s="71">
        <v>0.14000000000000001</v>
      </c>
      <c r="AH346" s="71">
        <v>0.21</v>
      </c>
      <c r="AI346" s="71">
        <v>7.0000000000000007E-2</v>
      </c>
      <c r="AJ346" s="71">
        <v>0.21</v>
      </c>
      <c r="AK346" s="63" t="s">
        <v>25</v>
      </c>
    </row>
    <row r="347" spans="1:37" ht="17.25" thickBot="1">
      <c r="A347" s="72">
        <v>345</v>
      </c>
      <c r="B347" s="57" t="s">
        <v>304</v>
      </c>
      <c r="C347" s="58" t="s">
        <v>1811</v>
      </c>
      <c r="D347" s="69" t="s">
        <v>104</v>
      </c>
      <c r="E347" s="58" t="s">
        <v>75</v>
      </c>
      <c r="F347" s="69" t="s">
        <v>3800</v>
      </c>
      <c r="G347" s="69">
        <v>1997</v>
      </c>
      <c r="H347" s="70">
        <v>5</v>
      </c>
      <c r="I347" s="71">
        <v>5</v>
      </c>
      <c r="J347" s="71">
        <v>450</v>
      </c>
      <c r="K347" s="71">
        <v>5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71">
        <v>1</v>
      </c>
      <c r="S347" s="60">
        <v>0</v>
      </c>
      <c r="T347" s="59">
        <v>0</v>
      </c>
      <c r="U347" s="60">
        <v>0</v>
      </c>
      <c r="V347" s="71">
        <v>0.3</v>
      </c>
      <c r="W347" s="71">
        <v>0.3</v>
      </c>
      <c r="X347" s="70">
        <v>11</v>
      </c>
      <c r="Y347" s="71">
        <v>17</v>
      </c>
      <c r="Z347" s="71">
        <v>10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59">
        <v>0</v>
      </c>
      <c r="AG347" s="71">
        <v>0.06</v>
      </c>
      <c r="AH347" s="71">
        <v>0.06</v>
      </c>
      <c r="AI347" s="60">
        <v>0</v>
      </c>
      <c r="AJ347" s="71">
        <v>0.06</v>
      </c>
      <c r="AK347" s="63" t="s">
        <v>25</v>
      </c>
    </row>
    <row r="348" spans="1:37" ht="17.25" thickBot="1">
      <c r="A348" s="72">
        <v>346</v>
      </c>
      <c r="B348" s="57" t="s">
        <v>2718</v>
      </c>
      <c r="C348" s="58" t="s">
        <v>1814</v>
      </c>
      <c r="D348" s="69" t="s">
        <v>104</v>
      </c>
      <c r="E348" s="58" t="s">
        <v>2351</v>
      </c>
      <c r="F348" s="69" t="s">
        <v>3709</v>
      </c>
      <c r="G348" s="69">
        <v>1993</v>
      </c>
      <c r="H348" s="70">
        <v>7</v>
      </c>
      <c r="I348" s="71">
        <v>7</v>
      </c>
      <c r="J348" s="71">
        <v>619</v>
      </c>
      <c r="K348" s="71">
        <v>6.9</v>
      </c>
      <c r="L348" s="59">
        <v>0</v>
      </c>
      <c r="M348" s="71">
        <v>1</v>
      </c>
      <c r="N348" s="71">
        <v>1</v>
      </c>
      <c r="O348" s="60">
        <v>0</v>
      </c>
      <c r="P348" s="60">
        <v>0</v>
      </c>
      <c r="Q348" s="60">
        <v>0</v>
      </c>
      <c r="R348" s="71">
        <v>2</v>
      </c>
      <c r="S348" s="60">
        <v>0</v>
      </c>
      <c r="T348" s="70">
        <v>0.5</v>
      </c>
      <c r="U348" s="71">
        <v>0.5</v>
      </c>
      <c r="V348" s="71">
        <v>0.2</v>
      </c>
      <c r="W348" s="71">
        <v>0.7</v>
      </c>
      <c r="X348" s="70">
        <v>1</v>
      </c>
      <c r="Y348" s="71">
        <v>13</v>
      </c>
      <c r="Z348" s="71">
        <v>2</v>
      </c>
      <c r="AA348" s="59">
        <v>0</v>
      </c>
      <c r="AB348" s="71">
        <v>0.15</v>
      </c>
      <c r="AC348" s="71">
        <v>0.15</v>
      </c>
      <c r="AD348" s="60">
        <v>0</v>
      </c>
      <c r="AE348" s="71">
        <v>0.15</v>
      </c>
      <c r="AF348" s="70">
        <v>7.0000000000000007E-2</v>
      </c>
      <c r="AG348" s="71">
        <v>0.03</v>
      </c>
      <c r="AH348" s="71">
        <v>0.1</v>
      </c>
      <c r="AI348" s="71">
        <v>7.0000000000000007E-2</v>
      </c>
      <c r="AJ348" s="71">
        <v>0.1</v>
      </c>
      <c r="AK348" s="63" t="s">
        <v>25</v>
      </c>
    </row>
    <row r="349" spans="1:37" ht="17.25" thickBot="1">
      <c r="A349" s="72">
        <v>347</v>
      </c>
      <c r="B349" s="57" t="s">
        <v>306</v>
      </c>
      <c r="C349" s="58" t="s">
        <v>1822</v>
      </c>
      <c r="D349" s="69" t="s">
        <v>103</v>
      </c>
      <c r="E349" s="58" t="s">
        <v>65</v>
      </c>
      <c r="F349" s="69" t="s">
        <v>3801</v>
      </c>
      <c r="G349" s="69">
        <v>1996</v>
      </c>
      <c r="H349" s="70">
        <v>6</v>
      </c>
      <c r="I349" s="71">
        <v>6</v>
      </c>
      <c r="J349" s="71">
        <v>480</v>
      </c>
      <c r="K349" s="71">
        <v>5.3</v>
      </c>
      <c r="L349" s="70">
        <v>2</v>
      </c>
      <c r="M349" s="71">
        <v>1</v>
      </c>
      <c r="N349" s="71">
        <v>3</v>
      </c>
      <c r="O349" s="71">
        <v>2</v>
      </c>
      <c r="P349" s="60">
        <v>0</v>
      </c>
      <c r="Q349" s="60">
        <v>0</v>
      </c>
      <c r="R349" s="71">
        <v>2</v>
      </c>
      <c r="S349" s="71">
        <v>1</v>
      </c>
      <c r="T349" s="70">
        <v>1</v>
      </c>
      <c r="U349" s="71">
        <v>1</v>
      </c>
      <c r="V349" s="71">
        <v>0.9</v>
      </c>
      <c r="W349" s="71">
        <v>1.9</v>
      </c>
      <c r="X349" s="70">
        <v>15</v>
      </c>
      <c r="Y349" s="71">
        <v>58</v>
      </c>
      <c r="Z349" s="71">
        <v>10</v>
      </c>
      <c r="AA349" s="70">
        <v>0.37</v>
      </c>
      <c r="AB349" s="71">
        <v>0.19</v>
      </c>
      <c r="AC349" s="71">
        <v>0.56000000000000005</v>
      </c>
      <c r="AD349" s="71">
        <v>0.37</v>
      </c>
      <c r="AE349" s="71">
        <v>0.56000000000000005</v>
      </c>
      <c r="AF349" s="70">
        <v>0.19</v>
      </c>
      <c r="AG349" s="71">
        <v>0.17</v>
      </c>
      <c r="AH349" s="71">
        <v>0.36</v>
      </c>
      <c r="AI349" s="71">
        <v>0.19</v>
      </c>
      <c r="AJ349" s="71">
        <v>0.36</v>
      </c>
      <c r="AK349" s="63" t="s">
        <v>25</v>
      </c>
    </row>
    <row r="350" spans="1:37" ht="17.25" thickBot="1">
      <c r="A350" s="72">
        <v>348</v>
      </c>
      <c r="B350" s="57" t="s">
        <v>2974</v>
      </c>
      <c r="C350" s="58" t="s">
        <v>1814</v>
      </c>
      <c r="D350" s="69" t="s">
        <v>102</v>
      </c>
      <c r="E350" s="58" t="s">
        <v>2350</v>
      </c>
      <c r="F350" s="69" t="s">
        <v>3802</v>
      </c>
      <c r="G350" s="69">
        <v>1989</v>
      </c>
      <c r="H350" s="70">
        <v>3</v>
      </c>
      <c r="I350" s="60">
        <v>0</v>
      </c>
      <c r="J350" s="71">
        <v>61</v>
      </c>
      <c r="K350" s="71">
        <v>0.7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70">
        <v>0.5</v>
      </c>
      <c r="U350" s="71">
        <v>0.5</v>
      </c>
      <c r="V350" s="60">
        <v>0</v>
      </c>
      <c r="W350" s="71">
        <v>0.5</v>
      </c>
      <c r="X350" s="59">
        <v>0</v>
      </c>
      <c r="Y350" s="60">
        <v>0</v>
      </c>
      <c r="Z350" s="71">
        <v>4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0.78</v>
      </c>
      <c r="AG350" s="60">
        <v>0</v>
      </c>
      <c r="AH350" s="71">
        <v>0.78</v>
      </c>
      <c r="AI350" s="71">
        <v>0.78</v>
      </c>
      <c r="AJ350" s="71">
        <v>0.78</v>
      </c>
      <c r="AK350" s="63" t="s">
        <v>25</v>
      </c>
    </row>
    <row r="351" spans="1:37" ht="17.25" thickBot="1">
      <c r="A351" s="72">
        <v>349</v>
      </c>
      <c r="B351" s="57" t="s">
        <v>308</v>
      </c>
      <c r="C351" s="58" t="s">
        <v>1827</v>
      </c>
      <c r="D351" s="69" t="s">
        <v>104</v>
      </c>
      <c r="E351" s="58" t="s">
        <v>77</v>
      </c>
      <c r="F351" s="69" t="s">
        <v>3302</v>
      </c>
      <c r="G351" s="69">
        <v>1999</v>
      </c>
      <c r="H351" s="70">
        <v>5</v>
      </c>
      <c r="I351" s="71">
        <v>1</v>
      </c>
      <c r="J351" s="71">
        <v>143</v>
      </c>
      <c r="K351" s="71">
        <v>1.6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71">
        <v>0.1</v>
      </c>
      <c r="W351" s="71">
        <v>0.2</v>
      </c>
      <c r="X351" s="70">
        <v>2</v>
      </c>
      <c r="Y351" s="71">
        <v>6</v>
      </c>
      <c r="Z351" s="71">
        <v>8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0.02</v>
      </c>
      <c r="AG351" s="71">
        <v>0.09</v>
      </c>
      <c r="AH351" s="71">
        <v>0.11</v>
      </c>
      <c r="AI351" s="71">
        <v>0.02</v>
      </c>
      <c r="AJ351" s="71">
        <v>0.11</v>
      </c>
      <c r="AK351" s="63" t="s">
        <v>25</v>
      </c>
    </row>
    <row r="352" spans="1:37" ht="17.25" thickBot="1">
      <c r="A352" s="72">
        <v>350</v>
      </c>
      <c r="B352" s="57" t="s">
        <v>309</v>
      </c>
      <c r="C352" s="58" t="s">
        <v>1823</v>
      </c>
      <c r="D352" s="69" t="s">
        <v>104</v>
      </c>
      <c r="E352" s="58" t="s">
        <v>71</v>
      </c>
      <c r="F352" s="69" t="s">
        <v>3803</v>
      </c>
      <c r="G352" s="69">
        <v>1998</v>
      </c>
      <c r="H352" s="70">
        <v>7</v>
      </c>
      <c r="I352" s="71">
        <v>7</v>
      </c>
      <c r="J352" s="71">
        <v>553</v>
      </c>
      <c r="K352" s="71">
        <v>6.1</v>
      </c>
      <c r="L352" s="70">
        <v>2</v>
      </c>
      <c r="M352" s="60">
        <v>0</v>
      </c>
      <c r="N352" s="71">
        <v>2</v>
      </c>
      <c r="O352" s="71">
        <v>2</v>
      </c>
      <c r="P352" s="60">
        <v>0</v>
      </c>
      <c r="Q352" s="60">
        <v>0</v>
      </c>
      <c r="R352" s="71">
        <v>2</v>
      </c>
      <c r="S352" s="60">
        <v>0</v>
      </c>
      <c r="T352" s="70">
        <v>0.9</v>
      </c>
      <c r="U352" s="71">
        <v>0.9</v>
      </c>
      <c r="V352" s="71">
        <v>0.1</v>
      </c>
      <c r="W352" s="71">
        <v>1</v>
      </c>
      <c r="X352" s="70">
        <v>6</v>
      </c>
      <c r="Y352" s="71">
        <v>29</v>
      </c>
      <c r="Z352" s="71">
        <v>1</v>
      </c>
      <c r="AA352" s="70">
        <v>0.33</v>
      </c>
      <c r="AB352" s="60">
        <v>0</v>
      </c>
      <c r="AC352" s="71">
        <v>0.33</v>
      </c>
      <c r="AD352" s="71">
        <v>0.33</v>
      </c>
      <c r="AE352" s="71">
        <v>0.33</v>
      </c>
      <c r="AF352" s="70">
        <v>0.15</v>
      </c>
      <c r="AG352" s="71">
        <v>0.02</v>
      </c>
      <c r="AH352" s="71">
        <v>0.16</v>
      </c>
      <c r="AI352" s="71">
        <v>0.15</v>
      </c>
      <c r="AJ352" s="71">
        <v>0.16</v>
      </c>
      <c r="AK352" s="63" t="s">
        <v>25</v>
      </c>
    </row>
    <row r="353" spans="1:37" ht="17.25" thickBot="1">
      <c r="A353" s="72">
        <v>351</v>
      </c>
      <c r="B353" s="57" t="s">
        <v>310</v>
      </c>
      <c r="C353" s="58" t="s">
        <v>1814</v>
      </c>
      <c r="D353" s="69" t="s">
        <v>103</v>
      </c>
      <c r="E353" s="58" t="s">
        <v>95</v>
      </c>
      <c r="F353" s="69" t="s">
        <v>3404</v>
      </c>
      <c r="G353" s="69">
        <v>1995</v>
      </c>
      <c r="H353" s="70">
        <v>4</v>
      </c>
      <c r="I353" s="71">
        <v>3</v>
      </c>
      <c r="J353" s="71">
        <v>226</v>
      </c>
      <c r="K353" s="71">
        <v>2.5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59">
        <v>0</v>
      </c>
      <c r="U353" s="60">
        <v>0</v>
      </c>
      <c r="V353" s="71">
        <v>0.1</v>
      </c>
      <c r="W353" s="71">
        <v>0.1</v>
      </c>
      <c r="X353" s="70">
        <v>3</v>
      </c>
      <c r="Y353" s="71">
        <v>10</v>
      </c>
      <c r="Z353" s="71">
        <v>3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0.01</v>
      </c>
      <c r="AG353" s="71">
        <v>0.02</v>
      </c>
      <c r="AH353" s="71">
        <v>0.03</v>
      </c>
      <c r="AI353" s="71">
        <v>0.01</v>
      </c>
      <c r="AJ353" s="71">
        <v>0.03</v>
      </c>
      <c r="AK353" s="63" t="s">
        <v>25</v>
      </c>
    </row>
    <row r="354" spans="1:37" ht="17.25" thickBot="1">
      <c r="A354" s="72">
        <v>352</v>
      </c>
      <c r="B354" s="57" t="s">
        <v>2719</v>
      </c>
      <c r="C354" s="58" t="s">
        <v>1859</v>
      </c>
      <c r="D354" s="69" t="s">
        <v>103</v>
      </c>
      <c r="E354" s="58" t="s">
        <v>2661</v>
      </c>
      <c r="F354" s="69" t="s">
        <v>3804</v>
      </c>
      <c r="G354" s="69">
        <v>1993</v>
      </c>
      <c r="H354" s="70">
        <v>6</v>
      </c>
      <c r="I354" s="71">
        <v>2</v>
      </c>
      <c r="J354" s="71">
        <v>262</v>
      </c>
      <c r="K354" s="71">
        <v>2.9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70">
        <v>0.4</v>
      </c>
      <c r="U354" s="71">
        <v>0.4</v>
      </c>
      <c r="V354" s="71">
        <v>0.2</v>
      </c>
      <c r="W354" s="71">
        <v>0.6</v>
      </c>
      <c r="X354" s="70">
        <v>3</v>
      </c>
      <c r="Y354" s="71">
        <v>15</v>
      </c>
      <c r="Z354" s="71">
        <v>6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0.13</v>
      </c>
      <c r="AG354" s="71">
        <v>7.0000000000000007E-2</v>
      </c>
      <c r="AH354" s="71">
        <v>0.2</v>
      </c>
      <c r="AI354" s="71">
        <v>0.13</v>
      </c>
      <c r="AJ354" s="71">
        <v>0.2</v>
      </c>
      <c r="AK354" s="63" t="s">
        <v>25</v>
      </c>
    </row>
    <row r="355" spans="1:37" ht="17.25" thickBot="1">
      <c r="A355" s="72">
        <v>353</v>
      </c>
      <c r="B355" s="57" t="s">
        <v>94</v>
      </c>
      <c r="C355" s="58" t="s">
        <v>1843</v>
      </c>
      <c r="D355" s="69" t="s">
        <v>111</v>
      </c>
      <c r="E355" s="58" t="s">
        <v>93</v>
      </c>
      <c r="F355" s="69" t="s">
        <v>3805</v>
      </c>
      <c r="G355" s="69">
        <v>1993</v>
      </c>
      <c r="H355" s="70">
        <v>7</v>
      </c>
      <c r="I355" s="71">
        <v>7</v>
      </c>
      <c r="J355" s="71">
        <v>630</v>
      </c>
      <c r="K355" s="71">
        <v>7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59">
        <v>0</v>
      </c>
      <c r="U355" s="60">
        <v>0</v>
      </c>
      <c r="V355" s="60">
        <v>0</v>
      </c>
      <c r="W355" s="60">
        <v>0</v>
      </c>
      <c r="X355" s="59">
        <v>0</v>
      </c>
      <c r="Y355" s="60">
        <v>0</v>
      </c>
      <c r="Z355" s="60">
        <v>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60">
        <v>0</v>
      </c>
      <c r="AH355" s="60">
        <v>0</v>
      </c>
      <c r="AI355" s="60">
        <v>0</v>
      </c>
      <c r="AJ355" s="60">
        <v>0</v>
      </c>
      <c r="AK355" s="63" t="s">
        <v>25</v>
      </c>
    </row>
    <row r="356" spans="1:37" ht="17.25" thickBot="1">
      <c r="A356" s="72">
        <v>354</v>
      </c>
      <c r="B356" s="57" t="s">
        <v>311</v>
      </c>
      <c r="C356" s="58" t="s">
        <v>1814</v>
      </c>
      <c r="D356" s="69" t="s">
        <v>102</v>
      </c>
      <c r="E356" s="58" t="s">
        <v>63</v>
      </c>
      <c r="F356" s="69" t="s">
        <v>3806</v>
      </c>
      <c r="G356" s="69">
        <v>2001</v>
      </c>
      <c r="H356" s="70">
        <v>7</v>
      </c>
      <c r="I356" s="71">
        <v>7</v>
      </c>
      <c r="J356" s="71">
        <v>612</v>
      </c>
      <c r="K356" s="71">
        <v>6.8</v>
      </c>
      <c r="L356" s="70">
        <v>4</v>
      </c>
      <c r="M356" s="71">
        <v>2</v>
      </c>
      <c r="N356" s="71">
        <v>6</v>
      </c>
      <c r="O356" s="71">
        <v>2</v>
      </c>
      <c r="P356" s="71">
        <v>2</v>
      </c>
      <c r="Q356" s="71">
        <v>2</v>
      </c>
      <c r="R356" s="71">
        <v>1</v>
      </c>
      <c r="S356" s="60">
        <v>0</v>
      </c>
      <c r="T356" s="70">
        <v>4.0999999999999996</v>
      </c>
      <c r="U356" s="71">
        <v>2.5</v>
      </c>
      <c r="V356" s="71">
        <v>1.8</v>
      </c>
      <c r="W356" s="71">
        <v>4.2</v>
      </c>
      <c r="X356" s="70">
        <v>38</v>
      </c>
      <c r="Y356" s="71">
        <v>24</v>
      </c>
      <c r="Z356" s="71">
        <v>96</v>
      </c>
      <c r="AA356" s="70">
        <v>0.59</v>
      </c>
      <c r="AB356" s="71">
        <v>0.28999999999999998</v>
      </c>
      <c r="AC356" s="71">
        <v>0.88</v>
      </c>
      <c r="AD356" s="71">
        <v>0.28999999999999998</v>
      </c>
      <c r="AE356" s="71">
        <v>0.59</v>
      </c>
      <c r="AF356" s="70">
        <v>0.6</v>
      </c>
      <c r="AG356" s="71">
        <v>0.26</v>
      </c>
      <c r="AH356" s="71">
        <v>0.86</v>
      </c>
      <c r="AI356" s="71">
        <v>0.36</v>
      </c>
      <c r="AJ356" s="71">
        <v>0.62</v>
      </c>
      <c r="AK356" s="63" t="s">
        <v>25</v>
      </c>
    </row>
    <row r="357" spans="1:37" ht="17.25" thickBot="1">
      <c r="A357" s="72">
        <v>355</v>
      </c>
      <c r="B357" s="57" t="s">
        <v>312</v>
      </c>
      <c r="C357" s="58" t="s">
        <v>1851</v>
      </c>
      <c r="D357" s="69" t="s">
        <v>102</v>
      </c>
      <c r="E357" s="58" t="s">
        <v>79</v>
      </c>
      <c r="F357" s="69" t="s">
        <v>3807</v>
      </c>
      <c r="G357" s="69">
        <v>1992</v>
      </c>
      <c r="H357" s="70">
        <v>7</v>
      </c>
      <c r="I357" s="71">
        <v>7</v>
      </c>
      <c r="J357" s="71">
        <v>593</v>
      </c>
      <c r="K357" s="71">
        <v>6.6</v>
      </c>
      <c r="L357" s="70">
        <v>3</v>
      </c>
      <c r="M357" s="71">
        <v>4</v>
      </c>
      <c r="N357" s="71">
        <v>7</v>
      </c>
      <c r="O357" s="71">
        <v>2</v>
      </c>
      <c r="P357" s="71">
        <v>1</v>
      </c>
      <c r="Q357" s="71">
        <v>2</v>
      </c>
      <c r="R357" s="71">
        <v>1</v>
      </c>
      <c r="S357" s="60">
        <v>0</v>
      </c>
      <c r="T357" s="70">
        <v>3.8</v>
      </c>
      <c r="U357" s="71">
        <v>2.1</v>
      </c>
      <c r="V357" s="71">
        <v>4.2</v>
      </c>
      <c r="W357" s="71">
        <v>6.2</v>
      </c>
      <c r="X357" s="70">
        <v>23</v>
      </c>
      <c r="Y357" s="71">
        <v>25</v>
      </c>
      <c r="Z357" s="71">
        <v>55</v>
      </c>
      <c r="AA357" s="70">
        <v>0.46</v>
      </c>
      <c r="AB357" s="71">
        <v>0.61</v>
      </c>
      <c r="AC357" s="71">
        <v>1.06</v>
      </c>
      <c r="AD357" s="71">
        <v>0.3</v>
      </c>
      <c r="AE357" s="71">
        <v>0.91</v>
      </c>
      <c r="AF357" s="70">
        <v>0.57999999999999996</v>
      </c>
      <c r="AG357" s="71">
        <v>0.64</v>
      </c>
      <c r="AH357" s="71">
        <v>1.21</v>
      </c>
      <c r="AI357" s="71">
        <v>0.31</v>
      </c>
      <c r="AJ357" s="71">
        <v>0.95</v>
      </c>
      <c r="AK357" s="63" t="s">
        <v>25</v>
      </c>
    </row>
    <row r="358" spans="1:37" ht="17.25" thickBot="1">
      <c r="A358" s="72">
        <v>356</v>
      </c>
      <c r="B358" s="57" t="s">
        <v>313</v>
      </c>
      <c r="C358" s="58" t="s">
        <v>1816</v>
      </c>
      <c r="D358" s="69" t="s">
        <v>104</v>
      </c>
      <c r="E358" s="58" t="s">
        <v>63</v>
      </c>
      <c r="F358" s="69" t="s">
        <v>3808</v>
      </c>
      <c r="G358" s="69">
        <v>2001</v>
      </c>
      <c r="H358" s="70">
        <v>7</v>
      </c>
      <c r="I358" s="71">
        <v>7</v>
      </c>
      <c r="J358" s="71">
        <v>630</v>
      </c>
      <c r="K358" s="71">
        <v>7</v>
      </c>
      <c r="L358" s="59">
        <v>0</v>
      </c>
      <c r="M358" s="71">
        <v>1</v>
      </c>
      <c r="N358" s="71">
        <v>1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71">
        <v>0.1</v>
      </c>
      <c r="W358" s="71">
        <v>0.1</v>
      </c>
      <c r="X358" s="70">
        <v>2</v>
      </c>
      <c r="Y358" s="71">
        <v>35</v>
      </c>
      <c r="Z358" s="71">
        <v>1</v>
      </c>
      <c r="AA358" s="59">
        <v>0</v>
      </c>
      <c r="AB358" s="71">
        <v>0.14000000000000001</v>
      </c>
      <c r="AC358" s="71">
        <v>0.14000000000000001</v>
      </c>
      <c r="AD358" s="60">
        <v>0</v>
      </c>
      <c r="AE358" s="71">
        <v>0.14000000000000001</v>
      </c>
      <c r="AF358" s="70">
        <v>0.01</v>
      </c>
      <c r="AG358" s="71">
        <v>0.01</v>
      </c>
      <c r="AH358" s="71">
        <v>0.02</v>
      </c>
      <c r="AI358" s="71">
        <v>0.01</v>
      </c>
      <c r="AJ358" s="71">
        <v>0.02</v>
      </c>
      <c r="AK358" s="63" t="s">
        <v>25</v>
      </c>
    </row>
    <row r="359" spans="1:37" ht="17.25" thickBot="1">
      <c r="A359" s="72">
        <v>357</v>
      </c>
      <c r="B359" s="57" t="s">
        <v>3308</v>
      </c>
      <c r="C359" s="58" t="s">
        <v>1846</v>
      </c>
      <c r="D359" s="69" t="s">
        <v>103</v>
      </c>
      <c r="E359" s="58" t="s">
        <v>2661</v>
      </c>
      <c r="F359" s="69" t="s">
        <v>3406</v>
      </c>
      <c r="G359" s="69">
        <v>1999</v>
      </c>
      <c r="H359" s="70">
        <v>2</v>
      </c>
      <c r="I359" s="71">
        <v>2</v>
      </c>
      <c r="J359" s="71">
        <v>129</v>
      </c>
      <c r="K359" s="71">
        <v>1.4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0.1</v>
      </c>
      <c r="U359" s="71">
        <v>0.1</v>
      </c>
      <c r="V359" s="71">
        <v>0.1</v>
      </c>
      <c r="W359" s="71">
        <v>0.1</v>
      </c>
      <c r="X359" s="59">
        <v>0</v>
      </c>
      <c r="Y359" s="71">
        <v>4</v>
      </c>
      <c r="Z359" s="71">
        <v>2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0.04</v>
      </c>
      <c r="AG359" s="71">
        <v>0.04</v>
      </c>
      <c r="AH359" s="71">
        <v>0.08</v>
      </c>
      <c r="AI359" s="71">
        <v>0.04</v>
      </c>
      <c r="AJ359" s="71">
        <v>0.08</v>
      </c>
      <c r="AK359" s="63" t="s">
        <v>25</v>
      </c>
    </row>
    <row r="360" spans="1:37" ht="17.25" thickBot="1">
      <c r="A360" s="72">
        <v>358</v>
      </c>
      <c r="B360" s="57" t="s">
        <v>314</v>
      </c>
      <c r="C360" s="58" t="s">
        <v>1848</v>
      </c>
      <c r="D360" s="69" t="s">
        <v>104</v>
      </c>
      <c r="E360" s="58" t="s">
        <v>71</v>
      </c>
      <c r="F360" s="69" t="s">
        <v>3809</v>
      </c>
      <c r="G360" s="69">
        <v>1996</v>
      </c>
      <c r="H360" s="70">
        <v>1</v>
      </c>
      <c r="I360" s="60">
        <v>0</v>
      </c>
      <c r="J360" s="71">
        <v>77</v>
      </c>
      <c r="K360" s="71">
        <v>0.9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1</v>
      </c>
      <c r="S360" s="60">
        <v>0</v>
      </c>
      <c r="T360" s="70">
        <v>0.1</v>
      </c>
      <c r="U360" s="71">
        <v>0.1</v>
      </c>
      <c r="V360" s="60">
        <v>0</v>
      </c>
      <c r="W360" s="71">
        <v>0.1</v>
      </c>
      <c r="X360" s="59">
        <v>0</v>
      </c>
      <c r="Y360" s="71">
        <v>2</v>
      </c>
      <c r="Z360" s="60">
        <v>0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70">
        <v>0.14000000000000001</v>
      </c>
      <c r="AG360" s="60">
        <v>0</v>
      </c>
      <c r="AH360" s="71">
        <v>0.14000000000000001</v>
      </c>
      <c r="AI360" s="71">
        <v>0.14000000000000001</v>
      </c>
      <c r="AJ360" s="71">
        <v>0.14000000000000001</v>
      </c>
      <c r="AK360" s="63" t="s">
        <v>25</v>
      </c>
    </row>
    <row r="361" spans="1:37" ht="17.25" thickBot="1">
      <c r="A361" s="72">
        <v>359</v>
      </c>
      <c r="B361" s="57" t="s">
        <v>74</v>
      </c>
      <c r="C361" s="58" t="s">
        <v>1822</v>
      </c>
      <c r="D361" s="69" t="s">
        <v>111</v>
      </c>
      <c r="E361" s="58" t="s">
        <v>81</v>
      </c>
      <c r="F361" s="69" t="s">
        <v>3810</v>
      </c>
      <c r="G361" s="69">
        <v>1997</v>
      </c>
      <c r="H361" s="70">
        <v>6</v>
      </c>
      <c r="I361" s="71">
        <v>6</v>
      </c>
      <c r="J361" s="71">
        <v>540</v>
      </c>
      <c r="K361" s="71">
        <v>6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59">
        <v>0</v>
      </c>
      <c r="Y361" s="71">
        <v>1</v>
      </c>
      <c r="Z361" s="60">
        <v>0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</row>
    <row r="362" spans="1:37" ht="17.25" thickBot="1">
      <c r="A362" s="72">
        <v>360</v>
      </c>
      <c r="B362" s="57" t="s">
        <v>315</v>
      </c>
      <c r="C362" s="58" t="s">
        <v>1814</v>
      </c>
      <c r="D362" s="69" t="s">
        <v>1821</v>
      </c>
      <c r="E362" s="58" t="s">
        <v>69</v>
      </c>
      <c r="F362" s="69" t="s">
        <v>3811</v>
      </c>
      <c r="G362" s="69">
        <v>2000</v>
      </c>
      <c r="H362" s="70">
        <v>3</v>
      </c>
      <c r="I362" s="60">
        <v>0</v>
      </c>
      <c r="J362" s="71">
        <v>79</v>
      </c>
      <c r="K362" s="71">
        <v>0.9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0.1</v>
      </c>
      <c r="W362" s="71">
        <v>0.1</v>
      </c>
      <c r="X362" s="70">
        <v>10</v>
      </c>
      <c r="Y362" s="71">
        <v>4</v>
      </c>
      <c r="Z362" s="71">
        <v>5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>
        <v>0</v>
      </c>
      <c r="AG362" s="71">
        <v>0.06</v>
      </c>
      <c r="AH362" s="71">
        <v>0.06</v>
      </c>
      <c r="AI362" s="60">
        <v>0</v>
      </c>
      <c r="AJ362" s="71">
        <v>0.06</v>
      </c>
      <c r="AK362" s="63" t="s">
        <v>25</v>
      </c>
    </row>
    <row r="363" spans="1:37" ht="17.25" thickBot="1">
      <c r="A363" s="72">
        <v>361</v>
      </c>
      <c r="B363" s="57" t="s">
        <v>3309</v>
      </c>
      <c r="C363" s="58" t="s">
        <v>1832</v>
      </c>
      <c r="D363" s="69" t="s">
        <v>103</v>
      </c>
      <c r="E363" s="58" t="s">
        <v>87</v>
      </c>
      <c r="F363" s="69" t="s">
        <v>3812</v>
      </c>
      <c r="G363" s="69">
        <v>1997</v>
      </c>
      <c r="H363" s="70">
        <v>3</v>
      </c>
      <c r="I363" s="71">
        <v>3</v>
      </c>
      <c r="J363" s="71">
        <v>221</v>
      </c>
      <c r="K363" s="71">
        <v>2.5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0.1</v>
      </c>
      <c r="U363" s="71">
        <v>0.1</v>
      </c>
      <c r="V363" s="60">
        <v>0</v>
      </c>
      <c r="W363" s="71">
        <v>0.1</v>
      </c>
      <c r="X363" s="70">
        <v>1</v>
      </c>
      <c r="Y363" s="71">
        <v>7</v>
      </c>
      <c r="Z363" s="71">
        <v>1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0.04</v>
      </c>
      <c r="AG363" s="60">
        <v>0</v>
      </c>
      <c r="AH363" s="71">
        <v>0.04</v>
      </c>
      <c r="AI363" s="71">
        <v>0.04</v>
      </c>
      <c r="AJ363" s="71">
        <v>0.04</v>
      </c>
      <c r="AK363" s="63" t="s">
        <v>25</v>
      </c>
    </row>
    <row r="364" spans="1:37" ht="17.25" thickBot="1">
      <c r="A364" s="72">
        <v>362</v>
      </c>
      <c r="B364" s="57" t="s">
        <v>316</v>
      </c>
      <c r="C364" s="58" t="s">
        <v>1822</v>
      </c>
      <c r="D364" s="69" t="s">
        <v>1821</v>
      </c>
      <c r="E364" s="58" t="s">
        <v>93</v>
      </c>
      <c r="F364" s="69" t="s">
        <v>3813</v>
      </c>
      <c r="G364" s="69">
        <v>1992</v>
      </c>
      <c r="H364" s="70">
        <v>4</v>
      </c>
      <c r="I364" s="71">
        <v>2</v>
      </c>
      <c r="J364" s="71">
        <v>173</v>
      </c>
      <c r="K364" s="71">
        <v>1.9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0.3</v>
      </c>
      <c r="U364" s="71">
        <v>0.3</v>
      </c>
      <c r="V364" s="71">
        <v>1.4</v>
      </c>
      <c r="W364" s="71">
        <v>1.8</v>
      </c>
      <c r="X364" s="70">
        <v>4</v>
      </c>
      <c r="Y364" s="71">
        <v>8</v>
      </c>
      <c r="Z364" s="71">
        <v>16</v>
      </c>
      <c r="AA364" s="59">
        <v>0</v>
      </c>
      <c r="AB364" s="71">
        <v>0.52</v>
      </c>
      <c r="AC364" s="71">
        <v>0.52</v>
      </c>
      <c r="AD364" s="60">
        <v>0</v>
      </c>
      <c r="AE364" s="71">
        <v>0.52</v>
      </c>
      <c r="AF364" s="70">
        <v>0.18</v>
      </c>
      <c r="AG364" s="71">
        <v>0.75</v>
      </c>
      <c r="AH364" s="71">
        <v>0.92</v>
      </c>
      <c r="AI364" s="71">
        <v>0.18</v>
      </c>
      <c r="AJ364" s="71">
        <v>0.92</v>
      </c>
      <c r="AK364" s="63" t="s">
        <v>25</v>
      </c>
    </row>
    <row r="365" spans="1:37" ht="17.25" thickBot="1">
      <c r="A365" s="72">
        <v>363</v>
      </c>
      <c r="B365" s="57" t="s">
        <v>317</v>
      </c>
      <c r="C365" s="58" t="s">
        <v>1838</v>
      </c>
      <c r="D365" s="69" t="s">
        <v>1821</v>
      </c>
      <c r="E365" s="58" t="s">
        <v>77</v>
      </c>
      <c r="F365" s="69" t="s">
        <v>3814</v>
      </c>
      <c r="G365" s="69">
        <v>2001</v>
      </c>
      <c r="H365" s="70">
        <v>5</v>
      </c>
      <c r="I365" s="71">
        <v>3</v>
      </c>
      <c r="J365" s="71">
        <v>257</v>
      </c>
      <c r="K365" s="71">
        <v>2.9</v>
      </c>
      <c r="L365" s="70">
        <v>1</v>
      </c>
      <c r="M365" s="60">
        <v>0</v>
      </c>
      <c r="N365" s="71">
        <v>1</v>
      </c>
      <c r="O365" s="71">
        <v>1</v>
      </c>
      <c r="P365" s="60">
        <v>0</v>
      </c>
      <c r="Q365" s="60">
        <v>0</v>
      </c>
      <c r="R365" s="60">
        <v>0</v>
      </c>
      <c r="S365" s="60">
        <v>0</v>
      </c>
      <c r="T365" s="70">
        <v>0.7</v>
      </c>
      <c r="U365" s="71">
        <v>0.7</v>
      </c>
      <c r="V365" s="71">
        <v>0.4</v>
      </c>
      <c r="W365" s="71">
        <v>1.1000000000000001</v>
      </c>
      <c r="X365" s="70">
        <v>3</v>
      </c>
      <c r="Y365" s="71">
        <v>9</v>
      </c>
      <c r="Z365" s="71">
        <v>18</v>
      </c>
      <c r="AA365" s="70">
        <v>0.35</v>
      </c>
      <c r="AB365" s="60">
        <v>0</v>
      </c>
      <c r="AC365" s="71">
        <v>0.35</v>
      </c>
      <c r="AD365" s="71">
        <v>0.35</v>
      </c>
      <c r="AE365" s="71">
        <v>0.35</v>
      </c>
      <c r="AF365" s="70">
        <v>0.25</v>
      </c>
      <c r="AG365" s="71">
        <v>0.15</v>
      </c>
      <c r="AH365" s="71">
        <v>0.4</v>
      </c>
      <c r="AI365" s="71">
        <v>0.25</v>
      </c>
      <c r="AJ365" s="71">
        <v>0.4</v>
      </c>
      <c r="AK365" s="63" t="s">
        <v>25</v>
      </c>
    </row>
    <row r="366" spans="1:37" ht="17.25" thickBot="1">
      <c r="A366" s="72">
        <v>364</v>
      </c>
      <c r="B366" s="57" t="s">
        <v>318</v>
      </c>
      <c r="C366" s="58" t="s">
        <v>1819</v>
      </c>
      <c r="D366" s="69" t="s">
        <v>104</v>
      </c>
      <c r="E366" s="58" t="s">
        <v>67</v>
      </c>
      <c r="F366" s="69" t="s">
        <v>3685</v>
      </c>
      <c r="G366" s="69">
        <v>1991</v>
      </c>
      <c r="H366" s="70">
        <v>7</v>
      </c>
      <c r="I366" s="71">
        <v>7</v>
      </c>
      <c r="J366" s="71">
        <v>630</v>
      </c>
      <c r="K366" s="71">
        <v>7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0.5</v>
      </c>
      <c r="U366" s="71">
        <v>0.5</v>
      </c>
      <c r="V366" s="60">
        <v>0</v>
      </c>
      <c r="W366" s="71">
        <v>0.5</v>
      </c>
      <c r="X366" s="70">
        <v>1</v>
      </c>
      <c r="Y366" s="71">
        <v>20</v>
      </c>
      <c r="Z366" s="71">
        <v>2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7.0000000000000007E-2</v>
      </c>
      <c r="AG366" s="60">
        <v>0</v>
      </c>
      <c r="AH366" s="71">
        <v>7.0000000000000007E-2</v>
      </c>
      <c r="AI366" s="71">
        <v>7.0000000000000007E-2</v>
      </c>
      <c r="AJ366" s="71">
        <v>7.0000000000000007E-2</v>
      </c>
      <c r="AK366" s="63" t="s">
        <v>25</v>
      </c>
    </row>
    <row r="367" spans="1:37" ht="17.25" thickBot="1">
      <c r="A367" s="72">
        <v>365</v>
      </c>
      <c r="B367" s="57" t="s">
        <v>319</v>
      </c>
      <c r="C367" s="58" t="s">
        <v>1826</v>
      </c>
      <c r="D367" s="69" t="s">
        <v>1821</v>
      </c>
      <c r="E367" s="58" t="s">
        <v>85</v>
      </c>
      <c r="F367" s="69" t="s">
        <v>3815</v>
      </c>
      <c r="G367" s="69">
        <v>1992</v>
      </c>
      <c r="H367" s="70">
        <v>7</v>
      </c>
      <c r="I367" s="71">
        <v>7</v>
      </c>
      <c r="J367" s="71">
        <v>539</v>
      </c>
      <c r="K367" s="71">
        <v>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70">
        <v>0.4</v>
      </c>
      <c r="U367" s="71">
        <v>0.4</v>
      </c>
      <c r="V367" s="71">
        <v>0.6</v>
      </c>
      <c r="W367" s="71">
        <v>1.1000000000000001</v>
      </c>
      <c r="X367" s="70">
        <v>5</v>
      </c>
      <c r="Y367" s="71">
        <v>15</v>
      </c>
      <c r="Z367" s="71">
        <v>17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7.0000000000000007E-2</v>
      </c>
      <c r="AG367" s="71">
        <v>0.1</v>
      </c>
      <c r="AH367" s="71">
        <v>0.18</v>
      </c>
      <c r="AI367" s="71">
        <v>7.0000000000000007E-2</v>
      </c>
      <c r="AJ367" s="71">
        <v>0.18</v>
      </c>
      <c r="AK367" s="63" t="s">
        <v>25</v>
      </c>
    </row>
    <row r="368" spans="1:37" ht="17.25" thickBot="1">
      <c r="A368" s="72">
        <v>366</v>
      </c>
      <c r="B368" s="57" t="s">
        <v>320</v>
      </c>
      <c r="C368" s="58" t="s">
        <v>1843</v>
      </c>
      <c r="D368" s="69" t="s">
        <v>1835</v>
      </c>
      <c r="E368" s="58" t="s">
        <v>93</v>
      </c>
      <c r="F368" s="69" t="s">
        <v>3816</v>
      </c>
      <c r="G368" s="69">
        <v>1993</v>
      </c>
      <c r="H368" s="70">
        <v>7</v>
      </c>
      <c r="I368" s="71">
        <v>7</v>
      </c>
      <c r="J368" s="71">
        <v>623</v>
      </c>
      <c r="K368" s="71">
        <v>6.9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3</v>
      </c>
      <c r="S368" s="60">
        <v>0</v>
      </c>
      <c r="T368" s="70">
        <v>0.1</v>
      </c>
      <c r="U368" s="71">
        <v>0.1</v>
      </c>
      <c r="V368" s="60">
        <v>0</v>
      </c>
      <c r="W368" s="71">
        <v>0.2</v>
      </c>
      <c r="X368" s="70">
        <v>13</v>
      </c>
      <c r="Y368" s="71">
        <v>27</v>
      </c>
      <c r="Z368" s="71">
        <v>24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0.02</v>
      </c>
      <c r="AG368" s="60">
        <v>0</v>
      </c>
      <c r="AH368" s="71">
        <v>0.02</v>
      </c>
      <c r="AI368" s="71">
        <v>0.02</v>
      </c>
      <c r="AJ368" s="71">
        <v>0.02</v>
      </c>
      <c r="AK368" s="63" t="s">
        <v>25</v>
      </c>
    </row>
    <row r="369" spans="1:37" ht="17.25" thickBot="1">
      <c r="A369" s="72">
        <v>367</v>
      </c>
      <c r="B369" s="57" t="s">
        <v>1783</v>
      </c>
      <c r="C369" s="58" t="s">
        <v>1826</v>
      </c>
      <c r="D369" s="69" t="s">
        <v>1821</v>
      </c>
      <c r="E369" s="58" t="s">
        <v>95</v>
      </c>
      <c r="F369" s="69" t="s">
        <v>3379</v>
      </c>
      <c r="G369" s="69">
        <v>2000</v>
      </c>
      <c r="H369" s="70">
        <v>6</v>
      </c>
      <c r="I369" s="71">
        <v>3</v>
      </c>
      <c r="J369" s="71">
        <v>257</v>
      </c>
      <c r="K369" s="71">
        <v>2.9</v>
      </c>
      <c r="L369" s="70">
        <v>1</v>
      </c>
      <c r="M369" s="60">
        <v>0</v>
      </c>
      <c r="N369" s="71">
        <v>1</v>
      </c>
      <c r="O369" s="71">
        <v>1</v>
      </c>
      <c r="P369" s="60">
        <v>0</v>
      </c>
      <c r="Q369" s="60">
        <v>0</v>
      </c>
      <c r="R369" s="71">
        <v>1</v>
      </c>
      <c r="S369" s="60">
        <v>0</v>
      </c>
      <c r="T369" s="70">
        <v>0.7</v>
      </c>
      <c r="U369" s="71">
        <v>0.7</v>
      </c>
      <c r="V369" s="71">
        <v>0.2</v>
      </c>
      <c r="W369" s="71">
        <v>0.9</v>
      </c>
      <c r="X369" s="70">
        <v>10</v>
      </c>
      <c r="Y369" s="71">
        <v>6</v>
      </c>
      <c r="Z369" s="71">
        <v>17</v>
      </c>
      <c r="AA369" s="70">
        <v>0.35</v>
      </c>
      <c r="AB369" s="60">
        <v>0</v>
      </c>
      <c r="AC369" s="71">
        <v>0.35</v>
      </c>
      <c r="AD369" s="71">
        <v>0.35</v>
      </c>
      <c r="AE369" s="71">
        <v>0.35</v>
      </c>
      <c r="AF369" s="70">
        <v>0.24</v>
      </c>
      <c r="AG369" s="71">
        <v>0.08</v>
      </c>
      <c r="AH369" s="71">
        <v>0.32</v>
      </c>
      <c r="AI369" s="71">
        <v>0.24</v>
      </c>
      <c r="AJ369" s="71">
        <v>0.32</v>
      </c>
      <c r="AK369" s="63" t="s">
        <v>25</v>
      </c>
    </row>
    <row r="370" spans="1:37" ht="17.25" thickBot="1">
      <c r="A370" s="72">
        <v>368</v>
      </c>
      <c r="B370" s="57" t="s">
        <v>321</v>
      </c>
      <c r="C370" s="58" t="s">
        <v>1823</v>
      </c>
      <c r="D370" s="69" t="s">
        <v>104</v>
      </c>
      <c r="E370" s="58" t="s">
        <v>95</v>
      </c>
      <c r="F370" s="69" t="s">
        <v>3797</v>
      </c>
      <c r="G370" s="69">
        <v>1997</v>
      </c>
      <c r="H370" s="70">
        <v>6</v>
      </c>
      <c r="I370" s="71">
        <v>4</v>
      </c>
      <c r="J370" s="71">
        <v>347</v>
      </c>
      <c r="K370" s="71">
        <v>3.9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59">
        <v>0</v>
      </c>
      <c r="U370" s="60">
        <v>0</v>
      </c>
      <c r="V370" s="71">
        <v>0.2</v>
      </c>
      <c r="W370" s="71">
        <v>0.2</v>
      </c>
      <c r="X370" s="70">
        <v>6</v>
      </c>
      <c r="Y370" s="71">
        <v>15</v>
      </c>
      <c r="Z370" s="60">
        <v>0</v>
      </c>
      <c r="AA370" s="59">
        <v>0</v>
      </c>
      <c r="AB370" s="71">
        <v>0.26</v>
      </c>
      <c r="AC370" s="71">
        <v>0.26</v>
      </c>
      <c r="AD370" s="60">
        <v>0</v>
      </c>
      <c r="AE370" s="71">
        <v>0.26</v>
      </c>
      <c r="AF370" s="59">
        <v>0</v>
      </c>
      <c r="AG370" s="71">
        <v>0.05</v>
      </c>
      <c r="AH370" s="71">
        <v>0.05</v>
      </c>
      <c r="AI370" s="60">
        <v>0</v>
      </c>
      <c r="AJ370" s="71">
        <v>0.05</v>
      </c>
      <c r="AK370" s="63" t="s">
        <v>25</v>
      </c>
    </row>
    <row r="371" spans="1:37" ht="17.25" thickBot="1">
      <c r="A371" s="72">
        <v>369</v>
      </c>
      <c r="B371" s="57" t="s">
        <v>322</v>
      </c>
      <c r="C371" s="58" t="s">
        <v>1814</v>
      </c>
      <c r="D371" s="69" t="s">
        <v>104</v>
      </c>
      <c r="E371" s="58" t="s">
        <v>69</v>
      </c>
      <c r="F371" s="69" t="s">
        <v>3817</v>
      </c>
      <c r="G371" s="69">
        <v>1995</v>
      </c>
      <c r="H371" s="70">
        <v>2</v>
      </c>
      <c r="I371" s="71">
        <v>2</v>
      </c>
      <c r="J371" s="71">
        <v>180</v>
      </c>
      <c r="K371" s="71">
        <v>2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59">
        <v>0</v>
      </c>
      <c r="U371" s="60">
        <v>0</v>
      </c>
      <c r="V371" s="71">
        <v>0.7</v>
      </c>
      <c r="W371" s="71">
        <v>0.7</v>
      </c>
      <c r="X371" s="70">
        <v>1</v>
      </c>
      <c r="Y371" s="71">
        <v>11</v>
      </c>
      <c r="Z371" s="71">
        <v>8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59">
        <v>0</v>
      </c>
      <c r="AG371" s="71">
        <v>0.36</v>
      </c>
      <c r="AH371" s="71">
        <v>0.36</v>
      </c>
      <c r="AI371" s="60">
        <v>0</v>
      </c>
      <c r="AJ371" s="71">
        <v>0.36</v>
      </c>
      <c r="AK371" s="63" t="s">
        <v>25</v>
      </c>
    </row>
    <row r="372" spans="1:37" ht="17.25" thickBot="1">
      <c r="A372" s="72">
        <v>370</v>
      </c>
      <c r="B372" s="57" t="s">
        <v>323</v>
      </c>
      <c r="C372" s="58" t="s">
        <v>1843</v>
      </c>
      <c r="D372" s="69" t="s">
        <v>1812</v>
      </c>
      <c r="E372" s="58" t="s">
        <v>65</v>
      </c>
      <c r="F372" s="69" t="s">
        <v>3398</v>
      </c>
      <c r="G372" s="69">
        <v>1994</v>
      </c>
      <c r="H372" s="70">
        <v>4</v>
      </c>
      <c r="I372" s="71">
        <v>3</v>
      </c>
      <c r="J372" s="71">
        <v>284</v>
      </c>
      <c r="K372" s="71">
        <v>3.2</v>
      </c>
      <c r="L372" s="70">
        <v>1</v>
      </c>
      <c r="M372" s="71">
        <v>1</v>
      </c>
      <c r="N372" s="71">
        <v>2</v>
      </c>
      <c r="O372" s="71">
        <v>1</v>
      </c>
      <c r="P372" s="60">
        <v>0</v>
      </c>
      <c r="Q372" s="60">
        <v>0</v>
      </c>
      <c r="R372" s="71">
        <v>1</v>
      </c>
      <c r="S372" s="60">
        <v>0</v>
      </c>
      <c r="T372" s="70">
        <v>0.4</v>
      </c>
      <c r="U372" s="71">
        <v>0.4</v>
      </c>
      <c r="V372" s="71">
        <v>1</v>
      </c>
      <c r="W372" s="71">
        <v>1.4</v>
      </c>
      <c r="X372" s="70">
        <v>19</v>
      </c>
      <c r="Y372" s="71">
        <v>24</v>
      </c>
      <c r="Z372" s="71">
        <v>27</v>
      </c>
      <c r="AA372" s="70">
        <v>0.32</v>
      </c>
      <c r="AB372" s="71">
        <v>0.32</v>
      </c>
      <c r="AC372" s="71">
        <v>0.63</v>
      </c>
      <c r="AD372" s="71">
        <v>0.32</v>
      </c>
      <c r="AE372" s="71">
        <v>0.63</v>
      </c>
      <c r="AF372" s="70">
        <v>0.11</v>
      </c>
      <c r="AG372" s="71">
        <v>0.33</v>
      </c>
      <c r="AH372" s="71">
        <v>0.44</v>
      </c>
      <c r="AI372" s="71">
        <v>0.11</v>
      </c>
      <c r="AJ372" s="71">
        <v>0.44</v>
      </c>
      <c r="AK372" s="63" t="s">
        <v>25</v>
      </c>
    </row>
    <row r="373" spans="1:37" ht="17.25" thickBot="1">
      <c r="A373" s="72">
        <v>371</v>
      </c>
      <c r="B373" s="57" t="s">
        <v>2333</v>
      </c>
      <c r="C373" s="58" t="s">
        <v>1843</v>
      </c>
      <c r="D373" s="69" t="s">
        <v>102</v>
      </c>
      <c r="E373" s="58" t="s">
        <v>93</v>
      </c>
      <c r="F373" s="69" t="s">
        <v>3818</v>
      </c>
      <c r="G373" s="69">
        <v>2002</v>
      </c>
      <c r="H373" s="70">
        <v>6</v>
      </c>
      <c r="I373" s="71">
        <v>3</v>
      </c>
      <c r="J373" s="71">
        <v>249</v>
      </c>
      <c r="K373" s="71">
        <v>2.8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1</v>
      </c>
      <c r="S373" s="60">
        <v>0</v>
      </c>
      <c r="T373" s="70">
        <v>1</v>
      </c>
      <c r="U373" s="71">
        <v>1</v>
      </c>
      <c r="V373" s="71">
        <v>0.2</v>
      </c>
      <c r="W373" s="71">
        <v>1.2</v>
      </c>
      <c r="X373" s="70">
        <v>5</v>
      </c>
      <c r="Y373" s="71">
        <v>10</v>
      </c>
      <c r="Z373" s="71">
        <v>12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0.37</v>
      </c>
      <c r="AG373" s="71">
        <v>0.08</v>
      </c>
      <c r="AH373" s="71">
        <v>0.45</v>
      </c>
      <c r="AI373" s="71">
        <v>0.37</v>
      </c>
      <c r="AJ373" s="71">
        <v>0.45</v>
      </c>
      <c r="AK373" s="63" t="s">
        <v>25</v>
      </c>
    </row>
    <row r="374" spans="1:37" ht="17.25" thickBot="1">
      <c r="A374" s="72">
        <v>372</v>
      </c>
      <c r="B374" s="57" t="s">
        <v>324</v>
      </c>
      <c r="C374" s="58" t="s">
        <v>1824</v>
      </c>
      <c r="D374" s="69" t="s">
        <v>104</v>
      </c>
      <c r="E374" s="58" t="s">
        <v>81</v>
      </c>
      <c r="F374" s="69" t="s">
        <v>3819</v>
      </c>
      <c r="G374" s="69">
        <v>1984</v>
      </c>
      <c r="H374" s="70">
        <v>6</v>
      </c>
      <c r="I374" s="71">
        <v>6</v>
      </c>
      <c r="J374" s="71">
        <v>540</v>
      </c>
      <c r="K374" s="71">
        <v>6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0.1</v>
      </c>
      <c r="U374" s="71">
        <v>0.1</v>
      </c>
      <c r="V374" s="71">
        <v>0.3</v>
      </c>
      <c r="W374" s="71">
        <v>0.4</v>
      </c>
      <c r="X374" s="70">
        <v>1</v>
      </c>
      <c r="Y374" s="71">
        <v>28</v>
      </c>
      <c r="Z374" s="71">
        <v>1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0.02</v>
      </c>
      <c r="AG374" s="71">
        <v>0.05</v>
      </c>
      <c r="AH374" s="71">
        <v>0.06</v>
      </c>
      <c r="AI374" s="71">
        <v>0.02</v>
      </c>
      <c r="AJ374" s="71">
        <v>0.06</v>
      </c>
      <c r="AK374" s="63" t="s">
        <v>25</v>
      </c>
    </row>
    <row r="375" spans="1:37" ht="17.25" thickBot="1">
      <c r="A375" s="72">
        <v>373</v>
      </c>
      <c r="B375" s="57" t="s">
        <v>3310</v>
      </c>
      <c r="C375" s="58" t="s">
        <v>1848</v>
      </c>
      <c r="D375" s="69" t="s">
        <v>102</v>
      </c>
      <c r="E375" s="58" t="s">
        <v>95</v>
      </c>
      <c r="F375" s="69" t="s">
        <v>3820</v>
      </c>
      <c r="G375" s="69">
        <v>1999</v>
      </c>
      <c r="H375" s="70">
        <v>2</v>
      </c>
      <c r="I375" s="60">
        <v>0</v>
      </c>
      <c r="J375" s="71">
        <v>50</v>
      </c>
      <c r="K375" s="71">
        <v>0.6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59">
        <v>0</v>
      </c>
      <c r="U375" s="60">
        <v>0</v>
      </c>
      <c r="V375" s="71">
        <v>0.1</v>
      </c>
      <c r="W375" s="71">
        <v>0.1</v>
      </c>
      <c r="X375" s="59">
        <v>0</v>
      </c>
      <c r="Y375" s="71">
        <v>3</v>
      </c>
      <c r="Z375" s="71">
        <v>4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71">
        <v>0.18</v>
      </c>
      <c r="AH375" s="71">
        <v>0.18</v>
      </c>
      <c r="AI375" s="60">
        <v>0</v>
      </c>
      <c r="AJ375" s="71">
        <v>0.18</v>
      </c>
      <c r="AK375" s="63" t="s">
        <v>25</v>
      </c>
    </row>
    <row r="376" spans="1:37" ht="17.25" thickBot="1">
      <c r="A376" s="72">
        <v>374</v>
      </c>
      <c r="B376" s="57" t="s">
        <v>325</v>
      </c>
      <c r="C376" s="58" t="s">
        <v>1814</v>
      </c>
      <c r="D376" s="69" t="s">
        <v>103</v>
      </c>
      <c r="E376" s="58" t="s">
        <v>71</v>
      </c>
      <c r="F376" s="69" t="s">
        <v>3821</v>
      </c>
      <c r="G376" s="69">
        <v>2000</v>
      </c>
      <c r="H376" s="70">
        <v>4</v>
      </c>
      <c r="I376" s="71">
        <v>1</v>
      </c>
      <c r="J376" s="71">
        <v>105</v>
      </c>
      <c r="K376" s="71">
        <v>1.2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71">
        <v>6</v>
      </c>
      <c r="Z376" s="71">
        <v>4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</row>
    <row r="377" spans="1:37" ht="17.25" thickBot="1">
      <c r="A377" s="72">
        <v>375</v>
      </c>
      <c r="B377" s="57" t="s">
        <v>3175</v>
      </c>
      <c r="C377" s="58" t="s">
        <v>1814</v>
      </c>
      <c r="D377" s="69" t="s">
        <v>104</v>
      </c>
      <c r="E377" s="58" t="s">
        <v>95</v>
      </c>
      <c r="F377" s="69" t="s">
        <v>3822</v>
      </c>
      <c r="G377" s="69">
        <v>1991</v>
      </c>
      <c r="H377" s="70">
        <v>1</v>
      </c>
      <c r="I377" s="60">
        <v>0</v>
      </c>
      <c r="J377" s="71">
        <v>8</v>
      </c>
      <c r="K377" s="71">
        <v>0.1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59">
        <v>0</v>
      </c>
      <c r="U377" s="60">
        <v>0</v>
      </c>
      <c r="V377" s="60">
        <v>0</v>
      </c>
      <c r="W377" s="60">
        <v>0</v>
      </c>
      <c r="X377" s="59">
        <v>0</v>
      </c>
      <c r="Y377" s="71">
        <v>2</v>
      </c>
      <c r="Z377" s="60">
        <v>0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59">
        <v>0</v>
      </c>
      <c r="AG377" s="60">
        <v>0</v>
      </c>
      <c r="AH377" s="60">
        <v>0</v>
      </c>
      <c r="AI377" s="60">
        <v>0</v>
      </c>
      <c r="AJ377" s="60">
        <v>0</v>
      </c>
      <c r="AK377" s="63" t="s">
        <v>25</v>
      </c>
    </row>
    <row r="378" spans="1:37" ht="17.25" thickBot="1">
      <c r="A378" s="72">
        <v>376</v>
      </c>
      <c r="B378" s="57" t="s">
        <v>326</v>
      </c>
      <c r="C378" s="58" t="s">
        <v>1814</v>
      </c>
      <c r="D378" s="69" t="s">
        <v>1812</v>
      </c>
      <c r="E378" s="58" t="s">
        <v>63</v>
      </c>
      <c r="F378" s="69" t="s">
        <v>3388</v>
      </c>
      <c r="G378" s="69">
        <v>2000</v>
      </c>
      <c r="H378" s="70">
        <v>2</v>
      </c>
      <c r="I378" s="60">
        <v>0</v>
      </c>
      <c r="J378" s="71">
        <v>11</v>
      </c>
      <c r="K378" s="71">
        <v>0.1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70">
        <v>0.5</v>
      </c>
      <c r="U378" s="71">
        <v>0.5</v>
      </c>
      <c r="V378" s="60">
        <v>0</v>
      </c>
      <c r="W378" s="71">
        <v>0.5</v>
      </c>
      <c r="X378" s="59">
        <v>0</v>
      </c>
      <c r="Y378" s="60">
        <v>0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3.75</v>
      </c>
      <c r="AG378" s="60">
        <v>0</v>
      </c>
      <c r="AH378" s="71">
        <v>3.75</v>
      </c>
      <c r="AI378" s="71">
        <v>3.75</v>
      </c>
      <c r="AJ378" s="71">
        <v>3.75</v>
      </c>
      <c r="AK378" s="63" t="s">
        <v>25</v>
      </c>
    </row>
    <row r="379" spans="1:37" ht="17.25" thickBot="1">
      <c r="A379" s="72">
        <v>377</v>
      </c>
      <c r="B379" s="57" t="s">
        <v>327</v>
      </c>
      <c r="C379" s="58" t="s">
        <v>1814</v>
      </c>
      <c r="D379" s="69" t="s">
        <v>102</v>
      </c>
      <c r="E379" s="58" t="s">
        <v>95</v>
      </c>
      <c r="F379" s="69" t="s">
        <v>3823</v>
      </c>
      <c r="G379" s="69">
        <v>1997</v>
      </c>
      <c r="H379" s="70">
        <v>7</v>
      </c>
      <c r="I379" s="71">
        <v>7</v>
      </c>
      <c r="J379" s="71">
        <v>630</v>
      </c>
      <c r="K379" s="71">
        <v>7</v>
      </c>
      <c r="L379" s="70">
        <v>3</v>
      </c>
      <c r="M379" s="71">
        <v>1</v>
      </c>
      <c r="N379" s="71">
        <v>4</v>
      </c>
      <c r="O379" s="71">
        <v>3</v>
      </c>
      <c r="P379" s="60">
        <v>0</v>
      </c>
      <c r="Q379" s="60">
        <v>0</v>
      </c>
      <c r="R379" s="60">
        <v>0</v>
      </c>
      <c r="S379" s="60">
        <v>0</v>
      </c>
      <c r="T379" s="70">
        <v>2.9</v>
      </c>
      <c r="U379" s="71">
        <v>2.9</v>
      </c>
      <c r="V379" s="71">
        <v>0.4</v>
      </c>
      <c r="W379" s="71">
        <v>3.4</v>
      </c>
      <c r="X379" s="70">
        <v>11</v>
      </c>
      <c r="Y379" s="71">
        <v>9</v>
      </c>
      <c r="Z379" s="71">
        <v>33</v>
      </c>
      <c r="AA379" s="70">
        <v>0.43</v>
      </c>
      <c r="AB379" s="71">
        <v>0.14000000000000001</v>
      </c>
      <c r="AC379" s="71">
        <v>0.56999999999999995</v>
      </c>
      <c r="AD379" s="71">
        <v>0.43</v>
      </c>
      <c r="AE379" s="71">
        <v>0.56999999999999995</v>
      </c>
      <c r="AF379" s="70">
        <v>0.42</v>
      </c>
      <c r="AG379" s="71">
        <v>0.06</v>
      </c>
      <c r="AH379" s="71">
        <v>0.48</v>
      </c>
      <c r="AI379" s="71">
        <v>0.42</v>
      </c>
      <c r="AJ379" s="71">
        <v>0.48</v>
      </c>
      <c r="AK379" s="63" t="s">
        <v>25</v>
      </c>
    </row>
    <row r="380" spans="1:37" ht="17.25" thickBot="1">
      <c r="A380" s="72">
        <v>378</v>
      </c>
      <c r="B380" s="57" t="s">
        <v>328</v>
      </c>
      <c r="C380" s="58" t="s">
        <v>1866</v>
      </c>
      <c r="D380" s="69" t="s">
        <v>102</v>
      </c>
      <c r="E380" s="58" t="s">
        <v>71</v>
      </c>
      <c r="F380" s="69" t="s">
        <v>3824</v>
      </c>
      <c r="G380" s="69">
        <v>1999</v>
      </c>
      <c r="H380" s="70">
        <v>5</v>
      </c>
      <c r="I380" s="71">
        <v>2</v>
      </c>
      <c r="J380" s="71">
        <v>199</v>
      </c>
      <c r="K380" s="71">
        <v>2.2000000000000002</v>
      </c>
      <c r="L380" s="59">
        <v>0</v>
      </c>
      <c r="M380" s="71">
        <v>2</v>
      </c>
      <c r="N380" s="71">
        <v>2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0.4</v>
      </c>
      <c r="U380" s="71">
        <v>0.4</v>
      </c>
      <c r="V380" s="71">
        <v>0.8</v>
      </c>
      <c r="W380" s="71">
        <v>1.2</v>
      </c>
      <c r="X380" s="70">
        <v>17</v>
      </c>
      <c r="Y380" s="71">
        <v>11</v>
      </c>
      <c r="Z380" s="71">
        <v>44</v>
      </c>
      <c r="AA380" s="59">
        <v>0</v>
      </c>
      <c r="AB380" s="71">
        <v>0.9</v>
      </c>
      <c r="AC380" s="71">
        <v>0.9</v>
      </c>
      <c r="AD380" s="60">
        <v>0</v>
      </c>
      <c r="AE380" s="71">
        <v>0.9</v>
      </c>
      <c r="AF380" s="70">
        <v>0.19</v>
      </c>
      <c r="AG380" s="71">
        <v>0.38</v>
      </c>
      <c r="AH380" s="71">
        <v>0.56000000000000005</v>
      </c>
      <c r="AI380" s="71">
        <v>0.19</v>
      </c>
      <c r="AJ380" s="71">
        <v>0.56000000000000005</v>
      </c>
      <c r="AK380" s="63" t="s">
        <v>25</v>
      </c>
    </row>
    <row r="381" spans="1:37" ht="17.25" thickBot="1">
      <c r="A381" s="72">
        <v>379</v>
      </c>
      <c r="B381" s="57" t="s">
        <v>329</v>
      </c>
      <c r="C381" s="58" t="s">
        <v>1847</v>
      </c>
      <c r="D381" s="69" t="s">
        <v>103</v>
      </c>
      <c r="E381" s="58" t="s">
        <v>91</v>
      </c>
      <c r="F381" s="69" t="s">
        <v>3825</v>
      </c>
      <c r="G381" s="69">
        <v>1995</v>
      </c>
      <c r="H381" s="70">
        <v>6</v>
      </c>
      <c r="I381" s="71">
        <v>6</v>
      </c>
      <c r="J381" s="71">
        <v>467</v>
      </c>
      <c r="K381" s="71">
        <v>5.2</v>
      </c>
      <c r="L381" s="70">
        <v>1</v>
      </c>
      <c r="M381" s="71">
        <v>1</v>
      </c>
      <c r="N381" s="71">
        <v>2</v>
      </c>
      <c r="O381" s="71">
        <v>1</v>
      </c>
      <c r="P381" s="60">
        <v>0</v>
      </c>
      <c r="Q381" s="60">
        <v>0</v>
      </c>
      <c r="R381" s="71">
        <v>1</v>
      </c>
      <c r="S381" s="60">
        <v>0</v>
      </c>
      <c r="T381" s="70">
        <v>1.6</v>
      </c>
      <c r="U381" s="71">
        <v>1.6</v>
      </c>
      <c r="V381" s="71">
        <v>0.6</v>
      </c>
      <c r="W381" s="71">
        <v>2.2000000000000002</v>
      </c>
      <c r="X381" s="70">
        <v>3</v>
      </c>
      <c r="Y381" s="71">
        <v>11</v>
      </c>
      <c r="Z381" s="71">
        <v>5</v>
      </c>
      <c r="AA381" s="70">
        <v>0.19</v>
      </c>
      <c r="AB381" s="71">
        <v>0.19</v>
      </c>
      <c r="AC381" s="71">
        <v>0.39</v>
      </c>
      <c r="AD381" s="71">
        <v>0.19</v>
      </c>
      <c r="AE381" s="71">
        <v>0.39</v>
      </c>
      <c r="AF381" s="70">
        <v>0.3</v>
      </c>
      <c r="AG381" s="71">
        <v>0.12</v>
      </c>
      <c r="AH381" s="71">
        <v>0.42</v>
      </c>
      <c r="AI381" s="71">
        <v>0.3</v>
      </c>
      <c r="AJ381" s="71">
        <v>0.42</v>
      </c>
      <c r="AK381" s="63" t="s">
        <v>25</v>
      </c>
    </row>
    <row r="382" spans="1:37" ht="17.25" thickBot="1">
      <c r="A382" s="72">
        <v>380</v>
      </c>
      <c r="B382" s="57" t="s">
        <v>2720</v>
      </c>
      <c r="C382" s="58" t="s">
        <v>1824</v>
      </c>
      <c r="D382" s="69" t="s">
        <v>103</v>
      </c>
      <c r="E382" s="58" t="s">
        <v>2351</v>
      </c>
      <c r="F382" s="69" t="s">
        <v>3820</v>
      </c>
      <c r="G382" s="69">
        <v>1999</v>
      </c>
      <c r="H382" s="70">
        <v>7</v>
      </c>
      <c r="I382" s="71">
        <v>6</v>
      </c>
      <c r="J382" s="71">
        <v>518</v>
      </c>
      <c r="K382" s="71">
        <v>5.8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1</v>
      </c>
      <c r="S382" s="60">
        <v>0</v>
      </c>
      <c r="T382" s="70">
        <v>0.2</v>
      </c>
      <c r="U382" s="71">
        <v>0.2</v>
      </c>
      <c r="V382" s="60">
        <v>0</v>
      </c>
      <c r="W382" s="71">
        <v>0.2</v>
      </c>
      <c r="X382" s="70">
        <v>3</v>
      </c>
      <c r="Y382" s="71">
        <v>19</v>
      </c>
      <c r="Z382" s="71">
        <v>7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0.03</v>
      </c>
      <c r="AG382" s="71">
        <v>0.01</v>
      </c>
      <c r="AH382" s="71">
        <v>0.03</v>
      </c>
      <c r="AI382" s="71">
        <v>0.03</v>
      </c>
      <c r="AJ382" s="71">
        <v>0.03</v>
      </c>
      <c r="AK382" s="63" t="s">
        <v>25</v>
      </c>
    </row>
    <row r="383" spans="1:37" ht="17.25" thickBot="1">
      <c r="A383" s="72">
        <v>381</v>
      </c>
      <c r="B383" s="57" t="s">
        <v>377</v>
      </c>
      <c r="C383" s="58" t="s">
        <v>1814</v>
      </c>
      <c r="D383" s="69" t="s">
        <v>111</v>
      </c>
      <c r="E383" s="58" t="s">
        <v>73</v>
      </c>
      <c r="F383" s="69" t="s">
        <v>3826</v>
      </c>
      <c r="G383" s="69">
        <v>1990</v>
      </c>
      <c r="H383" s="70">
        <v>4</v>
      </c>
      <c r="I383" s="71">
        <v>4</v>
      </c>
      <c r="J383" s="71">
        <v>360</v>
      </c>
      <c r="K383" s="71">
        <v>4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59">
        <v>0</v>
      </c>
      <c r="U383" s="60">
        <v>0</v>
      </c>
      <c r="V383" s="60">
        <v>0</v>
      </c>
      <c r="W383" s="60">
        <v>0</v>
      </c>
      <c r="X383" s="59">
        <v>0</v>
      </c>
      <c r="Y383" s="60">
        <v>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60">
        <v>0</v>
      </c>
      <c r="AH383" s="60">
        <v>0</v>
      </c>
      <c r="AI383" s="60">
        <v>0</v>
      </c>
      <c r="AJ383" s="60">
        <v>0</v>
      </c>
      <c r="AK383" s="63" t="s">
        <v>25</v>
      </c>
    </row>
    <row r="384" spans="1:37" ht="17.25" thickBot="1">
      <c r="A384" s="72">
        <v>382</v>
      </c>
      <c r="B384" s="57" t="s">
        <v>331</v>
      </c>
      <c r="C384" s="58" t="s">
        <v>1814</v>
      </c>
      <c r="D384" s="69" t="s">
        <v>1812</v>
      </c>
      <c r="E384" s="58" t="s">
        <v>81</v>
      </c>
      <c r="F384" s="69" t="s">
        <v>3827</v>
      </c>
      <c r="G384" s="69">
        <v>1994</v>
      </c>
      <c r="H384" s="70">
        <v>6</v>
      </c>
      <c r="I384" s="71">
        <v>6</v>
      </c>
      <c r="J384" s="71">
        <v>529</v>
      </c>
      <c r="K384" s="71">
        <v>5.9</v>
      </c>
      <c r="L384" s="70">
        <v>2</v>
      </c>
      <c r="M384" s="60">
        <v>0</v>
      </c>
      <c r="N384" s="71">
        <v>2</v>
      </c>
      <c r="O384" s="71">
        <v>2</v>
      </c>
      <c r="P384" s="60">
        <v>0</v>
      </c>
      <c r="Q384" s="60">
        <v>0</v>
      </c>
      <c r="R384" s="71">
        <v>1</v>
      </c>
      <c r="S384" s="60">
        <v>0</v>
      </c>
      <c r="T384" s="70">
        <v>1.9</v>
      </c>
      <c r="U384" s="71">
        <v>1.9</v>
      </c>
      <c r="V384" s="71">
        <v>1.1000000000000001</v>
      </c>
      <c r="W384" s="71">
        <v>3</v>
      </c>
      <c r="X384" s="70">
        <v>38</v>
      </c>
      <c r="Y384" s="71">
        <v>23</v>
      </c>
      <c r="Z384" s="71">
        <v>81</v>
      </c>
      <c r="AA384" s="70">
        <v>0.34</v>
      </c>
      <c r="AB384" s="60">
        <v>0</v>
      </c>
      <c r="AC384" s="71">
        <v>0.34</v>
      </c>
      <c r="AD384" s="71">
        <v>0.34</v>
      </c>
      <c r="AE384" s="71">
        <v>0.34</v>
      </c>
      <c r="AF384" s="70">
        <v>0.32</v>
      </c>
      <c r="AG384" s="71">
        <v>0.19</v>
      </c>
      <c r="AH384" s="71">
        <v>0.51</v>
      </c>
      <c r="AI384" s="71">
        <v>0.32</v>
      </c>
      <c r="AJ384" s="71">
        <v>0.51</v>
      </c>
      <c r="AK384" s="63" t="s">
        <v>25</v>
      </c>
    </row>
    <row r="385" spans="1:37" ht="17.25" thickBot="1">
      <c r="A385" s="72">
        <v>383</v>
      </c>
      <c r="B385" s="57" t="s">
        <v>2721</v>
      </c>
      <c r="C385" s="58" t="s">
        <v>1872</v>
      </c>
      <c r="D385" s="69" t="s">
        <v>103</v>
      </c>
      <c r="E385" s="58" t="s">
        <v>79</v>
      </c>
      <c r="F385" s="69" t="s">
        <v>3828</v>
      </c>
      <c r="G385" s="69">
        <v>2000</v>
      </c>
      <c r="H385" s="70">
        <v>7</v>
      </c>
      <c r="I385" s="71">
        <v>7</v>
      </c>
      <c r="J385" s="71">
        <v>630</v>
      </c>
      <c r="K385" s="71">
        <v>7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60">
        <v>0</v>
      </c>
      <c r="S385" s="60">
        <v>0</v>
      </c>
      <c r="T385" s="70">
        <v>0.5</v>
      </c>
      <c r="U385" s="71">
        <v>0.5</v>
      </c>
      <c r="V385" s="71">
        <v>0.7</v>
      </c>
      <c r="W385" s="71">
        <v>1.3</v>
      </c>
      <c r="X385" s="70">
        <v>13</v>
      </c>
      <c r="Y385" s="71">
        <v>49</v>
      </c>
      <c r="Z385" s="71">
        <v>35</v>
      </c>
      <c r="AA385" s="70">
        <v>0.14000000000000001</v>
      </c>
      <c r="AB385" s="60">
        <v>0</v>
      </c>
      <c r="AC385" s="71">
        <v>0.14000000000000001</v>
      </c>
      <c r="AD385" s="71">
        <v>0.14000000000000001</v>
      </c>
      <c r="AE385" s="71">
        <v>0.14000000000000001</v>
      </c>
      <c r="AF385" s="70">
        <v>0.08</v>
      </c>
      <c r="AG385" s="71">
        <v>0.1</v>
      </c>
      <c r="AH385" s="71">
        <v>0.18</v>
      </c>
      <c r="AI385" s="71">
        <v>0.08</v>
      </c>
      <c r="AJ385" s="71">
        <v>0.18</v>
      </c>
      <c r="AK385" s="63" t="s">
        <v>25</v>
      </c>
    </row>
    <row r="386" spans="1:37" ht="17.25" thickBot="1">
      <c r="A386" s="72">
        <v>384</v>
      </c>
      <c r="B386" s="57" t="s">
        <v>332</v>
      </c>
      <c r="C386" s="58" t="s">
        <v>1814</v>
      </c>
      <c r="D386" s="69" t="s">
        <v>104</v>
      </c>
      <c r="E386" s="58" t="s">
        <v>67</v>
      </c>
      <c r="F386" s="69" t="s">
        <v>3829</v>
      </c>
      <c r="G386" s="69">
        <v>1995</v>
      </c>
      <c r="H386" s="70">
        <v>2</v>
      </c>
      <c r="I386" s="71">
        <v>1</v>
      </c>
      <c r="J386" s="71">
        <v>77</v>
      </c>
      <c r="K386" s="71">
        <v>0.9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59">
        <v>0</v>
      </c>
      <c r="U386" s="60">
        <v>0</v>
      </c>
      <c r="V386" s="60">
        <v>0</v>
      </c>
      <c r="W386" s="60">
        <v>0</v>
      </c>
      <c r="X386" s="70">
        <v>1</v>
      </c>
      <c r="Y386" s="71">
        <v>2</v>
      </c>
      <c r="Z386" s="60">
        <v>0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59">
        <v>0</v>
      </c>
      <c r="AG386" s="71">
        <v>0.03</v>
      </c>
      <c r="AH386" s="71">
        <v>0.03</v>
      </c>
      <c r="AI386" s="60">
        <v>0</v>
      </c>
      <c r="AJ386" s="71">
        <v>0.03</v>
      </c>
      <c r="AK386" s="63" t="s">
        <v>25</v>
      </c>
    </row>
    <row r="387" spans="1:37" ht="17.25" thickBot="1">
      <c r="A387" s="72">
        <v>385</v>
      </c>
      <c r="B387" s="57" t="s">
        <v>333</v>
      </c>
      <c r="C387" s="58" t="s">
        <v>1814</v>
      </c>
      <c r="D387" s="69" t="s">
        <v>104</v>
      </c>
      <c r="E387" s="58" t="s">
        <v>96</v>
      </c>
      <c r="F387" s="69" t="s">
        <v>3830</v>
      </c>
      <c r="G387" s="69">
        <v>1992</v>
      </c>
      <c r="H387" s="70">
        <v>7</v>
      </c>
      <c r="I387" s="71">
        <v>7</v>
      </c>
      <c r="J387" s="71">
        <v>629</v>
      </c>
      <c r="K387" s="71">
        <v>7</v>
      </c>
      <c r="L387" s="70">
        <v>1</v>
      </c>
      <c r="M387" s="71">
        <v>1</v>
      </c>
      <c r="N387" s="71">
        <v>2</v>
      </c>
      <c r="O387" s="71">
        <v>1</v>
      </c>
      <c r="P387" s="60">
        <v>0</v>
      </c>
      <c r="Q387" s="60">
        <v>0</v>
      </c>
      <c r="R387" s="60">
        <v>0</v>
      </c>
      <c r="S387" s="60">
        <v>0</v>
      </c>
      <c r="T387" s="70">
        <v>0.7</v>
      </c>
      <c r="U387" s="71">
        <v>0.7</v>
      </c>
      <c r="V387" s="71">
        <v>0.4</v>
      </c>
      <c r="W387" s="71">
        <v>1.1000000000000001</v>
      </c>
      <c r="X387" s="70">
        <v>1</v>
      </c>
      <c r="Y387" s="71">
        <v>30</v>
      </c>
      <c r="Z387" s="71">
        <v>3</v>
      </c>
      <c r="AA387" s="70">
        <v>0.14000000000000001</v>
      </c>
      <c r="AB387" s="71">
        <v>0.14000000000000001</v>
      </c>
      <c r="AC387" s="71">
        <v>0.28999999999999998</v>
      </c>
      <c r="AD387" s="71">
        <v>0.14000000000000001</v>
      </c>
      <c r="AE387" s="71">
        <v>0.28999999999999998</v>
      </c>
      <c r="AF387" s="70">
        <v>0.11</v>
      </c>
      <c r="AG387" s="71">
        <v>0.05</v>
      </c>
      <c r="AH387" s="71">
        <v>0.16</v>
      </c>
      <c r="AI387" s="71">
        <v>0.11</v>
      </c>
      <c r="AJ387" s="71">
        <v>0.16</v>
      </c>
      <c r="AK387" s="63" t="s">
        <v>25</v>
      </c>
    </row>
    <row r="388" spans="1:37" ht="17.25" thickBot="1">
      <c r="A388" s="72">
        <v>386</v>
      </c>
      <c r="B388" s="57" t="s">
        <v>3153</v>
      </c>
      <c r="C388" s="58" t="s">
        <v>1843</v>
      </c>
      <c r="D388" s="69" t="s">
        <v>104</v>
      </c>
      <c r="E388" s="58" t="s">
        <v>87</v>
      </c>
      <c r="F388" s="69" t="s">
        <v>3681</v>
      </c>
      <c r="G388" s="69">
        <v>2000</v>
      </c>
      <c r="H388" s="70">
        <v>3</v>
      </c>
      <c r="I388" s="71">
        <v>1</v>
      </c>
      <c r="J388" s="71">
        <v>95</v>
      </c>
      <c r="K388" s="71">
        <v>1.1000000000000001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2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70">
        <v>3</v>
      </c>
      <c r="Y388" s="71">
        <v>1</v>
      </c>
      <c r="Z388" s="71">
        <v>1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60">
        <v>0</v>
      </c>
      <c r="AH388" s="60">
        <v>0</v>
      </c>
      <c r="AI388" s="60">
        <v>0</v>
      </c>
      <c r="AJ388" s="60">
        <v>0</v>
      </c>
      <c r="AK388" s="63" t="s">
        <v>25</v>
      </c>
    </row>
    <row r="389" spans="1:37" ht="17.25" thickBot="1">
      <c r="A389" s="72">
        <v>387</v>
      </c>
      <c r="B389" s="57" t="s">
        <v>3154</v>
      </c>
      <c r="C389" s="58" t="s">
        <v>1814</v>
      </c>
      <c r="D389" s="69" t="s">
        <v>102</v>
      </c>
      <c r="E389" s="58" t="s">
        <v>95</v>
      </c>
      <c r="F389" s="69" t="s">
        <v>3831</v>
      </c>
      <c r="G389" s="69">
        <v>1999</v>
      </c>
      <c r="H389" s="70">
        <v>4</v>
      </c>
      <c r="I389" s="71">
        <v>3</v>
      </c>
      <c r="J389" s="71">
        <v>212</v>
      </c>
      <c r="K389" s="71">
        <v>2.4</v>
      </c>
      <c r="L389" s="59">
        <v>0</v>
      </c>
      <c r="M389" s="71">
        <v>1</v>
      </c>
      <c r="N389" s="71">
        <v>1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70">
        <v>0.1</v>
      </c>
      <c r="U389" s="71">
        <v>0.1</v>
      </c>
      <c r="V389" s="71">
        <v>1.1000000000000001</v>
      </c>
      <c r="W389" s="71">
        <v>1.2</v>
      </c>
      <c r="X389" s="70">
        <v>7</v>
      </c>
      <c r="Y389" s="71">
        <v>3</v>
      </c>
      <c r="Z389" s="71">
        <v>7</v>
      </c>
      <c r="AA389" s="59">
        <v>0</v>
      </c>
      <c r="AB389" s="71">
        <v>0.42</v>
      </c>
      <c r="AC389" s="71">
        <v>0.42</v>
      </c>
      <c r="AD389" s="60">
        <v>0</v>
      </c>
      <c r="AE389" s="71">
        <v>0.42</v>
      </c>
      <c r="AF389" s="70">
        <v>0.03</v>
      </c>
      <c r="AG389" s="71">
        <v>0.48</v>
      </c>
      <c r="AH389" s="71">
        <v>0.51</v>
      </c>
      <c r="AI389" s="71">
        <v>0.03</v>
      </c>
      <c r="AJ389" s="71">
        <v>0.51</v>
      </c>
      <c r="AK389" s="63" t="s">
        <v>25</v>
      </c>
    </row>
    <row r="390" spans="1:37" ht="17.25" thickBot="1">
      <c r="A390" s="72">
        <v>388</v>
      </c>
      <c r="B390" s="57" t="s">
        <v>3311</v>
      </c>
      <c r="C390" s="58" t="s">
        <v>1814</v>
      </c>
      <c r="D390" s="69" t="s">
        <v>104</v>
      </c>
      <c r="E390" s="58" t="s">
        <v>2350</v>
      </c>
      <c r="F390" s="69" t="s">
        <v>3832</v>
      </c>
      <c r="G390" s="69">
        <v>1993</v>
      </c>
      <c r="H390" s="70">
        <v>3</v>
      </c>
      <c r="I390" s="71">
        <v>3</v>
      </c>
      <c r="J390" s="71">
        <v>270</v>
      </c>
      <c r="K390" s="71">
        <v>3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70">
        <v>1</v>
      </c>
      <c r="Y390" s="71">
        <v>10</v>
      </c>
      <c r="Z390" s="71">
        <v>2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0.01</v>
      </c>
      <c r="AG390" s="60">
        <v>0</v>
      </c>
      <c r="AH390" s="71">
        <v>0.01</v>
      </c>
      <c r="AI390" s="71">
        <v>0.01</v>
      </c>
      <c r="AJ390" s="71">
        <v>0.01</v>
      </c>
      <c r="AK390" s="63" t="s">
        <v>25</v>
      </c>
    </row>
    <row r="391" spans="1:37" ht="17.25" thickBot="1">
      <c r="A391" s="72">
        <v>389</v>
      </c>
      <c r="B391" s="57" t="s">
        <v>334</v>
      </c>
      <c r="C391" s="58" t="s">
        <v>1820</v>
      </c>
      <c r="D391" s="69" t="s">
        <v>104</v>
      </c>
      <c r="E391" s="58" t="s">
        <v>75</v>
      </c>
      <c r="F391" s="69" t="s">
        <v>3833</v>
      </c>
      <c r="G391" s="69">
        <v>1995</v>
      </c>
      <c r="H391" s="70">
        <v>5</v>
      </c>
      <c r="I391" s="71">
        <v>5</v>
      </c>
      <c r="J391" s="71">
        <v>427</v>
      </c>
      <c r="K391" s="71">
        <v>4.7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2</v>
      </c>
      <c r="S391" s="60">
        <v>0</v>
      </c>
      <c r="T391" s="70">
        <v>0.2</v>
      </c>
      <c r="U391" s="71">
        <v>0.2</v>
      </c>
      <c r="V391" s="71">
        <v>0.1</v>
      </c>
      <c r="W391" s="71">
        <v>0.3</v>
      </c>
      <c r="X391" s="70">
        <v>11</v>
      </c>
      <c r="Y391" s="71">
        <v>24</v>
      </c>
      <c r="Z391" s="71">
        <v>27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0.04</v>
      </c>
      <c r="AG391" s="71">
        <v>0.01</v>
      </c>
      <c r="AH391" s="71">
        <v>0.05</v>
      </c>
      <c r="AI391" s="71">
        <v>0.04</v>
      </c>
      <c r="AJ391" s="71">
        <v>0.05</v>
      </c>
      <c r="AK391" s="63" t="s">
        <v>25</v>
      </c>
    </row>
    <row r="392" spans="1:37" ht="17.25" thickBot="1">
      <c r="A392" s="72">
        <v>390</v>
      </c>
      <c r="B392" s="57" t="s">
        <v>3155</v>
      </c>
      <c r="C392" s="58" t="s">
        <v>1814</v>
      </c>
      <c r="D392" s="69" t="s">
        <v>104</v>
      </c>
      <c r="E392" s="58" t="s">
        <v>2351</v>
      </c>
      <c r="F392" s="69" t="s">
        <v>3834</v>
      </c>
      <c r="G392" s="69">
        <v>2001</v>
      </c>
      <c r="H392" s="70">
        <v>4</v>
      </c>
      <c r="I392" s="71">
        <v>3</v>
      </c>
      <c r="J392" s="71">
        <v>293</v>
      </c>
      <c r="K392" s="71">
        <v>3.3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70">
        <v>0.5</v>
      </c>
      <c r="U392" s="71">
        <v>0.5</v>
      </c>
      <c r="V392" s="60">
        <v>0</v>
      </c>
      <c r="W392" s="71">
        <v>0.5</v>
      </c>
      <c r="X392" s="70">
        <v>2</v>
      </c>
      <c r="Y392" s="71">
        <v>12</v>
      </c>
      <c r="Z392" s="71">
        <v>10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0.15</v>
      </c>
      <c r="AG392" s="71">
        <v>0.01</v>
      </c>
      <c r="AH392" s="71">
        <v>0.16</v>
      </c>
      <c r="AI392" s="71">
        <v>0.15</v>
      </c>
      <c r="AJ392" s="71">
        <v>0.16</v>
      </c>
      <c r="AK392" s="63" t="s">
        <v>25</v>
      </c>
    </row>
    <row r="393" spans="1:37" ht="17.25" thickBot="1">
      <c r="A393" s="72">
        <v>391</v>
      </c>
      <c r="B393" s="57" t="s">
        <v>335</v>
      </c>
      <c r="C393" s="58" t="s">
        <v>1846</v>
      </c>
      <c r="D393" s="69" t="s">
        <v>1812</v>
      </c>
      <c r="E393" s="58" t="s">
        <v>83</v>
      </c>
      <c r="F393" s="69" t="s">
        <v>3835</v>
      </c>
      <c r="G393" s="69">
        <v>1997</v>
      </c>
      <c r="H393" s="70">
        <v>7</v>
      </c>
      <c r="I393" s="60">
        <v>0</v>
      </c>
      <c r="J393" s="71">
        <v>141</v>
      </c>
      <c r="K393" s="71">
        <v>1.6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70">
        <v>0.1</v>
      </c>
      <c r="U393" s="71">
        <v>0.1</v>
      </c>
      <c r="V393" s="71">
        <v>0.1</v>
      </c>
      <c r="W393" s="71">
        <v>0.2</v>
      </c>
      <c r="X393" s="70">
        <v>3</v>
      </c>
      <c r="Y393" s="71">
        <v>12</v>
      </c>
      <c r="Z393" s="71">
        <v>5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0.05</v>
      </c>
      <c r="AG393" s="71">
        <v>0.05</v>
      </c>
      <c r="AH393" s="71">
        <v>0.1</v>
      </c>
      <c r="AI393" s="71">
        <v>0.05</v>
      </c>
      <c r="AJ393" s="71">
        <v>0.1</v>
      </c>
      <c r="AK393" s="63" t="s">
        <v>25</v>
      </c>
    </row>
    <row r="394" spans="1:37" ht="17.25" thickBot="1">
      <c r="A394" s="72">
        <v>392</v>
      </c>
      <c r="B394" s="57" t="s">
        <v>2722</v>
      </c>
      <c r="C394" s="58" t="s">
        <v>1820</v>
      </c>
      <c r="D394" s="69" t="s">
        <v>104</v>
      </c>
      <c r="E394" s="58" t="s">
        <v>63</v>
      </c>
      <c r="F394" s="69" t="s">
        <v>3403</v>
      </c>
      <c r="G394" s="69">
        <v>2001</v>
      </c>
      <c r="H394" s="70">
        <v>1</v>
      </c>
      <c r="I394" s="71">
        <v>1</v>
      </c>
      <c r="J394" s="71">
        <v>49</v>
      </c>
      <c r="K394" s="71">
        <v>0.5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1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59">
        <v>0</v>
      </c>
      <c r="Y394" s="71">
        <v>7</v>
      </c>
      <c r="Z394" s="71">
        <v>3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</row>
    <row r="395" spans="1:37" ht="17.25" thickBot="1">
      <c r="A395" s="72">
        <v>393</v>
      </c>
      <c r="B395" s="57" t="s">
        <v>2867</v>
      </c>
      <c r="C395" s="58" t="s">
        <v>1814</v>
      </c>
      <c r="D395" s="69" t="s">
        <v>104</v>
      </c>
      <c r="E395" s="58" t="s">
        <v>87</v>
      </c>
      <c r="F395" s="69" t="s">
        <v>3836</v>
      </c>
      <c r="G395" s="69">
        <v>1995</v>
      </c>
      <c r="H395" s="70">
        <v>1</v>
      </c>
      <c r="I395" s="60">
        <v>0</v>
      </c>
      <c r="J395" s="71">
        <v>31</v>
      </c>
      <c r="K395" s="71">
        <v>0.3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59">
        <v>0</v>
      </c>
      <c r="U395" s="60">
        <v>0</v>
      </c>
      <c r="V395" s="60">
        <v>0</v>
      </c>
      <c r="W395" s="60">
        <v>0</v>
      </c>
      <c r="X395" s="59">
        <v>0</v>
      </c>
      <c r="Y395" s="60">
        <v>0</v>
      </c>
      <c r="Z395" s="71">
        <v>1</v>
      </c>
      <c r="AA395" s="59">
        <v>0</v>
      </c>
      <c r="AB395" s="71">
        <v>2.9</v>
      </c>
      <c r="AC395" s="71">
        <v>2.9</v>
      </c>
      <c r="AD395" s="60">
        <v>0</v>
      </c>
      <c r="AE395" s="71">
        <v>2.9</v>
      </c>
      <c r="AF395" s="59">
        <v>0</v>
      </c>
      <c r="AG395" s="71">
        <v>0.1</v>
      </c>
      <c r="AH395" s="71">
        <v>0.1</v>
      </c>
      <c r="AI395" s="60">
        <v>0</v>
      </c>
      <c r="AJ395" s="71">
        <v>0.1</v>
      </c>
      <c r="AK395" s="63" t="s">
        <v>25</v>
      </c>
    </row>
    <row r="396" spans="1:37" ht="17.25" thickBot="1">
      <c r="A396" s="72">
        <v>394</v>
      </c>
      <c r="B396" s="57" t="s">
        <v>336</v>
      </c>
      <c r="C396" s="58" t="s">
        <v>1863</v>
      </c>
      <c r="D396" s="69" t="s">
        <v>104</v>
      </c>
      <c r="E396" s="58" t="s">
        <v>63</v>
      </c>
      <c r="F396" s="69" t="s">
        <v>3837</v>
      </c>
      <c r="G396" s="69">
        <v>1998</v>
      </c>
      <c r="H396" s="70">
        <v>5</v>
      </c>
      <c r="I396" s="71">
        <v>1</v>
      </c>
      <c r="J396" s="71">
        <v>155</v>
      </c>
      <c r="K396" s="71">
        <v>1.7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2</v>
      </c>
      <c r="S396" s="71">
        <v>1</v>
      </c>
      <c r="T396" s="59">
        <v>0</v>
      </c>
      <c r="U396" s="60">
        <v>0</v>
      </c>
      <c r="V396" s="60">
        <v>0</v>
      </c>
      <c r="W396" s="60">
        <v>0</v>
      </c>
      <c r="X396" s="70">
        <v>1</v>
      </c>
      <c r="Y396" s="71">
        <v>9</v>
      </c>
      <c r="Z396" s="71">
        <v>4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0.02</v>
      </c>
      <c r="AG396" s="60">
        <v>0</v>
      </c>
      <c r="AH396" s="71">
        <v>0.02</v>
      </c>
      <c r="AI396" s="71">
        <v>0.02</v>
      </c>
      <c r="AJ396" s="71">
        <v>0.02</v>
      </c>
      <c r="AK396" s="63" t="s">
        <v>25</v>
      </c>
    </row>
    <row r="397" spans="1:37" ht="17.25" thickBot="1">
      <c r="A397" s="72">
        <v>395</v>
      </c>
      <c r="B397" s="57" t="s">
        <v>337</v>
      </c>
      <c r="C397" s="58" t="s">
        <v>1814</v>
      </c>
      <c r="D397" s="69" t="s">
        <v>104</v>
      </c>
      <c r="E397" s="58" t="s">
        <v>85</v>
      </c>
      <c r="F397" s="69" t="s">
        <v>3838</v>
      </c>
      <c r="G397" s="69">
        <v>1989</v>
      </c>
      <c r="H397" s="70">
        <v>1</v>
      </c>
      <c r="I397" s="60">
        <v>0</v>
      </c>
      <c r="J397" s="71">
        <v>1</v>
      </c>
      <c r="K397" s="60">
        <v>0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59">
        <v>0</v>
      </c>
      <c r="U397" s="60">
        <v>0</v>
      </c>
      <c r="V397" s="60">
        <v>0</v>
      </c>
      <c r="W397" s="60">
        <v>0</v>
      </c>
      <c r="X397" s="59">
        <v>0</v>
      </c>
      <c r="Y397" s="60">
        <v>0</v>
      </c>
      <c r="Z397" s="60">
        <v>0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59">
        <v>0</v>
      </c>
      <c r="AG397" s="60">
        <v>0</v>
      </c>
      <c r="AH397" s="60">
        <v>0</v>
      </c>
      <c r="AI397" s="60">
        <v>0</v>
      </c>
      <c r="AJ397" s="60">
        <v>0</v>
      </c>
      <c r="AK397" s="63" t="s">
        <v>25</v>
      </c>
    </row>
    <row r="398" spans="1:37" ht="17.25" thickBot="1">
      <c r="A398" s="72">
        <v>396</v>
      </c>
      <c r="B398" s="57" t="s">
        <v>2723</v>
      </c>
      <c r="C398" s="58" t="s">
        <v>1854</v>
      </c>
      <c r="D398" s="69" t="s">
        <v>103</v>
      </c>
      <c r="E398" s="58" t="s">
        <v>67</v>
      </c>
      <c r="F398" s="69" t="s">
        <v>3839</v>
      </c>
      <c r="G398" s="69">
        <v>2000</v>
      </c>
      <c r="H398" s="70">
        <v>6</v>
      </c>
      <c r="I398" s="71">
        <v>4</v>
      </c>
      <c r="J398" s="71">
        <v>326</v>
      </c>
      <c r="K398" s="71">
        <v>3.6</v>
      </c>
      <c r="L398" s="70">
        <v>1</v>
      </c>
      <c r="M398" s="60">
        <v>0</v>
      </c>
      <c r="N398" s="71">
        <v>1</v>
      </c>
      <c r="O398" s="71">
        <v>1</v>
      </c>
      <c r="P398" s="60">
        <v>0</v>
      </c>
      <c r="Q398" s="60">
        <v>0</v>
      </c>
      <c r="R398" s="71">
        <v>2</v>
      </c>
      <c r="S398" s="60">
        <v>0</v>
      </c>
      <c r="T398" s="70">
        <v>0.7</v>
      </c>
      <c r="U398" s="71">
        <v>0.7</v>
      </c>
      <c r="V398" s="71">
        <v>0.6</v>
      </c>
      <c r="W398" s="71">
        <v>1.3</v>
      </c>
      <c r="X398" s="70">
        <v>5</v>
      </c>
      <c r="Y398" s="71">
        <v>12</v>
      </c>
      <c r="Z398" s="71">
        <v>17</v>
      </c>
      <c r="AA398" s="70">
        <v>0.28000000000000003</v>
      </c>
      <c r="AB398" s="60">
        <v>0</v>
      </c>
      <c r="AC398" s="71">
        <v>0.28000000000000003</v>
      </c>
      <c r="AD398" s="71">
        <v>0.28000000000000003</v>
      </c>
      <c r="AE398" s="71">
        <v>0.28000000000000003</v>
      </c>
      <c r="AF398" s="70">
        <v>0.18</v>
      </c>
      <c r="AG398" s="71">
        <v>0.17</v>
      </c>
      <c r="AH398" s="71">
        <v>0.35</v>
      </c>
      <c r="AI398" s="71">
        <v>0.18</v>
      </c>
      <c r="AJ398" s="71">
        <v>0.35</v>
      </c>
      <c r="AK398" s="63" t="s">
        <v>25</v>
      </c>
    </row>
    <row r="399" spans="1:37" ht="17.25" thickBot="1">
      <c r="A399" s="72">
        <v>397</v>
      </c>
      <c r="B399" s="57" t="s">
        <v>2724</v>
      </c>
      <c r="C399" s="58" t="s">
        <v>1822</v>
      </c>
      <c r="D399" s="69" t="s">
        <v>104</v>
      </c>
      <c r="E399" s="58" t="s">
        <v>83</v>
      </c>
      <c r="F399" s="69" t="s">
        <v>3144</v>
      </c>
      <c r="G399" s="69">
        <v>1997</v>
      </c>
      <c r="H399" s="70">
        <v>7</v>
      </c>
      <c r="I399" s="71">
        <v>6</v>
      </c>
      <c r="J399" s="71">
        <v>600</v>
      </c>
      <c r="K399" s="71">
        <v>6.7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71">
        <v>0.1</v>
      </c>
      <c r="X399" s="70">
        <v>11</v>
      </c>
      <c r="Y399" s="71">
        <v>34</v>
      </c>
      <c r="Z399" s="71">
        <v>3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71">
        <v>0.01</v>
      </c>
      <c r="AH399" s="71">
        <v>0.01</v>
      </c>
      <c r="AI399" s="60">
        <v>0</v>
      </c>
      <c r="AJ399" s="71">
        <v>0.01</v>
      </c>
      <c r="AK399" s="63" t="s">
        <v>25</v>
      </c>
    </row>
    <row r="400" spans="1:37" ht="17.25" thickBot="1">
      <c r="A400" s="72">
        <v>398</v>
      </c>
      <c r="B400" s="57" t="s">
        <v>2725</v>
      </c>
      <c r="C400" s="58" t="s">
        <v>1814</v>
      </c>
      <c r="D400" s="69" t="s">
        <v>111</v>
      </c>
      <c r="E400" s="58" t="s">
        <v>2350</v>
      </c>
      <c r="F400" s="69" t="s">
        <v>3840</v>
      </c>
      <c r="G400" s="69">
        <v>2002</v>
      </c>
      <c r="H400" s="70">
        <v>6</v>
      </c>
      <c r="I400" s="71">
        <v>6</v>
      </c>
      <c r="J400" s="71">
        <v>540</v>
      </c>
      <c r="K400" s="71">
        <v>6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71">
        <v>3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</row>
    <row r="401" spans="1:37" ht="17.25" thickBot="1">
      <c r="A401" s="72">
        <v>399</v>
      </c>
      <c r="B401" s="57" t="s">
        <v>2853</v>
      </c>
      <c r="C401" s="58" t="s">
        <v>1822</v>
      </c>
      <c r="D401" s="69" t="s">
        <v>2852</v>
      </c>
      <c r="E401" s="58" t="s">
        <v>75</v>
      </c>
      <c r="F401" s="69" t="s">
        <v>3841</v>
      </c>
      <c r="G401" s="69">
        <v>1996</v>
      </c>
      <c r="H401" s="70">
        <v>3</v>
      </c>
      <c r="I401" s="60">
        <v>0</v>
      </c>
      <c r="J401" s="71">
        <v>35</v>
      </c>
      <c r="K401" s="71">
        <v>0.4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0.2</v>
      </c>
      <c r="U401" s="71">
        <v>0.2</v>
      </c>
      <c r="V401" s="60">
        <v>0</v>
      </c>
      <c r="W401" s="71">
        <v>0.2</v>
      </c>
      <c r="X401" s="70">
        <v>1</v>
      </c>
      <c r="Y401" s="60">
        <v>0</v>
      </c>
      <c r="Z401" s="71">
        <v>2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0.53</v>
      </c>
      <c r="AG401" s="60">
        <v>0</v>
      </c>
      <c r="AH401" s="71">
        <v>0.53</v>
      </c>
      <c r="AI401" s="71">
        <v>0.53</v>
      </c>
      <c r="AJ401" s="71">
        <v>0.53</v>
      </c>
      <c r="AK401" s="63" t="s">
        <v>25</v>
      </c>
    </row>
    <row r="402" spans="1:37" ht="17.25" thickBot="1">
      <c r="A402" s="72">
        <v>400</v>
      </c>
      <c r="B402" s="57" t="s">
        <v>669</v>
      </c>
      <c r="C402" s="58" t="s">
        <v>1865</v>
      </c>
      <c r="D402" s="69" t="s">
        <v>104</v>
      </c>
      <c r="E402" s="58" t="s">
        <v>83</v>
      </c>
      <c r="F402" s="69" t="s">
        <v>3842</v>
      </c>
      <c r="G402" s="69">
        <v>1995</v>
      </c>
      <c r="H402" s="70">
        <v>1</v>
      </c>
      <c r="I402" s="60">
        <v>0</v>
      </c>
      <c r="J402" s="71">
        <v>10</v>
      </c>
      <c r="K402" s="71">
        <v>0.1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60">
        <v>0</v>
      </c>
      <c r="W402" s="60">
        <v>0</v>
      </c>
      <c r="X402" s="59">
        <v>0</v>
      </c>
      <c r="Y402" s="60">
        <v>0</v>
      </c>
      <c r="Z402" s="60">
        <v>0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60">
        <v>0</v>
      </c>
      <c r="AH402" s="60">
        <v>0</v>
      </c>
      <c r="AI402" s="60">
        <v>0</v>
      </c>
      <c r="AJ402" s="60">
        <v>0</v>
      </c>
      <c r="AK402" s="63" t="s">
        <v>25</v>
      </c>
    </row>
    <row r="403" spans="1:37" ht="17.25" thickBot="1">
      <c r="A403" s="72">
        <v>401</v>
      </c>
      <c r="B403" s="57" t="s">
        <v>338</v>
      </c>
      <c r="C403" s="58" t="s">
        <v>1841</v>
      </c>
      <c r="D403" s="69" t="s">
        <v>1812</v>
      </c>
      <c r="E403" s="58" t="s">
        <v>93</v>
      </c>
      <c r="F403" s="69" t="s">
        <v>3843</v>
      </c>
      <c r="G403" s="69">
        <v>2001</v>
      </c>
      <c r="H403" s="70">
        <v>4</v>
      </c>
      <c r="I403" s="60">
        <v>0</v>
      </c>
      <c r="J403" s="71">
        <v>74</v>
      </c>
      <c r="K403" s="71">
        <v>0.8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70">
        <v>1</v>
      </c>
      <c r="Y403" s="71">
        <v>3</v>
      </c>
      <c r="Z403" s="71">
        <v>2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402</v>
      </c>
      <c r="B404" s="57" t="s">
        <v>3312</v>
      </c>
      <c r="C404" s="58" t="s">
        <v>1846</v>
      </c>
      <c r="D404" s="69" t="s">
        <v>102</v>
      </c>
      <c r="E404" s="58" t="s">
        <v>2350</v>
      </c>
      <c r="F404" s="69" t="s">
        <v>3844</v>
      </c>
      <c r="G404" s="69">
        <v>1999</v>
      </c>
      <c r="H404" s="70">
        <v>2</v>
      </c>
      <c r="I404" s="60">
        <v>0</v>
      </c>
      <c r="J404" s="71">
        <v>86</v>
      </c>
      <c r="K404" s="71">
        <v>1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71">
        <v>0.1</v>
      </c>
      <c r="W404" s="71">
        <v>0.2</v>
      </c>
      <c r="X404" s="70">
        <v>5</v>
      </c>
      <c r="Y404" s="71">
        <v>4</v>
      </c>
      <c r="Z404" s="71">
        <v>8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0.04</v>
      </c>
      <c r="AG404" s="71">
        <v>0.14000000000000001</v>
      </c>
      <c r="AH404" s="71">
        <v>0.18</v>
      </c>
      <c r="AI404" s="71">
        <v>0.04</v>
      </c>
      <c r="AJ404" s="71">
        <v>0.18</v>
      </c>
      <c r="AK404" s="63" t="s">
        <v>25</v>
      </c>
    </row>
    <row r="405" spans="1:37" ht="17.25" thickBot="1">
      <c r="A405" s="72">
        <v>403</v>
      </c>
      <c r="B405" s="57" t="s">
        <v>339</v>
      </c>
      <c r="C405" s="58" t="s">
        <v>1814</v>
      </c>
      <c r="D405" s="69" t="s">
        <v>104</v>
      </c>
      <c r="E405" s="58" t="s">
        <v>67</v>
      </c>
      <c r="F405" s="69" t="s">
        <v>3845</v>
      </c>
      <c r="G405" s="69">
        <v>1990</v>
      </c>
      <c r="H405" s="70">
        <v>7</v>
      </c>
      <c r="I405" s="71">
        <v>7</v>
      </c>
      <c r="J405" s="71">
        <v>609</v>
      </c>
      <c r="K405" s="71">
        <v>6.8</v>
      </c>
      <c r="L405" s="59">
        <v>0</v>
      </c>
      <c r="M405" s="71">
        <v>4</v>
      </c>
      <c r="N405" s="71">
        <v>4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70">
        <v>0.1</v>
      </c>
      <c r="U405" s="71">
        <v>0.1</v>
      </c>
      <c r="V405" s="71">
        <v>2.5</v>
      </c>
      <c r="W405" s="71">
        <v>2.6</v>
      </c>
      <c r="X405" s="70">
        <v>10</v>
      </c>
      <c r="Y405" s="71">
        <v>47</v>
      </c>
      <c r="Z405" s="71">
        <v>24</v>
      </c>
      <c r="AA405" s="59">
        <v>0</v>
      </c>
      <c r="AB405" s="71">
        <v>0.59</v>
      </c>
      <c r="AC405" s="71">
        <v>0.59</v>
      </c>
      <c r="AD405" s="60">
        <v>0</v>
      </c>
      <c r="AE405" s="71">
        <v>0.59</v>
      </c>
      <c r="AF405" s="70">
        <v>0.01</v>
      </c>
      <c r="AG405" s="71">
        <v>0.37</v>
      </c>
      <c r="AH405" s="71">
        <v>0.38</v>
      </c>
      <c r="AI405" s="71">
        <v>0.01</v>
      </c>
      <c r="AJ405" s="71">
        <v>0.38</v>
      </c>
      <c r="AK405" s="63" t="s">
        <v>25</v>
      </c>
    </row>
    <row r="406" spans="1:37" ht="17.25" thickBot="1">
      <c r="A406" s="72">
        <v>404</v>
      </c>
      <c r="B406" s="57" t="s">
        <v>340</v>
      </c>
      <c r="C406" s="58" t="s">
        <v>1846</v>
      </c>
      <c r="D406" s="69" t="s">
        <v>102</v>
      </c>
      <c r="E406" s="58" t="s">
        <v>63</v>
      </c>
      <c r="F406" s="69" t="s">
        <v>3846</v>
      </c>
      <c r="G406" s="69">
        <v>1994</v>
      </c>
      <c r="H406" s="70">
        <v>3</v>
      </c>
      <c r="I406" s="71">
        <v>1</v>
      </c>
      <c r="J406" s="71">
        <v>129</v>
      </c>
      <c r="K406" s="71">
        <v>1.4</v>
      </c>
      <c r="L406" s="70">
        <v>1</v>
      </c>
      <c r="M406" s="60">
        <v>0</v>
      </c>
      <c r="N406" s="71">
        <v>1</v>
      </c>
      <c r="O406" s="71">
        <v>1</v>
      </c>
      <c r="P406" s="60">
        <v>0</v>
      </c>
      <c r="Q406" s="60">
        <v>0</v>
      </c>
      <c r="R406" s="60">
        <v>0</v>
      </c>
      <c r="S406" s="60">
        <v>0</v>
      </c>
      <c r="T406" s="70">
        <v>0.1</v>
      </c>
      <c r="U406" s="71">
        <v>0.1</v>
      </c>
      <c r="V406" s="71">
        <v>0.8</v>
      </c>
      <c r="W406" s="71">
        <v>0.9</v>
      </c>
      <c r="X406" s="70">
        <v>3</v>
      </c>
      <c r="Y406" s="71">
        <v>8</v>
      </c>
      <c r="Z406" s="71">
        <v>10</v>
      </c>
      <c r="AA406" s="70">
        <v>0.7</v>
      </c>
      <c r="AB406" s="60">
        <v>0</v>
      </c>
      <c r="AC406" s="71">
        <v>0.7</v>
      </c>
      <c r="AD406" s="71">
        <v>0.7</v>
      </c>
      <c r="AE406" s="71">
        <v>0.7</v>
      </c>
      <c r="AF406" s="70">
        <v>0.06</v>
      </c>
      <c r="AG406" s="71">
        <v>0.59</v>
      </c>
      <c r="AH406" s="71">
        <v>0.65</v>
      </c>
      <c r="AI406" s="71">
        <v>0.06</v>
      </c>
      <c r="AJ406" s="71">
        <v>0.65</v>
      </c>
      <c r="AK406" s="63" t="s">
        <v>25</v>
      </c>
    </row>
    <row r="407" spans="1:37" ht="17.25" thickBot="1">
      <c r="A407" s="72">
        <v>405</v>
      </c>
      <c r="B407" s="57" t="s">
        <v>2760</v>
      </c>
      <c r="C407" s="58" t="s">
        <v>1811</v>
      </c>
      <c r="D407" s="69" t="s">
        <v>104</v>
      </c>
      <c r="E407" s="58" t="s">
        <v>2351</v>
      </c>
      <c r="F407" s="69" t="s">
        <v>3847</v>
      </c>
      <c r="G407" s="69">
        <v>1998</v>
      </c>
      <c r="H407" s="70">
        <v>2</v>
      </c>
      <c r="I407" s="60">
        <v>0</v>
      </c>
      <c r="J407" s="71">
        <v>17</v>
      </c>
      <c r="K407" s="71">
        <v>0.2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59">
        <v>0</v>
      </c>
      <c r="Y407" s="60">
        <v>0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60">
        <v>0</v>
      </c>
      <c r="AH407" s="60">
        <v>0</v>
      </c>
      <c r="AI407" s="60">
        <v>0</v>
      </c>
      <c r="AJ407" s="60">
        <v>0</v>
      </c>
      <c r="AK407" s="63" t="s">
        <v>25</v>
      </c>
    </row>
    <row r="408" spans="1:37" ht="17.25" thickBot="1">
      <c r="A408" s="72">
        <v>406</v>
      </c>
      <c r="B408" s="57" t="s">
        <v>341</v>
      </c>
      <c r="C408" s="58" t="s">
        <v>1867</v>
      </c>
      <c r="D408" s="69" t="s">
        <v>103</v>
      </c>
      <c r="E408" s="58" t="s">
        <v>79</v>
      </c>
      <c r="F408" s="69" t="s">
        <v>3848</v>
      </c>
      <c r="G408" s="69">
        <v>1996</v>
      </c>
      <c r="H408" s="70">
        <v>1</v>
      </c>
      <c r="I408" s="60">
        <v>0</v>
      </c>
      <c r="J408" s="71">
        <v>5</v>
      </c>
      <c r="K408" s="71">
        <v>0.1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70">
        <v>1</v>
      </c>
      <c r="Y408" s="71">
        <v>1</v>
      </c>
      <c r="Z408" s="71">
        <v>2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</row>
    <row r="409" spans="1:37" ht="17.25" thickBot="1">
      <c r="A409" s="72">
        <v>407</v>
      </c>
      <c r="B409" s="57" t="s">
        <v>379</v>
      </c>
      <c r="C409" s="58" t="s">
        <v>1811</v>
      </c>
      <c r="D409" s="69" t="s">
        <v>111</v>
      </c>
      <c r="E409" s="58" t="s">
        <v>87</v>
      </c>
      <c r="F409" s="69" t="s">
        <v>3849</v>
      </c>
      <c r="G409" s="69">
        <v>1994</v>
      </c>
      <c r="H409" s="70">
        <v>7</v>
      </c>
      <c r="I409" s="71">
        <v>7</v>
      </c>
      <c r="J409" s="71">
        <v>630</v>
      </c>
      <c r="K409" s="71">
        <v>7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1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</row>
    <row r="410" spans="1:37" ht="17.25" thickBot="1">
      <c r="A410" s="72">
        <v>408</v>
      </c>
      <c r="B410" s="57" t="s">
        <v>2726</v>
      </c>
      <c r="C410" s="58" t="s">
        <v>1854</v>
      </c>
      <c r="D410" s="69" t="s">
        <v>104</v>
      </c>
      <c r="E410" s="58" t="s">
        <v>71</v>
      </c>
      <c r="F410" s="69" t="s">
        <v>3850</v>
      </c>
      <c r="G410" s="69">
        <v>2002</v>
      </c>
      <c r="H410" s="70">
        <v>7</v>
      </c>
      <c r="I410" s="71">
        <v>7</v>
      </c>
      <c r="J410" s="71">
        <v>592</v>
      </c>
      <c r="K410" s="71">
        <v>6.6</v>
      </c>
      <c r="L410" s="59">
        <v>0</v>
      </c>
      <c r="M410" s="71">
        <v>2</v>
      </c>
      <c r="N410" s="71">
        <v>2</v>
      </c>
      <c r="O410" s="60">
        <v>0</v>
      </c>
      <c r="P410" s="60">
        <v>0</v>
      </c>
      <c r="Q410" s="60">
        <v>0</v>
      </c>
      <c r="R410" s="71">
        <v>3</v>
      </c>
      <c r="S410" s="60">
        <v>0</v>
      </c>
      <c r="T410" s="70">
        <v>0.1</v>
      </c>
      <c r="U410" s="71">
        <v>0.1</v>
      </c>
      <c r="V410" s="71">
        <v>0.7</v>
      </c>
      <c r="W410" s="71">
        <v>0.8</v>
      </c>
      <c r="X410" s="70">
        <v>23</v>
      </c>
      <c r="Y410" s="71">
        <v>39</v>
      </c>
      <c r="Z410" s="71">
        <v>38</v>
      </c>
      <c r="AA410" s="59">
        <v>0</v>
      </c>
      <c r="AB410" s="71">
        <v>0.3</v>
      </c>
      <c r="AC410" s="71">
        <v>0.3</v>
      </c>
      <c r="AD410" s="60">
        <v>0</v>
      </c>
      <c r="AE410" s="71">
        <v>0.3</v>
      </c>
      <c r="AF410" s="70">
        <v>0.01</v>
      </c>
      <c r="AG410" s="71">
        <v>0.11</v>
      </c>
      <c r="AH410" s="71">
        <v>0.12</v>
      </c>
      <c r="AI410" s="71">
        <v>0.01</v>
      </c>
      <c r="AJ410" s="71">
        <v>0.12</v>
      </c>
      <c r="AK410" s="63" t="s">
        <v>25</v>
      </c>
    </row>
    <row r="411" spans="1:37" ht="17.25" thickBot="1">
      <c r="A411" s="72">
        <v>409</v>
      </c>
      <c r="B411" s="57" t="s">
        <v>2727</v>
      </c>
      <c r="C411" s="58" t="s">
        <v>1816</v>
      </c>
      <c r="D411" s="69" t="s">
        <v>103</v>
      </c>
      <c r="E411" s="58" t="s">
        <v>81</v>
      </c>
      <c r="F411" s="69" t="s">
        <v>3851</v>
      </c>
      <c r="G411" s="69">
        <v>2004</v>
      </c>
      <c r="H411" s="70">
        <v>4</v>
      </c>
      <c r="I411" s="71">
        <v>1</v>
      </c>
      <c r="J411" s="71">
        <v>122</v>
      </c>
      <c r="K411" s="71">
        <v>1.4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70">
        <v>5</v>
      </c>
      <c r="Y411" s="71">
        <v>11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71">
        <v>0.03</v>
      </c>
      <c r="AH411" s="71">
        <v>0.03</v>
      </c>
      <c r="AI411" s="60">
        <v>0</v>
      </c>
      <c r="AJ411" s="71">
        <v>0.03</v>
      </c>
      <c r="AK411" s="63" t="s">
        <v>25</v>
      </c>
    </row>
    <row r="412" spans="1:37" ht="17.25" thickBot="1">
      <c r="A412" s="72">
        <v>410</v>
      </c>
      <c r="B412" s="57" t="s">
        <v>342</v>
      </c>
      <c r="C412" s="58" t="s">
        <v>1820</v>
      </c>
      <c r="D412" s="69" t="s">
        <v>104</v>
      </c>
      <c r="E412" s="58" t="s">
        <v>79</v>
      </c>
      <c r="F412" s="69" t="s">
        <v>3852</v>
      </c>
      <c r="G412" s="69">
        <v>1991</v>
      </c>
      <c r="H412" s="70">
        <v>5</v>
      </c>
      <c r="I412" s="71">
        <v>5</v>
      </c>
      <c r="J412" s="71">
        <v>387</v>
      </c>
      <c r="K412" s="71">
        <v>4.3</v>
      </c>
      <c r="L412" s="59">
        <v>0</v>
      </c>
      <c r="M412" s="71">
        <v>2</v>
      </c>
      <c r="N412" s="71">
        <v>2</v>
      </c>
      <c r="O412" s="60">
        <v>0</v>
      </c>
      <c r="P412" s="60">
        <v>0</v>
      </c>
      <c r="Q412" s="60">
        <v>0</v>
      </c>
      <c r="R412" s="71">
        <v>1</v>
      </c>
      <c r="S412" s="71">
        <v>1</v>
      </c>
      <c r="T412" s="70">
        <v>0.6</v>
      </c>
      <c r="U412" s="71">
        <v>0.6</v>
      </c>
      <c r="V412" s="71">
        <v>0.9</v>
      </c>
      <c r="W412" s="71">
        <v>1.5</v>
      </c>
      <c r="X412" s="70">
        <v>2</v>
      </c>
      <c r="Y412" s="71">
        <v>9</v>
      </c>
      <c r="Z412" s="71">
        <v>1</v>
      </c>
      <c r="AA412" s="59">
        <v>0</v>
      </c>
      <c r="AB412" s="71">
        <v>0.47</v>
      </c>
      <c r="AC412" s="71">
        <v>0.47</v>
      </c>
      <c r="AD412" s="60">
        <v>0</v>
      </c>
      <c r="AE412" s="71">
        <v>0.47</v>
      </c>
      <c r="AF412" s="70">
        <v>0.13</v>
      </c>
      <c r="AG412" s="71">
        <v>0.22</v>
      </c>
      <c r="AH412" s="71">
        <v>0.35</v>
      </c>
      <c r="AI412" s="71">
        <v>0.13</v>
      </c>
      <c r="AJ412" s="71">
        <v>0.35</v>
      </c>
      <c r="AK412" s="63" t="s">
        <v>25</v>
      </c>
    </row>
    <row r="413" spans="1:37" ht="17.25" thickBot="1">
      <c r="A413" s="72">
        <v>411</v>
      </c>
      <c r="B413" s="57" t="s">
        <v>343</v>
      </c>
      <c r="C413" s="58" t="s">
        <v>1816</v>
      </c>
      <c r="D413" s="69" t="s">
        <v>104</v>
      </c>
      <c r="E413" s="58" t="s">
        <v>69</v>
      </c>
      <c r="F413" s="69" t="s">
        <v>3853</v>
      </c>
      <c r="G413" s="69">
        <v>1993</v>
      </c>
      <c r="H413" s="70">
        <v>5</v>
      </c>
      <c r="I413" s="71">
        <v>4</v>
      </c>
      <c r="J413" s="71">
        <v>323</v>
      </c>
      <c r="K413" s="71">
        <v>3.6</v>
      </c>
      <c r="L413" s="70">
        <v>1</v>
      </c>
      <c r="M413" s="60">
        <v>0</v>
      </c>
      <c r="N413" s="71">
        <v>1</v>
      </c>
      <c r="O413" s="71">
        <v>1</v>
      </c>
      <c r="P413" s="60">
        <v>0</v>
      </c>
      <c r="Q413" s="60">
        <v>0</v>
      </c>
      <c r="R413" s="60">
        <v>0</v>
      </c>
      <c r="S413" s="60">
        <v>0</v>
      </c>
      <c r="T413" s="70">
        <v>1.1000000000000001</v>
      </c>
      <c r="U413" s="71">
        <v>1.1000000000000001</v>
      </c>
      <c r="V413" s="71">
        <v>0.1</v>
      </c>
      <c r="W413" s="71">
        <v>1.2</v>
      </c>
      <c r="X413" s="70">
        <v>6</v>
      </c>
      <c r="Y413" s="71">
        <v>26</v>
      </c>
      <c r="Z413" s="71">
        <v>1</v>
      </c>
      <c r="AA413" s="70">
        <v>0.28000000000000003</v>
      </c>
      <c r="AB413" s="60">
        <v>0</v>
      </c>
      <c r="AC413" s="71">
        <v>0.28000000000000003</v>
      </c>
      <c r="AD413" s="71">
        <v>0.28000000000000003</v>
      </c>
      <c r="AE413" s="71">
        <v>0.28000000000000003</v>
      </c>
      <c r="AF413" s="70">
        <v>0.31</v>
      </c>
      <c r="AG413" s="71">
        <v>0.02</v>
      </c>
      <c r="AH413" s="71">
        <v>0.33</v>
      </c>
      <c r="AI413" s="71">
        <v>0.31</v>
      </c>
      <c r="AJ413" s="71">
        <v>0.33</v>
      </c>
      <c r="AK413" s="63" t="s">
        <v>25</v>
      </c>
    </row>
    <row r="414" spans="1:37" ht="17.25" thickBot="1">
      <c r="A414" s="72">
        <v>412</v>
      </c>
      <c r="B414" s="57" t="s">
        <v>3425</v>
      </c>
      <c r="C414" s="58" t="s">
        <v>1823</v>
      </c>
      <c r="D414" s="69" t="s">
        <v>103</v>
      </c>
      <c r="E414" s="58" t="s">
        <v>71</v>
      </c>
      <c r="F414" s="69" t="s">
        <v>3854</v>
      </c>
      <c r="G414" s="69">
        <v>2003</v>
      </c>
      <c r="H414" s="70">
        <v>1</v>
      </c>
      <c r="I414" s="60">
        <v>0</v>
      </c>
      <c r="J414" s="71">
        <v>1</v>
      </c>
      <c r="K414" s="60">
        <v>0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59">
        <v>0</v>
      </c>
      <c r="Y414" s="60">
        <v>0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</row>
    <row r="415" spans="1:37" ht="17.25" thickBot="1">
      <c r="A415" s="72">
        <v>413</v>
      </c>
      <c r="B415" s="57" t="s">
        <v>344</v>
      </c>
      <c r="C415" s="58" t="s">
        <v>1820</v>
      </c>
      <c r="D415" s="69" t="s">
        <v>104</v>
      </c>
      <c r="E415" s="58" t="s">
        <v>73</v>
      </c>
      <c r="F415" s="69" t="s">
        <v>3855</v>
      </c>
      <c r="G415" s="69">
        <v>1992</v>
      </c>
      <c r="H415" s="70">
        <v>7</v>
      </c>
      <c r="I415" s="71">
        <v>4</v>
      </c>
      <c r="J415" s="71">
        <v>425</v>
      </c>
      <c r="K415" s="71">
        <v>4.7</v>
      </c>
      <c r="L415" s="59">
        <v>0</v>
      </c>
      <c r="M415" s="71">
        <v>1</v>
      </c>
      <c r="N415" s="71">
        <v>1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70">
        <v>0.1</v>
      </c>
      <c r="U415" s="71">
        <v>0.1</v>
      </c>
      <c r="V415" s="71">
        <v>0.4</v>
      </c>
      <c r="W415" s="71">
        <v>0.4</v>
      </c>
      <c r="X415" s="70">
        <v>5</v>
      </c>
      <c r="Y415" s="71">
        <v>16</v>
      </c>
      <c r="Z415" s="71">
        <v>11</v>
      </c>
      <c r="AA415" s="59">
        <v>0</v>
      </c>
      <c r="AB415" s="71">
        <v>0.21</v>
      </c>
      <c r="AC415" s="71">
        <v>0.21</v>
      </c>
      <c r="AD415" s="60">
        <v>0</v>
      </c>
      <c r="AE415" s="71">
        <v>0.21</v>
      </c>
      <c r="AF415" s="70">
        <v>0.02</v>
      </c>
      <c r="AG415" s="71">
        <v>0.08</v>
      </c>
      <c r="AH415" s="71">
        <v>0.09</v>
      </c>
      <c r="AI415" s="71">
        <v>0.02</v>
      </c>
      <c r="AJ415" s="71">
        <v>0.09</v>
      </c>
      <c r="AK415" s="63" t="s">
        <v>25</v>
      </c>
    </row>
    <row r="416" spans="1:37" ht="17.25" thickBot="1">
      <c r="A416" s="72">
        <v>414</v>
      </c>
      <c r="B416" s="57" t="s">
        <v>2728</v>
      </c>
      <c r="C416" s="58" t="s">
        <v>1820</v>
      </c>
      <c r="D416" s="69" t="s">
        <v>104</v>
      </c>
      <c r="E416" s="58" t="s">
        <v>71</v>
      </c>
      <c r="F416" s="69" t="s">
        <v>3856</v>
      </c>
      <c r="G416" s="69">
        <v>2001</v>
      </c>
      <c r="H416" s="70">
        <v>7</v>
      </c>
      <c r="I416" s="71">
        <v>7</v>
      </c>
      <c r="J416" s="71">
        <v>629</v>
      </c>
      <c r="K416" s="71">
        <v>7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1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70">
        <v>5</v>
      </c>
      <c r="Y416" s="71">
        <v>15</v>
      </c>
      <c r="Z416" s="71">
        <v>1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</row>
    <row r="417" spans="1:37" ht="17.25" thickBot="1">
      <c r="A417" s="72">
        <v>415</v>
      </c>
      <c r="B417" s="57" t="s">
        <v>2761</v>
      </c>
      <c r="C417" s="58" t="s">
        <v>1820</v>
      </c>
      <c r="D417" s="69" t="s">
        <v>111</v>
      </c>
      <c r="E417" s="58" t="s">
        <v>73</v>
      </c>
      <c r="F417" s="69" t="s">
        <v>3857</v>
      </c>
      <c r="G417" s="69">
        <v>2002</v>
      </c>
      <c r="H417" s="70">
        <v>3</v>
      </c>
      <c r="I417" s="71">
        <v>3</v>
      </c>
      <c r="J417" s="71">
        <v>270</v>
      </c>
      <c r="K417" s="71">
        <v>3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59">
        <v>0</v>
      </c>
      <c r="Y417" s="60">
        <v>0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60">
        <v>0</v>
      </c>
      <c r="AH417" s="60">
        <v>0</v>
      </c>
      <c r="AI417" s="60">
        <v>0</v>
      </c>
      <c r="AJ417" s="60">
        <v>0</v>
      </c>
      <c r="AK417" s="63" t="s">
        <v>25</v>
      </c>
    </row>
    <row r="418" spans="1:37" ht="17.25" thickBot="1">
      <c r="A418" s="72">
        <v>416</v>
      </c>
      <c r="B418" s="57" t="s">
        <v>2729</v>
      </c>
      <c r="C418" s="58" t="s">
        <v>1854</v>
      </c>
      <c r="D418" s="69" t="s">
        <v>111</v>
      </c>
      <c r="E418" s="58" t="s">
        <v>71</v>
      </c>
      <c r="F418" s="69" t="s">
        <v>3858</v>
      </c>
      <c r="G418" s="69">
        <v>1996</v>
      </c>
      <c r="H418" s="70">
        <v>7</v>
      </c>
      <c r="I418" s="71">
        <v>7</v>
      </c>
      <c r="J418" s="71">
        <v>630</v>
      </c>
      <c r="K418" s="71">
        <v>7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59">
        <v>0</v>
      </c>
      <c r="Y418" s="60">
        <v>0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</row>
    <row r="419" spans="1:37" ht="17.25" thickBot="1">
      <c r="A419" s="72">
        <v>417</v>
      </c>
      <c r="B419" s="57" t="s">
        <v>345</v>
      </c>
      <c r="C419" s="58" t="s">
        <v>1843</v>
      </c>
      <c r="D419" s="69" t="s">
        <v>103</v>
      </c>
      <c r="E419" s="58" t="s">
        <v>63</v>
      </c>
      <c r="F419" s="69" t="s">
        <v>3859</v>
      </c>
      <c r="G419" s="69">
        <v>2000</v>
      </c>
      <c r="H419" s="70">
        <v>5</v>
      </c>
      <c r="I419" s="71">
        <v>2</v>
      </c>
      <c r="J419" s="71">
        <v>188</v>
      </c>
      <c r="K419" s="71">
        <v>2.1</v>
      </c>
      <c r="L419" s="59">
        <v>0</v>
      </c>
      <c r="M419" s="71">
        <v>2</v>
      </c>
      <c r="N419" s="71">
        <v>2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0.4</v>
      </c>
      <c r="U419" s="71">
        <v>0.4</v>
      </c>
      <c r="V419" s="71">
        <v>1.1000000000000001</v>
      </c>
      <c r="W419" s="71">
        <v>1.5</v>
      </c>
      <c r="X419" s="70">
        <v>9</v>
      </c>
      <c r="Y419" s="71">
        <v>10</v>
      </c>
      <c r="Z419" s="71">
        <v>21</v>
      </c>
      <c r="AA419" s="59">
        <v>0</v>
      </c>
      <c r="AB419" s="71">
        <v>0.96</v>
      </c>
      <c r="AC419" s="71">
        <v>0.96</v>
      </c>
      <c r="AD419" s="60">
        <v>0</v>
      </c>
      <c r="AE419" s="71">
        <v>0.96</v>
      </c>
      <c r="AF419" s="70">
        <v>0.2</v>
      </c>
      <c r="AG419" s="71">
        <v>0.51</v>
      </c>
      <c r="AH419" s="71">
        <v>0.7</v>
      </c>
      <c r="AI419" s="71">
        <v>0.2</v>
      </c>
      <c r="AJ419" s="71">
        <v>0.7</v>
      </c>
      <c r="AK419" s="63" t="s">
        <v>25</v>
      </c>
    </row>
    <row r="420" spans="1:37" ht="17.25" thickBot="1">
      <c r="A420" s="72">
        <v>418</v>
      </c>
      <c r="B420" s="57" t="s">
        <v>346</v>
      </c>
      <c r="C420" s="58" t="s">
        <v>1824</v>
      </c>
      <c r="D420" s="69" t="s">
        <v>102</v>
      </c>
      <c r="E420" s="58" t="s">
        <v>75</v>
      </c>
      <c r="F420" s="69" t="s">
        <v>3860</v>
      </c>
      <c r="G420" s="69">
        <v>1995</v>
      </c>
      <c r="H420" s="70">
        <v>2</v>
      </c>
      <c r="I420" s="60">
        <v>0</v>
      </c>
      <c r="J420" s="71">
        <v>41</v>
      </c>
      <c r="K420" s="71">
        <v>0.5</v>
      </c>
      <c r="L420" s="70">
        <v>1</v>
      </c>
      <c r="M420" s="60">
        <v>0</v>
      </c>
      <c r="N420" s="71">
        <v>1</v>
      </c>
      <c r="O420" s="71">
        <v>1</v>
      </c>
      <c r="P420" s="60">
        <v>0</v>
      </c>
      <c r="Q420" s="60">
        <v>0</v>
      </c>
      <c r="R420" s="60">
        <v>0</v>
      </c>
      <c r="S420" s="60">
        <v>0</v>
      </c>
      <c r="T420" s="70">
        <v>0.3</v>
      </c>
      <c r="U420" s="71">
        <v>0.3</v>
      </c>
      <c r="V420" s="60">
        <v>0</v>
      </c>
      <c r="W420" s="71">
        <v>0.3</v>
      </c>
      <c r="X420" s="59">
        <v>0</v>
      </c>
      <c r="Y420" s="60">
        <v>0</v>
      </c>
      <c r="Z420" s="71">
        <v>3</v>
      </c>
      <c r="AA420" s="70">
        <v>2.2000000000000002</v>
      </c>
      <c r="AB420" s="60">
        <v>0</v>
      </c>
      <c r="AC420" s="71">
        <v>2.2000000000000002</v>
      </c>
      <c r="AD420" s="71">
        <v>2.2000000000000002</v>
      </c>
      <c r="AE420" s="71">
        <v>2.2000000000000002</v>
      </c>
      <c r="AF420" s="70">
        <v>0.69</v>
      </c>
      <c r="AG420" s="60">
        <v>0</v>
      </c>
      <c r="AH420" s="71">
        <v>0.69</v>
      </c>
      <c r="AI420" s="71">
        <v>0.69</v>
      </c>
      <c r="AJ420" s="71">
        <v>0.69</v>
      </c>
      <c r="AK420" s="63" t="s">
        <v>25</v>
      </c>
    </row>
    <row r="421" spans="1:37" ht="17.25" thickBot="1">
      <c r="A421" s="72">
        <v>419</v>
      </c>
      <c r="B421" s="57" t="s">
        <v>2038</v>
      </c>
      <c r="C421" s="58" t="s">
        <v>1824</v>
      </c>
      <c r="D421" s="69" t="s">
        <v>104</v>
      </c>
      <c r="E421" s="58" t="s">
        <v>2350</v>
      </c>
      <c r="F421" s="69" t="s">
        <v>3861</v>
      </c>
      <c r="G421" s="69">
        <v>1999</v>
      </c>
      <c r="H421" s="70">
        <v>2</v>
      </c>
      <c r="I421" s="71">
        <v>1</v>
      </c>
      <c r="J421" s="71">
        <v>93</v>
      </c>
      <c r="K421" s="71">
        <v>1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59">
        <v>0</v>
      </c>
      <c r="U421" s="60">
        <v>0</v>
      </c>
      <c r="V421" s="71">
        <v>0.1</v>
      </c>
      <c r="W421" s="71">
        <v>0.1</v>
      </c>
      <c r="X421" s="70">
        <v>3</v>
      </c>
      <c r="Y421" s="71">
        <v>1</v>
      </c>
      <c r="Z421" s="71">
        <v>2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0.01</v>
      </c>
      <c r="AG421" s="71">
        <v>0.08</v>
      </c>
      <c r="AH421" s="71">
        <v>0.09</v>
      </c>
      <c r="AI421" s="71">
        <v>0.01</v>
      </c>
      <c r="AJ421" s="71">
        <v>0.09</v>
      </c>
      <c r="AK421" s="63" t="s">
        <v>25</v>
      </c>
    </row>
    <row r="422" spans="1:37" ht="17.25" thickBot="1">
      <c r="A422" s="72">
        <v>420</v>
      </c>
      <c r="B422" s="57" t="s">
        <v>347</v>
      </c>
      <c r="C422" s="58" t="s">
        <v>1814</v>
      </c>
      <c r="D422" s="69" t="s">
        <v>104</v>
      </c>
      <c r="E422" s="58" t="s">
        <v>65</v>
      </c>
      <c r="F422" s="69" t="s">
        <v>3862</v>
      </c>
      <c r="G422" s="69">
        <v>1990</v>
      </c>
      <c r="H422" s="70">
        <v>7</v>
      </c>
      <c r="I422" s="71">
        <v>7</v>
      </c>
      <c r="J422" s="71">
        <v>629</v>
      </c>
      <c r="K422" s="71">
        <v>7</v>
      </c>
      <c r="L422" s="59">
        <v>0</v>
      </c>
      <c r="M422" s="71">
        <v>1</v>
      </c>
      <c r="N422" s="71">
        <v>1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70">
        <v>0.1</v>
      </c>
      <c r="U422" s="71">
        <v>0.1</v>
      </c>
      <c r="V422" s="71">
        <v>0.9</v>
      </c>
      <c r="W422" s="71">
        <v>1</v>
      </c>
      <c r="X422" s="70">
        <v>17</v>
      </c>
      <c r="Y422" s="71">
        <v>40</v>
      </c>
      <c r="Z422" s="71">
        <v>56</v>
      </c>
      <c r="AA422" s="59">
        <v>0</v>
      </c>
      <c r="AB422" s="71">
        <v>0.14000000000000001</v>
      </c>
      <c r="AC422" s="71">
        <v>0.14000000000000001</v>
      </c>
      <c r="AD422" s="60">
        <v>0</v>
      </c>
      <c r="AE422" s="71">
        <v>0.14000000000000001</v>
      </c>
      <c r="AF422" s="70">
        <v>0.01</v>
      </c>
      <c r="AG422" s="71">
        <v>0.13</v>
      </c>
      <c r="AH422" s="71">
        <v>0.14000000000000001</v>
      </c>
      <c r="AI422" s="71">
        <v>0.01</v>
      </c>
      <c r="AJ422" s="71">
        <v>0.14000000000000001</v>
      </c>
      <c r="AK422" s="63" t="s">
        <v>25</v>
      </c>
    </row>
    <row r="423" spans="1:37" ht="17.25" thickBot="1">
      <c r="A423" s="72">
        <v>421</v>
      </c>
      <c r="B423" s="57" t="s">
        <v>348</v>
      </c>
      <c r="C423" s="58" t="s">
        <v>1814</v>
      </c>
      <c r="D423" s="69" t="s">
        <v>104</v>
      </c>
      <c r="E423" s="58" t="s">
        <v>69</v>
      </c>
      <c r="F423" s="69" t="s">
        <v>3863</v>
      </c>
      <c r="G423" s="69">
        <v>1997</v>
      </c>
      <c r="H423" s="70">
        <v>5</v>
      </c>
      <c r="I423" s="71">
        <v>4</v>
      </c>
      <c r="J423" s="71">
        <v>341</v>
      </c>
      <c r="K423" s="71">
        <v>3.8</v>
      </c>
      <c r="L423" s="59">
        <v>0</v>
      </c>
      <c r="M423" s="71">
        <v>1</v>
      </c>
      <c r="N423" s="71">
        <v>1</v>
      </c>
      <c r="O423" s="60">
        <v>0</v>
      </c>
      <c r="P423" s="60">
        <v>0</v>
      </c>
      <c r="Q423" s="60">
        <v>0</v>
      </c>
      <c r="R423" s="71">
        <v>2</v>
      </c>
      <c r="S423" s="60">
        <v>0</v>
      </c>
      <c r="T423" s="59">
        <v>0</v>
      </c>
      <c r="U423" s="60">
        <v>0</v>
      </c>
      <c r="V423" s="71">
        <v>1.1000000000000001</v>
      </c>
      <c r="W423" s="71">
        <v>1.1000000000000001</v>
      </c>
      <c r="X423" s="70">
        <v>11</v>
      </c>
      <c r="Y423" s="71">
        <v>16</v>
      </c>
      <c r="Z423" s="71">
        <v>10</v>
      </c>
      <c r="AA423" s="59">
        <v>0</v>
      </c>
      <c r="AB423" s="71">
        <v>0.26</v>
      </c>
      <c r="AC423" s="71">
        <v>0.26</v>
      </c>
      <c r="AD423" s="60">
        <v>0</v>
      </c>
      <c r="AE423" s="71">
        <v>0.26</v>
      </c>
      <c r="AF423" s="59">
        <v>0</v>
      </c>
      <c r="AG423" s="71">
        <v>0.3</v>
      </c>
      <c r="AH423" s="71">
        <v>0.3</v>
      </c>
      <c r="AI423" s="60">
        <v>0</v>
      </c>
      <c r="AJ423" s="71">
        <v>0.3</v>
      </c>
      <c r="AK423" s="63" t="s">
        <v>25</v>
      </c>
    </row>
    <row r="424" spans="1:37" ht="17.25" thickBot="1">
      <c r="A424" s="72">
        <v>422</v>
      </c>
      <c r="B424" s="57" t="s">
        <v>349</v>
      </c>
      <c r="C424" s="58" t="s">
        <v>1814</v>
      </c>
      <c r="D424" s="69" t="s">
        <v>104</v>
      </c>
      <c r="E424" s="58" t="s">
        <v>85</v>
      </c>
      <c r="F424" s="69" t="s">
        <v>3864</v>
      </c>
      <c r="G424" s="69">
        <v>1989</v>
      </c>
      <c r="H424" s="70">
        <v>7</v>
      </c>
      <c r="I424" s="71">
        <v>7</v>
      </c>
      <c r="J424" s="71">
        <v>622</v>
      </c>
      <c r="K424" s="71">
        <v>6.9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3</v>
      </c>
      <c r="S424" s="60">
        <v>0</v>
      </c>
      <c r="T424" s="70">
        <v>0.5</v>
      </c>
      <c r="U424" s="71">
        <v>0.5</v>
      </c>
      <c r="V424" s="60">
        <v>0</v>
      </c>
      <c r="W424" s="71">
        <v>0.5</v>
      </c>
      <c r="X424" s="70">
        <v>7</v>
      </c>
      <c r="Y424" s="71">
        <v>22</v>
      </c>
      <c r="Z424" s="71">
        <v>6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7.0000000000000007E-2</v>
      </c>
      <c r="AG424" s="60">
        <v>0</v>
      </c>
      <c r="AH424" s="71">
        <v>7.0000000000000007E-2</v>
      </c>
      <c r="AI424" s="71">
        <v>7.0000000000000007E-2</v>
      </c>
      <c r="AJ424" s="71">
        <v>7.0000000000000007E-2</v>
      </c>
      <c r="AK424" s="63" t="s">
        <v>25</v>
      </c>
    </row>
    <row r="425" spans="1:37" ht="17.25" thickBot="1">
      <c r="A425" s="72">
        <v>423</v>
      </c>
      <c r="B425" s="57" t="s">
        <v>2854</v>
      </c>
      <c r="C425" s="58" t="s">
        <v>1814</v>
      </c>
      <c r="D425" s="69" t="s">
        <v>103</v>
      </c>
      <c r="E425" s="58" t="s">
        <v>91</v>
      </c>
      <c r="F425" s="69" t="s">
        <v>3392</v>
      </c>
      <c r="G425" s="69">
        <v>1994</v>
      </c>
      <c r="H425" s="70">
        <v>6</v>
      </c>
      <c r="I425" s="71">
        <v>6</v>
      </c>
      <c r="J425" s="71">
        <v>530</v>
      </c>
      <c r="K425" s="71">
        <v>5.9</v>
      </c>
      <c r="L425" s="70">
        <v>2</v>
      </c>
      <c r="M425" s="71">
        <v>3</v>
      </c>
      <c r="N425" s="71">
        <v>5</v>
      </c>
      <c r="O425" s="71">
        <v>2</v>
      </c>
      <c r="P425" s="60">
        <v>0</v>
      </c>
      <c r="Q425" s="60">
        <v>0</v>
      </c>
      <c r="R425" s="71">
        <v>1</v>
      </c>
      <c r="S425" s="60">
        <v>0</v>
      </c>
      <c r="T425" s="70">
        <v>1.5</v>
      </c>
      <c r="U425" s="71">
        <v>1.5</v>
      </c>
      <c r="V425" s="71">
        <v>1.6</v>
      </c>
      <c r="W425" s="71">
        <v>3.1</v>
      </c>
      <c r="X425" s="70">
        <v>3</v>
      </c>
      <c r="Y425" s="71">
        <v>17</v>
      </c>
      <c r="Z425" s="71">
        <v>10</v>
      </c>
      <c r="AA425" s="70">
        <v>0.34</v>
      </c>
      <c r="AB425" s="71">
        <v>0.51</v>
      </c>
      <c r="AC425" s="71">
        <v>0.85</v>
      </c>
      <c r="AD425" s="71">
        <v>0.34</v>
      </c>
      <c r="AE425" s="71">
        <v>0.85</v>
      </c>
      <c r="AF425" s="70">
        <v>0.25</v>
      </c>
      <c r="AG425" s="71">
        <v>0.27</v>
      </c>
      <c r="AH425" s="71">
        <v>0.52</v>
      </c>
      <c r="AI425" s="71">
        <v>0.25</v>
      </c>
      <c r="AJ425" s="71">
        <v>0.52</v>
      </c>
      <c r="AK425" s="63" t="s">
        <v>25</v>
      </c>
    </row>
    <row r="426" spans="1:37" ht="17.25" thickBot="1">
      <c r="A426" s="72">
        <v>424</v>
      </c>
      <c r="B426" s="57" t="s">
        <v>350</v>
      </c>
      <c r="C426" s="58" t="s">
        <v>1814</v>
      </c>
      <c r="D426" s="69" t="s">
        <v>102</v>
      </c>
      <c r="E426" s="58" t="s">
        <v>83</v>
      </c>
      <c r="F426" s="69" t="s">
        <v>3865</v>
      </c>
      <c r="G426" s="69">
        <v>1995</v>
      </c>
      <c r="H426" s="70">
        <v>7</v>
      </c>
      <c r="I426" s="71">
        <v>7</v>
      </c>
      <c r="J426" s="71">
        <v>588</v>
      </c>
      <c r="K426" s="71">
        <v>6.5</v>
      </c>
      <c r="L426" s="70">
        <v>4</v>
      </c>
      <c r="M426" s="71">
        <v>3</v>
      </c>
      <c r="N426" s="71">
        <v>7</v>
      </c>
      <c r="O426" s="71">
        <v>4</v>
      </c>
      <c r="P426" s="60">
        <v>0</v>
      </c>
      <c r="Q426" s="60">
        <v>0</v>
      </c>
      <c r="R426" s="60">
        <v>0</v>
      </c>
      <c r="S426" s="60">
        <v>0</v>
      </c>
      <c r="T426" s="70">
        <v>3.4</v>
      </c>
      <c r="U426" s="71">
        <v>3.4</v>
      </c>
      <c r="V426" s="71">
        <v>1.9</v>
      </c>
      <c r="W426" s="71">
        <v>5.2</v>
      </c>
      <c r="X426" s="70">
        <v>13</v>
      </c>
      <c r="Y426" s="71">
        <v>11</v>
      </c>
      <c r="Z426" s="71">
        <v>36</v>
      </c>
      <c r="AA426" s="70">
        <v>0.61</v>
      </c>
      <c r="AB426" s="71">
        <v>0.46</v>
      </c>
      <c r="AC426" s="71">
        <v>1.07</v>
      </c>
      <c r="AD426" s="71">
        <v>0.61</v>
      </c>
      <c r="AE426" s="71">
        <v>1.07</v>
      </c>
      <c r="AF426" s="70">
        <v>0.52</v>
      </c>
      <c r="AG426" s="71">
        <v>0.28000000000000003</v>
      </c>
      <c r="AH426" s="71">
        <v>0.8</v>
      </c>
      <c r="AI426" s="71">
        <v>0.52</v>
      </c>
      <c r="AJ426" s="71">
        <v>0.8</v>
      </c>
      <c r="AK426" s="63" t="s">
        <v>25</v>
      </c>
    </row>
    <row r="427" spans="1:37" ht="17.25" thickBot="1">
      <c r="A427" s="72">
        <v>425</v>
      </c>
      <c r="B427" s="57" t="s">
        <v>2855</v>
      </c>
      <c r="C427" s="58" t="s">
        <v>1814</v>
      </c>
      <c r="D427" s="69" t="s">
        <v>104</v>
      </c>
      <c r="E427" s="58" t="s">
        <v>73</v>
      </c>
      <c r="F427" s="69" t="s">
        <v>3866</v>
      </c>
      <c r="G427" s="69">
        <v>1995</v>
      </c>
      <c r="H427" s="70">
        <v>4</v>
      </c>
      <c r="I427" s="71">
        <v>4</v>
      </c>
      <c r="J427" s="71">
        <v>360</v>
      </c>
      <c r="K427" s="71">
        <v>4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0.1</v>
      </c>
      <c r="U427" s="71">
        <v>0.1</v>
      </c>
      <c r="V427" s="60">
        <v>0</v>
      </c>
      <c r="W427" s="71">
        <v>0.1</v>
      </c>
      <c r="X427" s="70">
        <v>5</v>
      </c>
      <c r="Y427" s="71">
        <v>24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0.02</v>
      </c>
      <c r="AG427" s="60">
        <v>0</v>
      </c>
      <c r="AH427" s="71">
        <v>0.02</v>
      </c>
      <c r="AI427" s="71">
        <v>0.02</v>
      </c>
      <c r="AJ427" s="71">
        <v>0.02</v>
      </c>
      <c r="AK427" s="63" t="s">
        <v>25</v>
      </c>
    </row>
    <row r="428" spans="1:37" ht="17.25" thickBot="1">
      <c r="A428" s="72">
        <v>426</v>
      </c>
      <c r="B428" s="57" t="s">
        <v>351</v>
      </c>
      <c r="C428" s="58" t="s">
        <v>1814</v>
      </c>
      <c r="D428" s="69" t="s">
        <v>1821</v>
      </c>
      <c r="E428" s="58" t="s">
        <v>73</v>
      </c>
      <c r="F428" s="69" t="s">
        <v>3867</v>
      </c>
      <c r="G428" s="69">
        <v>1990</v>
      </c>
      <c r="H428" s="70">
        <v>6</v>
      </c>
      <c r="I428" s="71">
        <v>6</v>
      </c>
      <c r="J428" s="71">
        <v>362</v>
      </c>
      <c r="K428" s="71">
        <v>4</v>
      </c>
      <c r="L428" s="70">
        <v>1</v>
      </c>
      <c r="M428" s="60">
        <v>0</v>
      </c>
      <c r="N428" s="71">
        <v>1</v>
      </c>
      <c r="O428" s="71">
        <v>1</v>
      </c>
      <c r="P428" s="60">
        <v>0</v>
      </c>
      <c r="Q428" s="60">
        <v>0</v>
      </c>
      <c r="R428" s="71">
        <v>1</v>
      </c>
      <c r="S428" s="60">
        <v>0</v>
      </c>
      <c r="T428" s="70">
        <v>1.1000000000000001</v>
      </c>
      <c r="U428" s="71">
        <v>1.1000000000000001</v>
      </c>
      <c r="V428" s="71">
        <v>0.3</v>
      </c>
      <c r="W428" s="71">
        <v>1.4</v>
      </c>
      <c r="X428" s="70">
        <v>8</v>
      </c>
      <c r="Y428" s="71">
        <v>10</v>
      </c>
      <c r="Z428" s="71">
        <v>21</v>
      </c>
      <c r="AA428" s="70">
        <v>0.25</v>
      </c>
      <c r="AB428" s="60">
        <v>0</v>
      </c>
      <c r="AC428" s="71">
        <v>0.25</v>
      </c>
      <c r="AD428" s="71">
        <v>0.25</v>
      </c>
      <c r="AE428" s="71">
        <v>0.25</v>
      </c>
      <c r="AF428" s="70">
        <v>0.27</v>
      </c>
      <c r="AG428" s="71">
        <v>7.0000000000000007E-2</v>
      </c>
      <c r="AH428" s="71">
        <v>0.34</v>
      </c>
      <c r="AI428" s="71">
        <v>0.27</v>
      </c>
      <c r="AJ428" s="71">
        <v>0.34</v>
      </c>
      <c r="AK428" s="63" t="s">
        <v>25</v>
      </c>
    </row>
    <row r="429" spans="1:37" ht="17.25" thickBot="1">
      <c r="A429" s="72">
        <v>427</v>
      </c>
      <c r="B429" s="57" t="s">
        <v>352</v>
      </c>
      <c r="C429" s="58" t="s">
        <v>1814</v>
      </c>
      <c r="D429" s="69" t="s">
        <v>104</v>
      </c>
      <c r="E429" s="58" t="s">
        <v>63</v>
      </c>
      <c r="F429" s="69" t="s">
        <v>3868</v>
      </c>
      <c r="G429" s="69">
        <v>1997</v>
      </c>
      <c r="H429" s="70">
        <v>7</v>
      </c>
      <c r="I429" s="71">
        <v>7</v>
      </c>
      <c r="J429" s="71">
        <v>630</v>
      </c>
      <c r="K429" s="71">
        <v>7</v>
      </c>
      <c r="L429" s="70">
        <v>1</v>
      </c>
      <c r="M429" s="60">
        <v>0</v>
      </c>
      <c r="N429" s="71">
        <v>1</v>
      </c>
      <c r="O429" s="71">
        <v>1</v>
      </c>
      <c r="P429" s="60">
        <v>0</v>
      </c>
      <c r="Q429" s="60">
        <v>0</v>
      </c>
      <c r="R429" s="71">
        <v>1</v>
      </c>
      <c r="S429" s="60">
        <v>0</v>
      </c>
      <c r="T429" s="70">
        <v>0.4</v>
      </c>
      <c r="U429" s="71">
        <v>0.4</v>
      </c>
      <c r="V429" s="71">
        <v>0.7</v>
      </c>
      <c r="W429" s="71">
        <v>1.1000000000000001</v>
      </c>
      <c r="X429" s="70">
        <v>13</v>
      </c>
      <c r="Y429" s="71">
        <v>36</v>
      </c>
      <c r="Z429" s="71">
        <v>31</v>
      </c>
      <c r="AA429" s="70">
        <v>0.14000000000000001</v>
      </c>
      <c r="AB429" s="60">
        <v>0</v>
      </c>
      <c r="AC429" s="71">
        <v>0.14000000000000001</v>
      </c>
      <c r="AD429" s="71">
        <v>0.14000000000000001</v>
      </c>
      <c r="AE429" s="71">
        <v>0.14000000000000001</v>
      </c>
      <c r="AF429" s="70">
        <v>0.06</v>
      </c>
      <c r="AG429" s="71">
        <v>0.09</v>
      </c>
      <c r="AH429" s="71">
        <v>0.16</v>
      </c>
      <c r="AI429" s="71">
        <v>0.06</v>
      </c>
      <c r="AJ429" s="71">
        <v>0.16</v>
      </c>
      <c r="AK429" s="63" t="s">
        <v>25</v>
      </c>
    </row>
    <row r="430" spans="1:37" ht="17.25" thickBot="1">
      <c r="A430" s="72">
        <v>428</v>
      </c>
      <c r="B430" s="57" t="s">
        <v>353</v>
      </c>
      <c r="C430" s="58" t="s">
        <v>1840</v>
      </c>
      <c r="D430" s="69" t="s">
        <v>1855</v>
      </c>
      <c r="E430" s="58" t="s">
        <v>87</v>
      </c>
      <c r="F430" s="69" t="s">
        <v>3869</v>
      </c>
      <c r="G430" s="69">
        <v>2001</v>
      </c>
      <c r="H430" s="70">
        <v>2</v>
      </c>
      <c r="I430" s="71">
        <v>1</v>
      </c>
      <c r="J430" s="71">
        <v>109</v>
      </c>
      <c r="K430" s="71">
        <v>1.2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71">
        <v>0.1</v>
      </c>
      <c r="X430" s="70">
        <v>1</v>
      </c>
      <c r="Y430" s="71">
        <v>2</v>
      </c>
      <c r="Z430" s="71">
        <v>4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0.02</v>
      </c>
      <c r="AG430" s="71">
        <v>0.03</v>
      </c>
      <c r="AH430" s="71">
        <v>0.04</v>
      </c>
      <c r="AI430" s="71">
        <v>0.02</v>
      </c>
      <c r="AJ430" s="71">
        <v>0.04</v>
      </c>
      <c r="AK430" s="63" t="s">
        <v>25</v>
      </c>
    </row>
    <row r="431" spans="1:37" ht="17.25" thickBot="1">
      <c r="A431" s="72">
        <v>429</v>
      </c>
      <c r="B431" s="57" t="s">
        <v>354</v>
      </c>
      <c r="C431" s="58" t="s">
        <v>1824</v>
      </c>
      <c r="D431" s="69" t="s">
        <v>1821</v>
      </c>
      <c r="E431" s="58" t="s">
        <v>75</v>
      </c>
      <c r="F431" s="69" t="s">
        <v>3870</v>
      </c>
      <c r="G431" s="69">
        <v>1988</v>
      </c>
      <c r="H431" s="70">
        <v>5</v>
      </c>
      <c r="I431" s="71">
        <v>3</v>
      </c>
      <c r="J431" s="71">
        <v>265</v>
      </c>
      <c r="K431" s="71">
        <v>2.9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70">
        <v>0.3</v>
      </c>
      <c r="U431" s="71">
        <v>0.3</v>
      </c>
      <c r="V431" s="71">
        <v>0.1</v>
      </c>
      <c r="W431" s="71">
        <v>0.4</v>
      </c>
      <c r="X431" s="70">
        <v>10</v>
      </c>
      <c r="Y431" s="71">
        <v>13</v>
      </c>
      <c r="Z431" s="71">
        <v>24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0.1</v>
      </c>
      <c r="AG431" s="71">
        <v>0.05</v>
      </c>
      <c r="AH431" s="71">
        <v>0.14000000000000001</v>
      </c>
      <c r="AI431" s="71">
        <v>0.1</v>
      </c>
      <c r="AJ431" s="71">
        <v>0.14000000000000001</v>
      </c>
      <c r="AK431" s="63" t="s">
        <v>25</v>
      </c>
    </row>
    <row r="432" spans="1:37" ht="17.25" thickBot="1">
      <c r="A432" s="72">
        <v>430</v>
      </c>
      <c r="B432" s="57" t="s">
        <v>355</v>
      </c>
      <c r="C432" s="58" t="s">
        <v>1814</v>
      </c>
      <c r="D432" s="69" t="s">
        <v>102</v>
      </c>
      <c r="E432" s="58" t="s">
        <v>67</v>
      </c>
      <c r="F432" s="69" t="s">
        <v>3871</v>
      </c>
      <c r="G432" s="69">
        <v>1992</v>
      </c>
      <c r="H432" s="70">
        <v>6</v>
      </c>
      <c r="I432" s="71">
        <v>2</v>
      </c>
      <c r="J432" s="71">
        <v>259</v>
      </c>
      <c r="K432" s="71">
        <v>2.9</v>
      </c>
      <c r="L432" s="70">
        <v>4</v>
      </c>
      <c r="M432" s="60">
        <v>0</v>
      </c>
      <c r="N432" s="71">
        <v>4</v>
      </c>
      <c r="O432" s="71">
        <v>3</v>
      </c>
      <c r="P432" s="71">
        <v>1</v>
      </c>
      <c r="Q432" s="71">
        <v>1</v>
      </c>
      <c r="R432" s="71">
        <v>1</v>
      </c>
      <c r="S432" s="60">
        <v>0</v>
      </c>
      <c r="T432" s="70">
        <v>3.6</v>
      </c>
      <c r="U432" s="71">
        <v>2.8</v>
      </c>
      <c r="V432" s="60">
        <v>0</v>
      </c>
      <c r="W432" s="71">
        <v>2.8</v>
      </c>
      <c r="X432" s="70">
        <v>4</v>
      </c>
      <c r="Y432" s="71">
        <v>1</v>
      </c>
      <c r="Z432" s="71">
        <v>23</v>
      </c>
      <c r="AA432" s="70">
        <v>1.39</v>
      </c>
      <c r="AB432" s="60">
        <v>0</v>
      </c>
      <c r="AC432" s="71">
        <v>1.39</v>
      </c>
      <c r="AD432" s="71">
        <v>1.04</v>
      </c>
      <c r="AE432" s="71">
        <v>1.04</v>
      </c>
      <c r="AF432" s="70">
        <v>1.26</v>
      </c>
      <c r="AG432" s="71">
        <v>0.01</v>
      </c>
      <c r="AH432" s="71">
        <v>1.27</v>
      </c>
      <c r="AI432" s="71">
        <v>0.98</v>
      </c>
      <c r="AJ432" s="71">
        <v>0.99</v>
      </c>
      <c r="AK432" s="63" t="s">
        <v>25</v>
      </c>
    </row>
    <row r="433" spans="1:37" ht="17.25" thickBot="1">
      <c r="A433" s="72">
        <v>431</v>
      </c>
      <c r="B433" s="57" t="s">
        <v>356</v>
      </c>
      <c r="C433" s="58" t="s">
        <v>1840</v>
      </c>
      <c r="D433" s="69" t="s">
        <v>102</v>
      </c>
      <c r="E433" s="58" t="s">
        <v>75</v>
      </c>
      <c r="F433" s="69" t="s">
        <v>3872</v>
      </c>
      <c r="G433" s="69">
        <v>1997</v>
      </c>
      <c r="H433" s="70">
        <v>6</v>
      </c>
      <c r="I433" s="71">
        <v>5</v>
      </c>
      <c r="J433" s="71">
        <v>422</v>
      </c>
      <c r="K433" s="71">
        <v>4.7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70">
        <v>0.3</v>
      </c>
      <c r="U433" s="71">
        <v>0.3</v>
      </c>
      <c r="V433" s="71">
        <v>0.4</v>
      </c>
      <c r="W433" s="71">
        <v>0.7</v>
      </c>
      <c r="X433" s="70">
        <v>6</v>
      </c>
      <c r="Y433" s="71">
        <v>14</v>
      </c>
      <c r="Z433" s="71">
        <v>36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0.06</v>
      </c>
      <c r="AG433" s="71">
        <v>0.09</v>
      </c>
      <c r="AH433" s="71">
        <v>0.15</v>
      </c>
      <c r="AI433" s="71">
        <v>0.06</v>
      </c>
      <c r="AJ433" s="71">
        <v>0.15</v>
      </c>
      <c r="AK433" s="63" t="s">
        <v>25</v>
      </c>
    </row>
    <row r="434" spans="1:37" ht="17.25" thickBot="1">
      <c r="A434" s="72">
        <v>432</v>
      </c>
      <c r="B434" s="57" t="s">
        <v>357</v>
      </c>
      <c r="C434" s="58" t="s">
        <v>1859</v>
      </c>
      <c r="D434" s="69" t="s">
        <v>102</v>
      </c>
      <c r="E434" s="58" t="s">
        <v>77</v>
      </c>
      <c r="F434" s="69" t="s">
        <v>3873</v>
      </c>
      <c r="G434" s="69">
        <v>1996</v>
      </c>
      <c r="H434" s="70">
        <v>7</v>
      </c>
      <c r="I434" s="71">
        <v>7</v>
      </c>
      <c r="J434" s="71">
        <v>599</v>
      </c>
      <c r="K434" s="71">
        <v>6.7</v>
      </c>
      <c r="L434" s="70">
        <v>2</v>
      </c>
      <c r="M434" s="60">
        <v>0</v>
      </c>
      <c r="N434" s="71">
        <v>2</v>
      </c>
      <c r="O434" s="71">
        <v>2</v>
      </c>
      <c r="P434" s="60">
        <v>0</v>
      </c>
      <c r="Q434" s="60">
        <v>0</v>
      </c>
      <c r="R434" s="71">
        <v>1</v>
      </c>
      <c r="S434" s="60">
        <v>0</v>
      </c>
      <c r="T434" s="70">
        <v>3.1</v>
      </c>
      <c r="U434" s="71">
        <v>3.1</v>
      </c>
      <c r="V434" s="71">
        <v>0.4</v>
      </c>
      <c r="W434" s="71">
        <v>3.5</v>
      </c>
      <c r="X434" s="70">
        <v>10</v>
      </c>
      <c r="Y434" s="71">
        <v>8</v>
      </c>
      <c r="Z434" s="71">
        <v>33</v>
      </c>
      <c r="AA434" s="70">
        <v>0.3</v>
      </c>
      <c r="AB434" s="60">
        <v>0</v>
      </c>
      <c r="AC434" s="71">
        <v>0.3</v>
      </c>
      <c r="AD434" s="71">
        <v>0.3</v>
      </c>
      <c r="AE434" s="71">
        <v>0.3</v>
      </c>
      <c r="AF434" s="70">
        <v>0.47</v>
      </c>
      <c r="AG434" s="71">
        <v>0.05</v>
      </c>
      <c r="AH434" s="71">
        <v>0.52</v>
      </c>
      <c r="AI434" s="71">
        <v>0.47</v>
      </c>
      <c r="AJ434" s="71">
        <v>0.52</v>
      </c>
      <c r="AK434" s="63" t="s">
        <v>25</v>
      </c>
    </row>
    <row r="435" spans="1:37" ht="17.25" thickBot="1">
      <c r="A435" s="72">
        <v>433</v>
      </c>
      <c r="B435" s="57" t="s">
        <v>358</v>
      </c>
      <c r="C435" s="58" t="s">
        <v>1869</v>
      </c>
      <c r="D435" s="69" t="s">
        <v>102</v>
      </c>
      <c r="E435" s="58" t="s">
        <v>87</v>
      </c>
      <c r="F435" s="69" t="s">
        <v>3874</v>
      </c>
      <c r="G435" s="69">
        <v>1991</v>
      </c>
      <c r="H435" s="70">
        <v>7</v>
      </c>
      <c r="I435" s="60">
        <v>0</v>
      </c>
      <c r="J435" s="71">
        <v>73</v>
      </c>
      <c r="K435" s="71">
        <v>0.8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60">
        <v>0</v>
      </c>
      <c r="S435" s="60">
        <v>0</v>
      </c>
      <c r="T435" s="70">
        <v>0.3</v>
      </c>
      <c r="U435" s="71">
        <v>0.3</v>
      </c>
      <c r="V435" s="71">
        <v>0.1</v>
      </c>
      <c r="W435" s="71">
        <v>0.5</v>
      </c>
      <c r="X435" s="70">
        <v>1</v>
      </c>
      <c r="Y435" s="71">
        <v>1</v>
      </c>
      <c r="Z435" s="71">
        <v>3</v>
      </c>
      <c r="AA435" s="70">
        <v>1.23</v>
      </c>
      <c r="AB435" s="60">
        <v>0</v>
      </c>
      <c r="AC435" s="71">
        <v>1.23</v>
      </c>
      <c r="AD435" s="71">
        <v>1.23</v>
      </c>
      <c r="AE435" s="71">
        <v>1.23</v>
      </c>
      <c r="AF435" s="70">
        <v>0.42</v>
      </c>
      <c r="AG435" s="71">
        <v>0.13</v>
      </c>
      <c r="AH435" s="71">
        <v>0.56000000000000005</v>
      </c>
      <c r="AI435" s="71">
        <v>0.42</v>
      </c>
      <c r="AJ435" s="71">
        <v>0.56000000000000005</v>
      </c>
      <c r="AK435" s="63" t="s">
        <v>25</v>
      </c>
    </row>
    <row r="436" spans="1:37" ht="17.25" thickBot="1">
      <c r="A436" s="72">
        <v>434</v>
      </c>
      <c r="B436" s="57" t="s">
        <v>2730</v>
      </c>
      <c r="C436" s="58" t="s">
        <v>1814</v>
      </c>
      <c r="D436" s="69" t="s">
        <v>1821</v>
      </c>
      <c r="E436" s="58" t="s">
        <v>2661</v>
      </c>
      <c r="F436" s="69" t="s">
        <v>3875</v>
      </c>
      <c r="G436" s="69">
        <v>1994</v>
      </c>
      <c r="H436" s="70">
        <v>5</v>
      </c>
      <c r="I436" s="60">
        <v>0</v>
      </c>
      <c r="J436" s="71">
        <v>47</v>
      </c>
      <c r="K436" s="71">
        <v>0.5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70">
        <v>0.4</v>
      </c>
      <c r="U436" s="71">
        <v>0.4</v>
      </c>
      <c r="V436" s="71">
        <v>0.3</v>
      </c>
      <c r="W436" s="71">
        <v>0.7</v>
      </c>
      <c r="X436" s="70">
        <v>1</v>
      </c>
      <c r="Y436" s="71">
        <v>1</v>
      </c>
      <c r="Z436" s="71">
        <v>4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0.77</v>
      </c>
      <c r="AG436" s="71">
        <v>0.67</v>
      </c>
      <c r="AH436" s="71">
        <v>1.43</v>
      </c>
      <c r="AI436" s="71">
        <v>0.77</v>
      </c>
      <c r="AJ436" s="71">
        <v>1.43</v>
      </c>
      <c r="AK436" s="63" t="s">
        <v>25</v>
      </c>
    </row>
    <row r="437" spans="1:37" ht="17.25" thickBot="1">
      <c r="A437" s="72">
        <v>435</v>
      </c>
      <c r="B437" s="57" t="s">
        <v>359</v>
      </c>
      <c r="C437" s="58" t="s">
        <v>1814</v>
      </c>
      <c r="D437" s="69" t="s">
        <v>104</v>
      </c>
      <c r="E437" s="58" t="s">
        <v>87</v>
      </c>
      <c r="F437" s="69" t="s">
        <v>3407</v>
      </c>
      <c r="G437" s="69">
        <v>1997</v>
      </c>
      <c r="H437" s="70">
        <v>5</v>
      </c>
      <c r="I437" s="71">
        <v>5</v>
      </c>
      <c r="J437" s="71">
        <v>425</v>
      </c>
      <c r="K437" s="71">
        <v>4.7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71">
        <v>1</v>
      </c>
      <c r="T437" s="70">
        <v>0.1</v>
      </c>
      <c r="U437" s="71">
        <v>0.1</v>
      </c>
      <c r="V437" s="71">
        <v>0.2</v>
      </c>
      <c r="W437" s="71">
        <v>0.3</v>
      </c>
      <c r="X437" s="59">
        <v>0</v>
      </c>
      <c r="Y437" s="71">
        <v>8</v>
      </c>
      <c r="Z437" s="71">
        <v>1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0.02</v>
      </c>
      <c r="AG437" s="71">
        <v>0.04</v>
      </c>
      <c r="AH437" s="71">
        <v>7.0000000000000007E-2</v>
      </c>
      <c r="AI437" s="71">
        <v>0.02</v>
      </c>
      <c r="AJ437" s="71">
        <v>7.0000000000000007E-2</v>
      </c>
      <c r="AK437" s="63" t="s">
        <v>25</v>
      </c>
    </row>
    <row r="438" spans="1:37" ht="17.25" thickBot="1">
      <c r="A438" s="72">
        <v>436</v>
      </c>
      <c r="B438" s="57" t="s">
        <v>360</v>
      </c>
      <c r="C438" s="58" t="s">
        <v>1814</v>
      </c>
      <c r="D438" s="69" t="s">
        <v>103</v>
      </c>
      <c r="E438" s="58" t="s">
        <v>87</v>
      </c>
      <c r="F438" s="69" t="s">
        <v>3876</v>
      </c>
      <c r="G438" s="69">
        <v>1997</v>
      </c>
      <c r="H438" s="70">
        <v>5</v>
      </c>
      <c r="I438" s="71">
        <v>3</v>
      </c>
      <c r="J438" s="71">
        <v>312</v>
      </c>
      <c r="K438" s="71">
        <v>3.5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70">
        <v>4</v>
      </c>
      <c r="Y438" s="71">
        <v>8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</row>
    <row r="439" spans="1:37" ht="17.25" thickBot="1">
      <c r="A439" s="72">
        <v>437</v>
      </c>
      <c r="B439" s="57" t="s">
        <v>361</v>
      </c>
      <c r="C439" s="58" t="s">
        <v>1814</v>
      </c>
      <c r="D439" s="69" t="s">
        <v>104</v>
      </c>
      <c r="E439" s="58" t="s">
        <v>96</v>
      </c>
      <c r="F439" s="69" t="s">
        <v>3877</v>
      </c>
      <c r="G439" s="69">
        <v>1985</v>
      </c>
      <c r="H439" s="70">
        <v>7</v>
      </c>
      <c r="I439" s="71">
        <v>7</v>
      </c>
      <c r="J439" s="71">
        <v>613</v>
      </c>
      <c r="K439" s="71">
        <v>6.8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2</v>
      </c>
      <c r="S439" s="60">
        <v>0</v>
      </c>
      <c r="T439" s="70">
        <v>0.1</v>
      </c>
      <c r="U439" s="71">
        <v>0.1</v>
      </c>
      <c r="V439" s="71">
        <v>0.5</v>
      </c>
      <c r="W439" s="71">
        <v>0.5</v>
      </c>
      <c r="X439" s="70">
        <v>12</v>
      </c>
      <c r="Y439" s="71">
        <v>26</v>
      </c>
      <c r="Z439" s="71">
        <v>10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0.01</v>
      </c>
      <c r="AG439" s="71">
        <v>7.0000000000000007E-2</v>
      </c>
      <c r="AH439" s="71">
        <v>0.08</v>
      </c>
      <c r="AI439" s="71">
        <v>0.01</v>
      </c>
      <c r="AJ439" s="71">
        <v>0.08</v>
      </c>
      <c r="AK439" s="63" t="s">
        <v>25</v>
      </c>
    </row>
    <row r="440" spans="1:37" ht="17.25" thickBot="1">
      <c r="A440" s="72">
        <v>438</v>
      </c>
      <c r="B440" s="57" t="s">
        <v>1789</v>
      </c>
      <c r="C440" s="58" t="s">
        <v>1864</v>
      </c>
      <c r="D440" s="69" t="s">
        <v>104</v>
      </c>
      <c r="E440" s="58" t="s">
        <v>95</v>
      </c>
      <c r="F440" s="69" t="s">
        <v>3878</v>
      </c>
      <c r="G440" s="69">
        <v>2002</v>
      </c>
      <c r="H440" s="70">
        <v>7</v>
      </c>
      <c r="I440" s="71">
        <v>7</v>
      </c>
      <c r="J440" s="71">
        <v>630</v>
      </c>
      <c r="K440" s="71">
        <v>7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6</v>
      </c>
      <c r="Y440" s="71">
        <v>22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0.01</v>
      </c>
      <c r="AG440" s="60">
        <v>0</v>
      </c>
      <c r="AH440" s="71">
        <v>0.01</v>
      </c>
      <c r="AI440" s="71">
        <v>0.01</v>
      </c>
      <c r="AJ440" s="71">
        <v>0.01</v>
      </c>
      <c r="AK440" s="63" t="s">
        <v>25</v>
      </c>
    </row>
    <row r="441" spans="1:37" ht="17.25" thickBot="1">
      <c r="A441" s="72">
        <v>439</v>
      </c>
      <c r="B441" s="57" t="s">
        <v>2975</v>
      </c>
      <c r="C441" s="58" t="s">
        <v>1854</v>
      </c>
      <c r="D441" s="69" t="s">
        <v>1821</v>
      </c>
      <c r="E441" s="58" t="s">
        <v>83</v>
      </c>
      <c r="F441" s="69" t="s">
        <v>3879</v>
      </c>
      <c r="G441" s="69">
        <v>1999</v>
      </c>
      <c r="H441" s="70">
        <v>5</v>
      </c>
      <c r="I441" s="71">
        <v>3</v>
      </c>
      <c r="J441" s="71">
        <v>230</v>
      </c>
      <c r="K441" s="71">
        <v>2.6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70">
        <v>0.5</v>
      </c>
      <c r="U441" s="71">
        <v>0.5</v>
      </c>
      <c r="V441" s="71">
        <v>0.6</v>
      </c>
      <c r="W441" s="71">
        <v>1.1000000000000001</v>
      </c>
      <c r="X441" s="70">
        <v>10</v>
      </c>
      <c r="Y441" s="71">
        <v>9</v>
      </c>
      <c r="Z441" s="71">
        <v>19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0.18</v>
      </c>
      <c r="AG441" s="71">
        <v>0.24</v>
      </c>
      <c r="AH441" s="71">
        <v>0.42</v>
      </c>
      <c r="AI441" s="71">
        <v>0.18</v>
      </c>
      <c r="AJ441" s="71">
        <v>0.42</v>
      </c>
      <c r="AK441" s="63" t="s">
        <v>25</v>
      </c>
    </row>
    <row r="442" spans="1:37" ht="17.25" thickBot="1">
      <c r="A442" s="72">
        <v>440</v>
      </c>
      <c r="B442" s="57" t="s">
        <v>2731</v>
      </c>
      <c r="C442" s="58" t="s">
        <v>1815</v>
      </c>
      <c r="D442" s="69" t="s">
        <v>1821</v>
      </c>
      <c r="E442" s="58" t="s">
        <v>2350</v>
      </c>
      <c r="F442" s="69" t="s">
        <v>3668</v>
      </c>
      <c r="G442" s="69">
        <v>2000</v>
      </c>
      <c r="H442" s="70">
        <v>3</v>
      </c>
      <c r="I442" s="60">
        <v>0</v>
      </c>
      <c r="J442" s="71">
        <v>60</v>
      </c>
      <c r="K442" s="71">
        <v>0.7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71">
        <v>1</v>
      </c>
      <c r="T442" s="70">
        <v>0.1</v>
      </c>
      <c r="U442" s="71">
        <v>0.1</v>
      </c>
      <c r="V442" s="60">
        <v>0</v>
      </c>
      <c r="W442" s="71">
        <v>0.2</v>
      </c>
      <c r="X442" s="70">
        <v>1</v>
      </c>
      <c r="Y442" s="60">
        <v>0</v>
      </c>
      <c r="Z442" s="71">
        <v>5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0.2</v>
      </c>
      <c r="AG442" s="71">
        <v>0.06</v>
      </c>
      <c r="AH442" s="71">
        <v>0.26</v>
      </c>
      <c r="AI442" s="71">
        <v>0.2</v>
      </c>
      <c r="AJ442" s="71">
        <v>0.26</v>
      </c>
      <c r="AK442" s="63" t="s">
        <v>25</v>
      </c>
    </row>
    <row r="443" spans="1:37" ht="17.25" thickBot="1">
      <c r="A443" s="72">
        <v>441</v>
      </c>
      <c r="B443" s="57" t="s">
        <v>2856</v>
      </c>
      <c r="C443" s="58" t="s">
        <v>1864</v>
      </c>
      <c r="D443" s="69" t="s">
        <v>104</v>
      </c>
      <c r="E443" s="58" t="s">
        <v>63</v>
      </c>
      <c r="F443" s="69" t="s">
        <v>3396</v>
      </c>
      <c r="G443" s="69">
        <v>1996</v>
      </c>
      <c r="H443" s="70">
        <v>6</v>
      </c>
      <c r="I443" s="71">
        <v>4</v>
      </c>
      <c r="J443" s="71">
        <v>349</v>
      </c>
      <c r="K443" s="71">
        <v>3.9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70">
        <v>0.2</v>
      </c>
      <c r="U443" s="71">
        <v>0.2</v>
      </c>
      <c r="V443" s="71">
        <v>0.3</v>
      </c>
      <c r="W443" s="71">
        <v>0.5</v>
      </c>
      <c r="X443" s="70">
        <v>10</v>
      </c>
      <c r="Y443" s="71">
        <v>32</v>
      </c>
      <c r="Z443" s="71">
        <v>7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0.05</v>
      </c>
      <c r="AG443" s="71">
        <v>0.08</v>
      </c>
      <c r="AH443" s="71">
        <v>0.13</v>
      </c>
      <c r="AI443" s="71">
        <v>0.05</v>
      </c>
      <c r="AJ443" s="71">
        <v>0.13</v>
      </c>
      <c r="AK443" s="63" t="s">
        <v>25</v>
      </c>
    </row>
    <row r="444" spans="1:37" ht="17.25" thickBot="1">
      <c r="A444" s="72">
        <v>442</v>
      </c>
      <c r="B444" s="57" t="s">
        <v>362</v>
      </c>
      <c r="C444" s="58" t="s">
        <v>1816</v>
      </c>
      <c r="D444" s="69" t="s">
        <v>104</v>
      </c>
      <c r="E444" s="58" t="s">
        <v>91</v>
      </c>
      <c r="F444" s="69" t="s">
        <v>3880</v>
      </c>
      <c r="G444" s="69">
        <v>1994</v>
      </c>
      <c r="H444" s="70">
        <v>7</v>
      </c>
      <c r="I444" s="71">
        <v>7</v>
      </c>
      <c r="J444" s="71">
        <v>630</v>
      </c>
      <c r="K444" s="71">
        <v>7</v>
      </c>
      <c r="L444" s="70">
        <v>1</v>
      </c>
      <c r="M444" s="60">
        <v>0</v>
      </c>
      <c r="N444" s="71">
        <v>1</v>
      </c>
      <c r="O444" s="71">
        <v>1</v>
      </c>
      <c r="P444" s="60">
        <v>0</v>
      </c>
      <c r="Q444" s="60">
        <v>0</v>
      </c>
      <c r="R444" s="71">
        <v>1</v>
      </c>
      <c r="S444" s="60">
        <v>0</v>
      </c>
      <c r="T444" s="70">
        <v>0.3</v>
      </c>
      <c r="U444" s="71">
        <v>0.3</v>
      </c>
      <c r="V444" s="60">
        <v>0</v>
      </c>
      <c r="W444" s="71">
        <v>0.3</v>
      </c>
      <c r="X444" s="59">
        <v>0</v>
      </c>
      <c r="Y444" s="71">
        <v>7</v>
      </c>
      <c r="Z444" s="60">
        <v>0</v>
      </c>
      <c r="AA444" s="70">
        <v>0.14000000000000001</v>
      </c>
      <c r="AB444" s="60">
        <v>0</v>
      </c>
      <c r="AC444" s="71">
        <v>0.14000000000000001</v>
      </c>
      <c r="AD444" s="71">
        <v>0.14000000000000001</v>
      </c>
      <c r="AE444" s="71">
        <v>0.14000000000000001</v>
      </c>
      <c r="AF444" s="70">
        <v>0.04</v>
      </c>
      <c r="AG444" s="71">
        <v>0.01</v>
      </c>
      <c r="AH444" s="71">
        <v>0.04</v>
      </c>
      <c r="AI444" s="71">
        <v>0.04</v>
      </c>
      <c r="AJ444" s="71">
        <v>0.04</v>
      </c>
      <c r="AK444" s="63" t="s">
        <v>25</v>
      </c>
    </row>
    <row r="445" spans="1:37">
      <c r="A445" s="73">
        <v>443</v>
      </c>
      <c r="B445" s="64" t="s">
        <v>363</v>
      </c>
      <c r="C445" s="65" t="s">
        <v>1818</v>
      </c>
      <c r="D445" s="74" t="s">
        <v>103</v>
      </c>
      <c r="E445" s="65" t="s">
        <v>63</v>
      </c>
      <c r="F445" s="74" t="s">
        <v>3881</v>
      </c>
      <c r="G445" s="74">
        <v>1998</v>
      </c>
      <c r="H445" s="75">
        <v>7</v>
      </c>
      <c r="I445" s="76">
        <v>7</v>
      </c>
      <c r="J445" s="76">
        <v>620</v>
      </c>
      <c r="K445" s="76">
        <v>6.9</v>
      </c>
      <c r="L445" s="75">
        <v>3</v>
      </c>
      <c r="M445" s="76">
        <v>1</v>
      </c>
      <c r="N445" s="76">
        <v>4</v>
      </c>
      <c r="O445" s="76">
        <v>1</v>
      </c>
      <c r="P445" s="76">
        <v>2</v>
      </c>
      <c r="Q445" s="76">
        <v>2</v>
      </c>
      <c r="R445" s="76">
        <v>1</v>
      </c>
      <c r="S445" s="67">
        <v>0</v>
      </c>
      <c r="T445" s="75">
        <v>2.5</v>
      </c>
      <c r="U445" s="76">
        <v>0.9</v>
      </c>
      <c r="V445" s="76">
        <v>0.5</v>
      </c>
      <c r="W445" s="76">
        <v>1.4</v>
      </c>
      <c r="X445" s="75">
        <v>21</v>
      </c>
      <c r="Y445" s="76">
        <v>41</v>
      </c>
      <c r="Z445" s="76">
        <v>38</v>
      </c>
      <c r="AA445" s="75">
        <v>0.44</v>
      </c>
      <c r="AB445" s="76">
        <v>0.15</v>
      </c>
      <c r="AC445" s="76">
        <v>0.57999999999999996</v>
      </c>
      <c r="AD445" s="76">
        <v>0.15</v>
      </c>
      <c r="AE445" s="76">
        <v>0.28999999999999998</v>
      </c>
      <c r="AF445" s="75">
        <v>0.36</v>
      </c>
      <c r="AG445" s="76">
        <v>7.0000000000000007E-2</v>
      </c>
      <c r="AH445" s="76">
        <v>0.43</v>
      </c>
      <c r="AI445" s="76">
        <v>0.13</v>
      </c>
      <c r="AJ445" s="76">
        <v>0.2</v>
      </c>
      <c r="AK445" s="68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B8CFE73C-EA4F-4549-B5B6-AAB1A76A2633}"/>
    <hyperlink ref="C3" r:id="rId2" display="https://fbref.com/en/country/ENG/England-Football" xr:uid="{3BEBFC38-673D-4276-A176-6D3E6BB4CB4A}"/>
    <hyperlink ref="E3" r:id="rId3" display="https://fbref.com/en/squads/4ba7cbea/Bournemouth-Stats" xr:uid="{580B2FBD-D9D5-40B6-9867-7A2A0B10CB31}"/>
    <hyperlink ref="AK3" r:id="rId4" display="https://fbref.com/en/players/774cf58b/matchlogs/2023-2024/summary/Max-Aarons-Match-Logs" xr:uid="{D7655745-8B47-4C27-A2A2-5787018246FB}"/>
    <hyperlink ref="B4" r:id="rId5" display="https://fbref.com/en/players/77816c91/Benie-Adama-Traore" xr:uid="{3B9E2388-B527-4B62-8A52-0A92231DBBD6}"/>
    <hyperlink ref="C4" r:id="rId6" display="https://fbref.com/en/country/CIV/Cote-dIvoire-Football" xr:uid="{D42AB96E-0232-46F7-8FDB-90FC7AB6319C}"/>
    <hyperlink ref="E4" r:id="rId7" display="https://fbref.com/en/squads/1df6b87e/Sheffield-United-Stats" xr:uid="{9AE97DD5-BA39-4CA3-AFC3-671A855663ED}"/>
    <hyperlink ref="AK4" r:id="rId8" display="https://fbref.com/en/players/77816c91/matchlogs/2023-2024/summary/Benie-Adama-Traore-Match-Logs" xr:uid="{D4189B35-6117-49E4-B4BE-9E1D23BA8C33}"/>
    <hyperlink ref="B5" r:id="rId9" display="https://fbref.com/en/players/c81d773d/Tosin-Adarabioyo" xr:uid="{A52548BA-0EB1-4F51-B44B-84B13A032524}"/>
    <hyperlink ref="C5" r:id="rId10" display="https://fbref.com/en/country/ENG/England-Football" xr:uid="{3CAD5565-E57B-45C7-A9A8-FB68B9BCCA6A}"/>
    <hyperlink ref="E5" r:id="rId11" display="https://fbref.com/en/squads/fd962109/Fulham-Stats" xr:uid="{A5FB6F0B-983E-447E-9475-226FE8E72130}"/>
    <hyperlink ref="AK5" r:id="rId12" display="https://fbref.com/en/players/c81d773d/matchlogs/2023-2024/summary/Tosin-Adarabioyo-Match-Logs" xr:uid="{8A744085-C902-4B3E-A072-4B3EDBF76B4B}"/>
    <hyperlink ref="B6" r:id="rId13" display="https://fbref.com/en/players/0480ebc7/Elijah-Adebayo" xr:uid="{656FFA2D-2C22-43EB-BCF3-2AEC28BC22A8}"/>
    <hyperlink ref="C6" r:id="rId14" display="https://fbref.com/en/country/ENG/England-Football" xr:uid="{2EFA701E-DD25-4832-84A3-7D93B3C316D9}"/>
    <hyperlink ref="E6" r:id="rId15" display="https://fbref.com/en/squads/e297cd13/Luton-Town-Stats" xr:uid="{3B1D2D04-F682-4568-A211-5DD36C29F39B}"/>
    <hyperlink ref="AK6" r:id="rId16" display="https://fbref.com/en/players/0480ebc7/matchlogs/2023-2024/summary/Elijah-Adebayo-Match-Logs" xr:uid="{A7614F41-8F69-4153-B16D-D6FC78BA0F1E}"/>
    <hyperlink ref="B7" r:id="rId17" display="https://fbref.com/en/players/4dcec659/Simon-Adingra" xr:uid="{915ED01B-95F9-4A35-9E17-A83B1C27C308}"/>
    <hyperlink ref="C7" r:id="rId18" display="https://fbref.com/en/country/CIV/Cote-dIvoire-Football" xr:uid="{12405A1D-1106-421B-A5AD-E75856E0C52F}"/>
    <hyperlink ref="E7" r:id="rId19" display="https://fbref.com/en/squads/d07537b9/Brighton-and-Hove-Albion-Stats" xr:uid="{F7501F20-71A0-4F6B-93AE-A84C20E0F7ED}"/>
    <hyperlink ref="AK7" r:id="rId20" display="https://fbref.com/en/players/4dcec659/matchlogs/2023-2024/summary/Simon-Adingra-Match-Logs" xr:uid="{A1FAAE49-E47B-42DA-9D15-7B28C1B05098}"/>
    <hyperlink ref="B8" r:id="rId21" display="https://fbref.com/en/players/288e1e13/Nayef-Aguerd" xr:uid="{9BA9BC40-79B5-4ED4-B21A-69E2221EDA14}"/>
    <hyperlink ref="C8" r:id="rId22" display="https://fbref.com/en/country/MAR/Morocco-Football" xr:uid="{A83208F7-B795-483E-BAD2-C569019B282F}"/>
    <hyperlink ref="E8" r:id="rId23" display="https://fbref.com/en/squads/7c21e445/West-Ham-United-Stats" xr:uid="{C1DC989D-B867-4BE2-9D36-09897B98177A}"/>
    <hyperlink ref="AK8" r:id="rId24" display="https://fbref.com/en/players/288e1e13/matchlogs/2023-2024/summary/Nayef-Aguerd-Match-Logs" xr:uid="{62BC5709-812E-4BE5-8330-812AD1092C9B}"/>
    <hyperlink ref="B9" r:id="rId25" display="https://fbref.com/en/players/a6c58494/Naouirou-Ahamada" xr:uid="{3C2516C6-E743-4437-BCB4-10DC60A70D90}"/>
    <hyperlink ref="C9" r:id="rId26" display="https://fbref.com/en/country/FRA/France-Football" xr:uid="{85817D0B-FC01-4C8D-B79F-2EC5C13D9933}"/>
    <hyperlink ref="E9" r:id="rId27" display="https://fbref.com/en/squads/47c64c55/Crystal-Palace-Stats" xr:uid="{64DE80AF-534A-455F-9C9F-F3607C6C7370}"/>
    <hyperlink ref="AK9" r:id="rId28" display="https://fbref.com/en/players/a6c58494/matchlogs/2023-2024/summary/Naouirou-Ahamada-Match-Logs" xr:uid="{2C21539A-04CD-45E4-8E9C-7D76D9E6919F}"/>
    <hyperlink ref="B10" r:id="rId29" display="https://fbref.com/en/players/eab957a3/Anel-Ahmedhodzic" xr:uid="{96D6D47A-781D-451A-900B-F13E7CCB036D}"/>
    <hyperlink ref="C10" r:id="rId30" display="https://fbref.com/en/country/BIH/Bosnia-and-Herzegovina-Football" xr:uid="{24310BDD-2817-4C70-9288-90990168976E}"/>
    <hyperlink ref="E10" r:id="rId31" display="https://fbref.com/en/squads/1df6b87e/Sheffield-United-Stats" xr:uid="{759CE8FB-8CDD-4E33-AC84-EBE8491F7C03}"/>
    <hyperlink ref="AK10" r:id="rId32" display="https://fbref.com/en/players/eab957a3/matchlogs/2023-2024/summary/Anel-Ahmedhodzic-Match-Logs" xr:uid="{3A10BE2F-298F-485B-87F8-B1F355EC724F}"/>
    <hyperlink ref="B11" r:id="rId33" display="https://fbref.com/en/players/246d153b/Ola-Aina" xr:uid="{2B7D11D5-A75C-48A4-A380-78D55DE2FD3F}"/>
    <hyperlink ref="C11" r:id="rId34" display="https://fbref.com/en/country/NGA/Nigeria-Football" xr:uid="{2B7D5C49-726D-47A8-B240-7903C3280F85}"/>
    <hyperlink ref="E11" r:id="rId35" display="https://fbref.com/en/squads/e4a775cb/Nottingham-Forest-Stats" xr:uid="{6AC623D8-EAA0-4E37-868D-8CD2E5A835E3}"/>
    <hyperlink ref="AK11" r:id="rId36" display="https://fbref.com/en/players/246d153b/matchlogs/2023-2024/summary/Ola-Aina-Match-Logs" xr:uid="{710562B2-6027-4F30-B761-56A33C09FAF7}"/>
    <hyperlink ref="B12" r:id="rId37" display="https://fbref.com/en/players/9b398aea/Rayan-Ait-Nouri" xr:uid="{3BD3A62D-62A7-459B-A190-9931B73F56D4}"/>
    <hyperlink ref="C12" r:id="rId38" display="https://fbref.com/en/country/ALG/Algeria-Football" xr:uid="{7653F519-17BC-4B1D-AE5A-5E19F62AF50E}"/>
    <hyperlink ref="E12" r:id="rId39" display="https://fbref.com/en/squads/8cec06e1/Wolverhampton-Wanderers-Stats" xr:uid="{184E7F37-FC4D-4CAD-97EB-5A6CBD1F5AF8}"/>
    <hyperlink ref="AK12" r:id="rId40" display="https://fbref.com/en/players/9b398aea/matchlogs/2023-2024/summary/Rayan-Ait-Nouri-Match-Logs" xr:uid="{FBF8E656-D9A5-4154-A483-A00555C8764F}"/>
    <hyperlink ref="B13" r:id="rId41" display="https://fbref.com/en/players/a8c0acb7/Kristoffer-Ajer" xr:uid="{3FBC31B8-0B20-4E44-BD49-0CBD8EB6CF0B}"/>
    <hyperlink ref="C13" r:id="rId42" display="https://fbref.com/en/country/NOR/Norway-Football" xr:uid="{C26163E8-1319-41D3-BEAF-EE82AD1ABD09}"/>
    <hyperlink ref="E13" r:id="rId43" display="https://fbref.com/en/squads/cd051869/Brentford-Stats" xr:uid="{297EF272-9B81-4390-84D8-D02310C54415}"/>
    <hyperlink ref="AK13" r:id="rId44" display="https://fbref.com/en/players/a8c0acb7/matchlogs/2023-2024/summary/Kristoffer-Ajer-Match-Logs" xr:uid="{37A38FD4-7731-41F3-A98C-979E00695835}"/>
    <hyperlink ref="B14" r:id="rId45" display="https://fbref.com/en/players/89ac64a6/Manuel-Akanji" xr:uid="{27E592FA-AF63-4276-AEAD-D17C3A1A8B4A}"/>
    <hyperlink ref="C14" r:id="rId46" display="https://fbref.com/en/country/SUI/Switzerland-Football" xr:uid="{9AC93911-DB5D-492D-9D72-FA5E00715E0F}"/>
    <hyperlink ref="E14" r:id="rId47" display="https://fbref.com/en/squads/b8fd03ef/Manchester-City-Stats" xr:uid="{A11636B2-4279-4F2C-8C0D-A5A3879FF779}"/>
    <hyperlink ref="AK14" r:id="rId48" display="https://fbref.com/en/players/89ac64a6/matchlogs/2023-2024/summary/Manuel-Akanji-Match-Logs" xr:uid="{D58D72B1-BAFC-4F48-A676-8722503790FE}"/>
    <hyperlink ref="B15" r:id="rId49" display="https://fbref.com/en/players/eaeca114/Nathan-Ake" xr:uid="{337A9E3F-200C-426B-8FCC-D1014850C6DF}"/>
    <hyperlink ref="C15" r:id="rId50" display="https://fbref.com/en/country/NED/Netherlands-Football" xr:uid="{EB4842F6-7AEF-4AF5-905E-310636F7096B}"/>
    <hyperlink ref="E15" r:id="rId51" display="https://fbref.com/en/squads/b8fd03ef/Manchester-City-Stats" xr:uid="{7A8A1636-EEB6-495E-838C-885A9F1450FF}"/>
    <hyperlink ref="AK15" r:id="rId52" display="https://fbref.com/en/players/eaeca114/matchlogs/2023-2024/summary/Nathan-Ake-Match-Logs" xr:uid="{4A6664EA-B1E3-450B-B948-8430771380B3}"/>
    <hyperlink ref="B16" r:id="rId53" display="https://fbref.com/en/players/cd1acf9d/Trent-Alexander-Arnold" xr:uid="{4165E244-2997-4BCE-AAEF-22CDC80F943E}"/>
    <hyperlink ref="C16" r:id="rId54" display="https://fbref.com/en/country/ENG/England-Football" xr:uid="{49651C6A-4962-47B1-B56B-11847B2C1E43}"/>
    <hyperlink ref="E16" r:id="rId55" display="https://fbref.com/en/squads/822bd0ba/Liverpool-Stats" xr:uid="{4085F886-C7CD-4888-A80D-F93F2ABDB6F9}"/>
    <hyperlink ref="AK16" r:id="rId56" display="https://fbref.com/en/players/cd1acf9d/matchlogs/2023-2024/summary/Trent-Alexander-Arnold-Match-Logs" xr:uid="{9CD37592-A576-4EF5-B20E-9C876ECCA4DE}"/>
    <hyperlink ref="B17" r:id="rId57" display="https://fbref.com/en/players/7a2e46a8/Alisson" xr:uid="{A90F8494-E060-4DF5-A09C-F4060575E493}"/>
    <hyperlink ref="C17" r:id="rId58" display="https://fbref.com/en/country/BRA/Brazil-Football" xr:uid="{716864BB-1613-48E9-A94E-8D9D3B2C56E0}"/>
    <hyperlink ref="E17" r:id="rId59" display="https://fbref.com/en/squads/822bd0ba/Liverpool-Stats" xr:uid="{BA141A3C-CF10-477E-9627-A7214BD6F705}"/>
    <hyperlink ref="AK17" r:id="rId60" display="https://fbref.com/en/players/7a2e46a8/matchlogs/2023-2024/summary/Alisson-Match-Logs" xr:uid="{5873662D-1C9A-4E8D-848C-B70458B92C08}"/>
    <hyperlink ref="B18" r:id="rId61" display="https://fbref.com/en/players/862a1c15/Miguel-Almiron" xr:uid="{E81B483B-11BD-4A1F-B892-1DC3E36A1FD0}"/>
    <hyperlink ref="C18" r:id="rId62" display="https://fbref.com/en/country/PAR/Paraguay-Football" xr:uid="{6EF4069B-23CF-4DEF-8274-0B0B7D972C23}"/>
    <hyperlink ref="E18" r:id="rId63" display="https://fbref.com/en/squads/b2b47a98/Newcastle-United-Stats" xr:uid="{62565022-C795-4BC3-A0EB-E21FD1217846}"/>
    <hyperlink ref="AK18" r:id="rId64" display="https://fbref.com/en/players/862a1c15/matchlogs/2023-2024/summary/Miguel-Almiron-Match-Logs" xr:uid="{170588ED-0428-4DEF-AA48-2A982CB2D86A}"/>
    <hyperlink ref="B19" r:id="rId65" display="https://fbref.com/en/players/8b3ab7ad/Edson-Alvarez" xr:uid="{A978F943-2A02-4881-BFB0-5064F40E1315}"/>
    <hyperlink ref="C19" r:id="rId66" display="https://fbref.com/en/country/MEX/Mexico-Football" xr:uid="{A42A30FC-093C-424D-B3D1-D844CC93B051}"/>
    <hyperlink ref="E19" r:id="rId67" display="https://fbref.com/en/squads/7c21e445/West-Ham-United-Stats" xr:uid="{44295674-4F53-44C9-A119-4857A86D44E0}"/>
    <hyperlink ref="AK19" r:id="rId68" display="https://fbref.com/en/players/8b3ab7ad/matchlogs/2023-2024/summary/Edson-Alvarez-Match-Logs" xr:uid="{55CD2AE6-242F-4D4D-BE20-9843D5D4580C}"/>
    <hyperlink ref="B20" r:id="rId69" display="https://fbref.com/en/players/15ab5a2b/Julian-Alvarez" xr:uid="{8B2E2B2F-16A8-4A67-8721-50C96E18BAF9}"/>
    <hyperlink ref="C20" r:id="rId70" display="https://fbref.com/en/country/ARG/Argentina-Football" xr:uid="{998AA144-116D-4C40-B40F-3AA4D89179BE}"/>
    <hyperlink ref="E20" r:id="rId71" display="https://fbref.com/en/squads/b8fd03ef/Manchester-City-Stats" xr:uid="{32A782C5-C16E-4869-AF42-3EA77ED81194}"/>
    <hyperlink ref="AK20" r:id="rId72" display="https://fbref.com/en/players/15ab5a2b/matchlogs/2023-2024/summary/Julian-Alvarez-Match-Logs" xr:uid="{D1A54E76-BC62-4276-89C7-26797546D02B}"/>
    <hyperlink ref="B21" r:id="rId73" display="https://fbref.com/en/players/2ee5b0c9/Zeki-Amdouni" xr:uid="{6FFBD078-187D-4081-B981-6D6B1B00EBE1}"/>
    <hyperlink ref="C21" r:id="rId74" display="https://fbref.com/en/country/SUI/Switzerland-Football" xr:uid="{D189C215-1DCD-4A23-93D8-6FA5BBB1E72B}"/>
    <hyperlink ref="E21" r:id="rId75" display="https://fbref.com/en/squads/943e8050/Burnley-Stats" xr:uid="{BBBEBD8B-D075-4D7A-A694-0A78EE45FD33}"/>
    <hyperlink ref="AK21" r:id="rId76" display="https://fbref.com/en/players/2ee5b0c9/matchlogs/2023-2024/summary/Zeki-Amdouni-Match-Logs" xr:uid="{B992BFF1-C1FE-4418-9719-951037908232}"/>
    <hyperlink ref="B22" r:id="rId77" display="https://fbref.com/en/players/5a2cb25d/Sofyan-Amrabat" xr:uid="{11DB4C78-9FC1-4923-9896-892F58C96637}"/>
    <hyperlink ref="C22" r:id="rId78" display="https://fbref.com/en/country/MAR/Morocco-Football" xr:uid="{EFF6D531-1C53-4778-BFCF-756511B302A4}"/>
    <hyperlink ref="E22" r:id="rId79" display="https://fbref.com/en/squads/19538871/Manchester-United-Stats" xr:uid="{AC453196-57C7-4537-B870-005C9DB080DF}"/>
    <hyperlink ref="AK22" r:id="rId80" display="https://fbref.com/en/players/5a2cb25d/matchlogs/2023-2024/summary/Sofyan-Amrabat-Match-Logs" xr:uid="{7AACDE57-9C11-4D35-BB5B-363BD75D91D0}"/>
    <hyperlink ref="B23" r:id="rId81" display="https://fbref.com/en/players/e34fc66d/Joachim-Andersen" xr:uid="{A592515B-DBFE-47EA-840E-6EA18BF9340B}"/>
    <hyperlink ref="C23" r:id="rId82" display="https://fbref.com/en/country/DEN/Denmark-Football" xr:uid="{A8CBC85B-DA73-433B-B1D0-321F951812B7}"/>
    <hyperlink ref="E23" r:id="rId83" display="https://fbref.com/en/squads/47c64c55/Crystal-Palace-Stats" xr:uid="{E451D005-7078-4D8A-AFDF-3DD8EC1B3349}"/>
    <hyperlink ref="AK23" r:id="rId84" display="https://fbref.com/en/players/e34fc66d/matchlogs/2023-2024/summary/Joachim-Andersen-Match-Logs" xr:uid="{C6DF635D-EA17-4B03-AD4B-3C1B00545752}"/>
    <hyperlink ref="B24" r:id="rId85" display="https://fbref.com/en/players/de31038e/Elliot-Anderson" xr:uid="{892EF9A9-59F4-4176-862B-9C05F964D4DD}"/>
    <hyperlink ref="C24" r:id="rId86" display="https://fbref.com/en/country/SCO/Scotland-Football" xr:uid="{AAA8903A-29E1-485A-81E9-62247C83B625}"/>
    <hyperlink ref="E24" r:id="rId87" display="https://fbref.com/en/squads/b2b47a98/Newcastle-United-Stats" xr:uid="{E5565279-56FB-490C-82BB-039B4F5BDC20}"/>
    <hyperlink ref="AK24" r:id="rId88" display="https://fbref.com/en/players/de31038e/matchlogs/2023-2024/summary/Elliot-Anderson-Match-Logs" xr:uid="{B266FB3F-0F37-48A0-B4AE-C8172EF8A2B3}"/>
    <hyperlink ref="B25" r:id="rId89" display="https://fbref.com/en/players/e4238fb1/Jaidon-Anthony" xr:uid="{D64E6615-7E87-4E14-965D-E073F9424DC3}"/>
    <hyperlink ref="C25" r:id="rId90" display="https://fbref.com/en/country/ENG/England-Football" xr:uid="{AA914EE8-30A6-4D11-A3F3-9B38BB4F12DE}"/>
    <hyperlink ref="E25" r:id="rId91" display="https://fbref.com/en/squads/4ba7cbea/Bournemouth-Stats" xr:uid="{0436740F-9579-405B-A3BE-F4E4CB90EE5A}"/>
    <hyperlink ref="AK25" r:id="rId92" display="https://fbref.com/en/players/e4238fb1/matchlogs/2023-2024/summary/Jaidon-Anthony-Match-Logs" xr:uid="{8FD6C0B4-9005-4128-9887-99DB17141685}"/>
    <hyperlink ref="B26" r:id="rId93" display="https://fbref.com/en/players/ac05f970/Michail-Antonio" xr:uid="{F5CEBB9D-D448-4077-B00E-1052ADBEBA6C}"/>
    <hyperlink ref="C26" r:id="rId94" display="https://fbref.com/en/country/JAM/Jamaica-Football" xr:uid="{309E9A30-9EDC-4C85-80E3-91B8EB77CDC7}"/>
    <hyperlink ref="E26" r:id="rId95" display="https://fbref.com/en/squads/7c21e445/West-Ham-United-Stats" xr:uid="{FD681B1A-DB45-4D91-B8C0-F430A8795B3B}"/>
    <hyperlink ref="AK26" r:id="rId96" display="https://fbref.com/en/players/ac05f970/matchlogs/2023-2024/summary/Michail-Antonio-Match-Logs" xr:uid="{D4F0DA29-A39A-4EB4-84F4-337CD6392977}"/>
    <hyperlink ref="B27" r:id="rId97" display="https://fbref.com/en/players/99127249/Antony" xr:uid="{1C766631-1C21-410A-BA49-017916068780}"/>
    <hyperlink ref="C27" r:id="rId98" display="https://fbref.com/en/country/BRA/Brazil-Football" xr:uid="{D641E42C-1769-4B65-9CDD-BE0351E317C0}"/>
    <hyperlink ref="E27" r:id="rId99" display="https://fbref.com/en/squads/19538871/Manchester-United-Stats" xr:uid="{0902AFF2-F0CE-460E-8F89-15BD5297D487}"/>
    <hyperlink ref="AK27" r:id="rId100" display="https://fbref.com/en/players/99127249/matchlogs/2023-2024/summary/Antony-Match-Logs" xr:uid="{5CB3F64B-C582-4511-97B8-A13BA88EC002}"/>
    <hyperlink ref="B28" r:id="rId101" display="https://fbref.com/en/players/05e8ca6d/Cameron-Archer" xr:uid="{2B962946-9466-4EAD-9D39-B317637FFF8E}"/>
    <hyperlink ref="C28" r:id="rId102" display="https://fbref.com/en/country/ENG/England-Football" xr:uid="{6BB91FC9-B188-4D57-94A8-0A1C6F5EE2E9}"/>
    <hyperlink ref="E28" r:id="rId103" display="https://fbref.com/en/squads/1df6b87e/Sheffield-United-Stats" xr:uid="{EDB60DB5-5D7E-4D03-AE02-0239566750E5}"/>
    <hyperlink ref="AK28" r:id="rId104" display="https://fbref.com/en/players/05e8ca6d/matchlogs/2023-2024/summary/Cameron-Archer-Match-Logs" xr:uid="{837B4242-D035-4450-9131-F36FBAD11CFD}"/>
    <hyperlink ref="B29" r:id="rId105" display="https://fbref.com/en/players/05e8ca6d/Cameron-Archer" xr:uid="{28057AEF-18D0-4086-90F4-4E2EC4B28BA5}"/>
    <hyperlink ref="C29" r:id="rId106" display="https://fbref.com/en/country/ENG/England-Football" xr:uid="{C9427C87-48F0-4DB1-8129-A91CA568EF48}"/>
    <hyperlink ref="E29" r:id="rId107" display="https://fbref.com/en/squads/8602292d/Aston-Villa-Stats" xr:uid="{2AFC1F6B-9B01-49FE-82C3-90F66991AB85}"/>
    <hyperlink ref="AK29" r:id="rId108" display="https://fbref.com/en/players/05e8ca6d/matchlogs/2023-2024/summary/Cameron-Archer-Match-Logs" xr:uid="{E67AE174-4575-4703-8F17-00D17938BA91}"/>
    <hyperlink ref="B30" r:id="rId109" display="https://fbref.com/en/players/2f965a72/Alphonse-Areola" xr:uid="{F7324533-E889-41ED-83A5-25A93F199958}"/>
    <hyperlink ref="C30" r:id="rId110" display="https://fbref.com/en/country/FRA/France-Football" xr:uid="{41ADC13A-6035-44DA-A6F8-EEE845348309}"/>
    <hyperlink ref="E30" r:id="rId111" display="https://fbref.com/en/squads/7c21e445/West-Ham-United-Stats" xr:uid="{7E5D214E-F200-49B9-B540-17F5D243DAE1}"/>
    <hyperlink ref="AK30" r:id="rId112" display="https://fbref.com/en/players/2f965a72/matchlogs/2023-2024/summary/Alphonse-Areola-Match-Logs" xr:uid="{E7EF9FA2-C6D6-4DAD-85B8-2F996A67F44A}"/>
    <hyperlink ref="B31" r:id="rId113" display="https://fbref.com/en/players/5c2b4f07/Serge-Aurier" xr:uid="{93D8E055-5BB1-4931-8632-5F2C2B9B075E}"/>
    <hyperlink ref="C31" r:id="rId114" display="https://fbref.com/en/country/CIV/Cote-dIvoire-Football" xr:uid="{FA6A4A30-AF7A-4095-A1EB-EED97B3A6299}"/>
    <hyperlink ref="E31" r:id="rId115" display="https://fbref.com/en/squads/e4a775cb/Nottingham-Forest-Stats" xr:uid="{D4FD998C-F6B0-42CC-ADB4-EB28D1352727}"/>
    <hyperlink ref="AK31" r:id="rId116" display="https://fbref.com/en/players/5c2b4f07/matchlogs/2023-2024/summary/Serge-Aurier-Match-Logs" xr:uid="{C7F8EB8C-43E6-491F-B883-43BC7A3C3784}"/>
    <hyperlink ref="B32" r:id="rId117" display="https://fbref.com/en/players/e5478b87/Taiwo-Awoniyi" xr:uid="{DA20CD35-7234-4D7C-BE34-6A75A5C68CA8}"/>
    <hyperlink ref="C32" r:id="rId118" display="https://fbref.com/en/country/NGA/Nigeria-Football" xr:uid="{98F5C449-5615-4979-AE71-67D22971EAAC}"/>
    <hyperlink ref="E32" r:id="rId119" display="https://fbref.com/en/squads/e4a775cb/Nottingham-Forest-Stats" xr:uid="{FA9FF986-E163-41A1-A2D6-E283511106F7}"/>
    <hyperlink ref="AK32" r:id="rId120" display="https://fbref.com/en/players/e5478b87/matchlogs/2023-2024/summary/Taiwo-Awoniyi-Match-Logs" xr:uid="{6EFF0A0B-B6C9-4D72-AA6C-9A328A867739}"/>
    <hyperlink ref="B33" r:id="rId121" display="https://fbref.com/en/players/da052c14/Jordan-Ayew" xr:uid="{A49B1BD0-E51C-40DD-98BD-94655B8615AC}"/>
    <hyperlink ref="C33" r:id="rId122" display="https://fbref.com/en/country/GHA/Ghana-Football" xr:uid="{42AE80E2-2771-432B-8726-34E49BC181F5}"/>
    <hyperlink ref="E33" r:id="rId123" display="https://fbref.com/en/squads/47c64c55/Crystal-Palace-Stats" xr:uid="{B11C9BF4-BD4F-4298-8B23-149974FEC8F5}"/>
    <hyperlink ref="AK33" r:id="rId124" display="https://fbref.com/en/players/da052c14/matchlogs/2023-2024/summary/Jordan-Ayew-Match-Logs" xr:uid="{1E49FF99-FD5E-4C46-B431-0369472463C7}"/>
    <hyperlink ref="B34" r:id="rId125" display="https://fbref.com/en/players/3a233281/Leon-Bailey" xr:uid="{2F9C02E3-1805-4554-84BB-56335228C7EC}"/>
    <hyperlink ref="C34" r:id="rId126" display="https://fbref.com/en/country/JAM/Jamaica-Football" xr:uid="{202402C0-8A1D-410C-A001-C7EBF9B1AFEF}"/>
    <hyperlink ref="E34" r:id="rId127" display="https://fbref.com/en/squads/8602292d/Aston-Villa-Stats" xr:uid="{5709F9F3-444F-4193-8BDF-33B400E5B650}"/>
    <hyperlink ref="AK34" r:id="rId128" display="https://fbref.com/en/players/3a233281/matchlogs/2023-2024/summary/Leon-Bailey-Match-Logs" xr:uid="{CD7F9075-968F-42F4-AAFD-EA09A6383A9D}"/>
    <hyperlink ref="B35" r:id="rId129" display="https://fbref.com/en/players/394854c4/George-Baldock" xr:uid="{EF033F3E-67B4-42AD-AFEE-3E7164D13894}"/>
    <hyperlink ref="C35" r:id="rId130" display="https://fbref.com/en/country/GRE/Greece-Football" xr:uid="{4FAE1AD1-06FE-4847-9221-1C15682E8A3B}"/>
    <hyperlink ref="E35" r:id="rId131" display="https://fbref.com/en/squads/1df6b87e/Sheffield-United-Stats" xr:uid="{B66223B1-E530-44A2-8406-3B9682CDE77F}"/>
    <hyperlink ref="AK35" r:id="rId132" display="https://fbref.com/en/players/394854c4/matchlogs/2023-2024/summary/George-Baldock-Match-Logs" xr:uid="{F8AB72A6-1891-476C-918E-00BA2897BDFF}"/>
    <hyperlink ref="B36" r:id="rId133" display="https://fbref.com/en/players/a1390d2f/Carlos-Baleba" xr:uid="{B530686A-82BD-4BC2-81E2-F90C5C3B84EB}"/>
    <hyperlink ref="C36" r:id="rId134" display="https://fbref.com/en/country/CMR/Cameroon-Football" xr:uid="{D46557E5-9A07-407B-9DF8-223554478D06}"/>
    <hyperlink ref="E36" r:id="rId135" display="https://fbref.com/en/squads/d07537b9/Brighton-and-Hove-Albion-Stats" xr:uid="{39331E83-33FC-45FA-B36B-680DFF9EFAEA}"/>
    <hyperlink ref="AK36" r:id="rId136" display="https://fbref.com/en/players/a1390d2f/matchlogs/2023-2024/summary/Carlos-Baleba-Match-Logs" xr:uid="{F98F4808-C0B9-4A31-B706-47DDB8B84030}"/>
    <hyperlink ref="B37" r:id="rId137" display="https://fbref.com/en/players/2886c9b5/Shandon-Baptiste" xr:uid="{E3322AD8-FB21-4971-ABDF-EFD2AAC2B118}"/>
    <hyperlink ref="C37" r:id="rId138" display="https://fbref.com/en/country/GRN/Grenada-Football" xr:uid="{4D2F78AB-FE22-4F43-8BEC-6918107AAA8E}"/>
    <hyperlink ref="E37" r:id="rId139" display="https://fbref.com/en/squads/cd051869/Brentford-Stats" xr:uid="{998CE967-BE6E-4299-A3A1-4D8A4E66F8A3}"/>
    <hyperlink ref="AK37" r:id="rId140" display="https://fbref.com/en/players/2886c9b5/matchlogs/2023-2024/summary/Shandon-Baptiste-Match-Logs" xr:uid="{7085294D-76EB-43B6-BA65-D602B9153D79}"/>
    <hyperlink ref="B38" r:id="rId141" display="https://fbref.com/en/players/3a24769f/Ross-Barkley" xr:uid="{CE1E1762-7D91-4849-B72D-51869B6EABB2}"/>
    <hyperlink ref="C38" r:id="rId142" display="https://fbref.com/en/country/ENG/England-Football" xr:uid="{3EFF64BD-13FB-4D98-A4EE-D18C8AEB4902}"/>
    <hyperlink ref="E38" r:id="rId143" display="https://fbref.com/en/squads/e297cd13/Luton-Town-Stats" xr:uid="{1102FEC2-F32D-4CA1-835C-B2E46C965512}"/>
    <hyperlink ref="AK38" r:id="rId144" display="https://fbref.com/en/players/3a24769f/matchlogs/2023-2024/summary/Ross-Barkley-Match-Logs" xr:uid="{3AEF9645-44FB-4713-B2A6-809CC8590CC6}"/>
    <hyperlink ref="B39" r:id="rId145" display="https://fbref.com/en/players/3ea50f67/Harvey-Barnes" xr:uid="{E6A067EA-EC7D-4AA8-B9EF-A7D392037DCF}"/>
    <hyperlink ref="C39" r:id="rId146" display="https://fbref.com/en/country/ENG/England-Football" xr:uid="{DC7C81F9-4F13-4D90-AF8F-C0ECBEBD841D}"/>
    <hyperlink ref="E39" r:id="rId147" display="https://fbref.com/en/squads/b2b47a98/Newcastle-United-Stats" xr:uid="{A2E5C699-E132-46A3-BA62-42550BF63144}"/>
    <hyperlink ref="AK39" r:id="rId148" display="https://fbref.com/en/players/3ea50f67/matchlogs/2023-2024/summary/Harvey-Barnes-Match-Logs" xr:uid="{22ABAC4D-D619-45AD-80A1-D93F3A4F2B41}"/>
    <hyperlink ref="B40" r:id="rId149" display="https://fbref.com/en/players/1aa84968/Chris-Basham" xr:uid="{E872C136-6548-4BE1-95DD-5EDAF3ABCDDC}"/>
    <hyperlink ref="C40" r:id="rId150" display="https://fbref.com/en/country/ENG/England-Football" xr:uid="{65EB525F-ACAA-4F65-93C2-6416A651EB91}"/>
    <hyperlink ref="E40" r:id="rId151" display="https://fbref.com/en/squads/1df6b87e/Sheffield-United-Stats" xr:uid="{F7313A70-8C02-4096-AECC-2708F183DB87}"/>
    <hyperlink ref="AK40" r:id="rId152" display="https://fbref.com/en/players/1aa84968/matchlogs/2023-2024/summary/Chris-Basham-Match-Logs" xr:uid="{CF5D47B0-7965-4E78-B75C-88E63F9A9E81}"/>
    <hyperlink ref="B41" r:id="rId153" display="https://fbref.com/en/players/a36524bf/Calvin-Bassey" xr:uid="{6F59E643-697A-4820-8DFB-42178ED63157}"/>
    <hyperlink ref="C41" r:id="rId154" display="https://fbref.com/en/country/NGA/Nigeria-Football" xr:uid="{36D75AB0-0B7A-4010-AEE9-99EB1289DA0E}"/>
    <hyperlink ref="E41" r:id="rId155" display="https://fbref.com/en/squads/fd962109/Fulham-Stats" xr:uid="{923FD1D8-9CF0-4339-A66B-D8E99C29CA98}"/>
    <hyperlink ref="AK41" r:id="rId156" display="https://fbref.com/en/players/a36524bf/matchlogs/2023-2024/summary/Calvin-Bassey-Match-Logs" xr:uid="{CA896F9B-8D24-4C35-803D-D04C7075D69C}"/>
    <hyperlink ref="B42" r:id="rId157" display="https://fbref.com/en/players/50dc94ce/Donny-van-de-Beek" xr:uid="{A3C1C6AB-B947-4D2F-A375-25C0D8E51886}"/>
    <hyperlink ref="C42" r:id="rId158" display="https://fbref.com/en/country/NED/Netherlands-Football" xr:uid="{625E2583-A23B-4B5D-B8AF-4A3777D52809}"/>
    <hyperlink ref="E42" r:id="rId159" display="https://fbref.com/en/squads/19538871/Manchester-United-Stats" xr:uid="{A39A7F43-DC36-4CE4-8EC1-F199BB933E33}"/>
    <hyperlink ref="AK42" r:id="rId160" display="https://fbref.com/en/players/50dc94ce/matchlogs/2023-2024/summary/Donny-van-de-Beek-Match-Logs" xr:uid="{4892FA31-3EF6-4187-9C81-B82AE9F3C67F}"/>
    <hyperlink ref="B43" r:id="rId161" display="https://fbref.com/en/players/399e9474/Amarii-Bell" xr:uid="{D8A80EB1-5550-42EC-993A-FFD8C91D01FF}"/>
    <hyperlink ref="C43" r:id="rId162" display="https://fbref.com/en/country/JAM/Jamaica-Football" xr:uid="{FC22B88E-A010-49DA-AEE0-9D4B7FAC2193}"/>
    <hyperlink ref="E43" r:id="rId163" display="https://fbref.com/en/squads/e297cd13/Luton-Town-Stats" xr:uid="{757A6A81-5C85-402A-9F19-B5F99AA39482}"/>
    <hyperlink ref="AK43" r:id="rId164" display="https://fbref.com/en/players/399e9474/matchlogs/2023-2024/summary/Amarii-Bell-Match-Logs" xr:uid="{0242458B-F49F-46A8-A7C2-04F82A29F1D8}"/>
    <hyperlink ref="B44" r:id="rId165" display="https://fbref.com/en/players/10f0fdd3/Jean-Ricner-Bellegarde" xr:uid="{7E8FDB0E-2BF8-4875-8C09-122FF33B1AFF}"/>
    <hyperlink ref="C44" r:id="rId166" display="https://fbref.com/en/country/FRA/France-Football" xr:uid="{ECF5E1C2-C9E6-447B-99F5-F0E01BD00544}"/>
    <hyperlink ref="E44" r:id="rId167" display="https://fbref.com/en/squads/8cec06e1/Wolverhampton-Wanderers-Stats" xr:uid="{2866547D-1DA0-457A-A980-649B2A44A0D0}"/>
    <hyperlink ref="AK44" r:id="rId168" display="https://fbref.com/en/players/10f0fdd3/matchlogs/2023-2024/summary/Jean-Ricner-Bellegarde-Match-Logs" xr:uid="{C49E5CE6-F364-436E-BAE5-A295B8FF1B4B}"/>
    <hyperlink ref="B45" r:id="rId169" display="https://fbref.com/en/players/9ade9ce1/Anis-Ben-Slimane" xr:uid="{D7C92118-A004-4468-8726-9F0BD56E18D4}"/>
    <hyperlink ref="C45" r:id="rId170" display="https://fbref.com/en/country/TUN/Tunisia-Football" xr:uid="{1E7E23F7-B110-49D2-BD52-CA896565FB9A}"/>
    <hyperlink ref="E45" r:id="rId171" display="https://fbref.com/en/squads/1df6b87e/Sheffield-United-Stats" xr:uid="{1DF9A1AF-4499-4D46-B084-30DF982491CC}"/>
    <hyperlink ref="AK45" r:id="rId172" display="https://fbref.com/en/players/9ade9ce1/matchlogs/2023-2024/summary/Anis-Ben-Slimane-Match-Logs" xr:uid="{40DDE25F-8453-4FB7-A696-BDB869CE2641}"/>
    <hyperlink ref="B46" r:id="rId173" display="https://fbref.com/en/players/5a04fd92/Said-Benrahma" xr:uid="{2A4F33D7-9669-4C11-AAC8-4DD9667731B2}"/>
    <hyperlink ref="C46" r:id="rId174" display="https://fbref.com/en/country/ALG/Algeria-Football" xr:uid="{0FF36731-1A5B-48F7-BED9-3CCD7EF61972}"/>
    <hyperlink ref="E46" r:id="rId175" display="https://fbref.com/en/squads/7c21e445/West-Ham-United-Stats" xr:uid="{3B5AB575-F765-4E52-8196-CDD90CE23EE3}"/>
    <hyperlink ref="AK46" r:id="rId176" display="https://fbref.com/en/players/5a04fd92/matchlogs/2023-2024/summary/Said-Benrahma-Match-Logs" xr:uid="{B808C541-535B-4EAB-89A3-C6C80A95E4B7}"/>
    <hyperlink ref="B47" r:id="rId177" display="https://fbref.com/en/players/f72293fc/Johann-Berg-Gudmundsson" xr:uid="{28EB166A-F002-4964-9BB6-50E0FFE035D8}"/>
    <hyperlink ref="C47" r:id="rId178" display="https://fbref.com/en/country/ISL/Iceland-Football" xr:uid="{FE1BA1C4-40A6-46AC-B9F3-E791872FD92F}"/>
    <hyperlink ref="E47" r:id="rId179" display="https://fbref.com/en/squads/943e8050/Burnley-Stats" xr:uid="{50797BA4-0E86-4987-93D0-0477FFCB6B8D}"/>
    <hyperlink ref="AK47" r:id="rId180" display="https://fbref.com/en/players/f72293fc/matchlogs/2023-2024/summary/Johann-Berg-Gudmundsson-Match-Logs" xr:uid="{B7C84DF4-8848-4FB5-8F4A-F4490277E3E4}"/>
    <hyperlink ref="B48" r:id="rId181" display="https://fbref.com/en/players/d0b6129f/Sander-Berge" xr:uid="{E992D693-B038-4594-85C8-F53ACE3F5A5E}"/>
    <hyperlink ref="C48" r:id="rId182" display="https://fbref.com/en/country/NOR/Norway-Football" xr:uid="{2B766409-DBFA-46C2-928C-89364C9AA9F1}"/>
    <hyperlink ref="E48" r:id="rId183" display="https://fbref.com/en/squads/943e8050/Burnley-Stats" xr:uid="{034AAE9C-B421-44DA-B8C9-48C07D2282D6}"/>
    <hyperlink ref="AK48" r:id="rId184" display="https://fbref.com/en/players/d0b6129f/matchlogs/2023-2024/summary/Sander-Berge-Match-Logs" xr:uid="{01B545F7-DC48-40DF-9471-BDC85C5C02EF}"/>
    <hyperlink ref="B49" r:id="rId185" display="https://fbref.com/en/players/2aaadf33/Luke-Berry" xr:uid="{4A368862-9516-4079-9ABD-184F5407F646}"/>
    <hyperlink ref="C49" r:id="rId186" display="https://fbref.com/en/country/ENG/England-Football" xr:uid="{85BA2594-D765-41DB-987A-A831D3FBA59C}"/>
    <hyperlink ref="E49" r:id="rId187" display="https://fbref.com/en/squads/e297cd13/Luton-Town-Stats" xr:uid="{5C4F2BE9-4A91-47E8-9903-820E0B33605B}"/>
    <hyperlink ref="AK49" r:id="rId188" display="https://fbref.com/en/players/2aaadf33/matchlogs/2023-2024/summary/Luke-Berry-Match-Logs" xr:uid="{8444F28D-1B34-4FD5-862E-3D7516D8509D}"/>
    <hyperlink ref="B50" r:id="rId189" display="https://fbref.com/en/players/ed5c0319/Beto" xr:uid="{CB51BBF0-8F88-40EE-A177-AE53DCE075B5}"/>
    <hyperlink ref="C50" r:id="rId190" display="https://fbref.com/en/country/GNB/Guinea-Bissau-Football" xr:uid="{15892ACE-F26F-4FBC-ACD3-8FD155270B18}"/>
    <hyperlink ref="E50" r:id="rId191" display="https://fbref.com/en/squads/d3fd31cc/Everton-Stats" xr:uid="{F9EF56DF-CCC2-4170-802D-7CC3D3DF54E8}"/>
    <hyperlink ref="AK50" r:id="rId192" display="https://fbref.com/en/players/ed5c0319/matchlogs/2023-2024/summary/Beto-Match-Logs" xr:uid="{6CA5B829-A5A0-48D3-B481-F36D86E74786}"/>
    <hyperlink ref="B51" r:id="rId193" display="https://fbref.com/en/players/9af1f9ff/Jordan-Beyer" xr:uid="{B8B91290-E524-4986-A9FD-0BF082C72C77}"/>
    <hyperlink ref="C51" r:id="rId194" display="https://fbref.com/en/country/GER/Germany-Football" xr:uid="{A67CA5E7-15B7-42F2-9DA8-A5A2B04BAC8C}"/>
    <hyperlink ref="E51" r:id="rId195" display="https://fbref.com/en/squads/943e8050/Burnley-Stats" xr:uid="{3C8C8118-901A-41A2-A33E-50FF55201FEE}"/>
    <hyperlink ref="AK51" r:id="rId196" display="https://fbref.com/en/players/9af1f9ff/matchlogs/2023-2024/summary/Jordan-Beyer-Match-Logs" xr:uid="{3CBC5FA0-72E1-4A0A-A09C-6E296164070A}"/>
    <hyperlink ref="B52" r:id="rId197" display="https://fbref.com/en/players/d328a254/Philip-Billing" xr:uid="{D461D36F-9BC7-4B9C-AC0D-6AFF3E44AB71}"/>
    <hyperlink ref="C52" r:id="rId198" display="https://fbref.com/en/country/DEN/Denmark-Football" xr:uid="{8A482C5A-30B6-4EA7-A79A-2A211D8B4D08}"/>
    <hyperlink ref="E52" r:id="rId199" display="https://fbref.com/en/squads/4ba7cbea/Bournemouth-Stats" xr:uid="{A58B1176-3BBE-4A1D-9C81-8CEDC64935F0}"/>
    <hyperlink ref="AK52" r:id="rId200" display="https://fbref.com/en/players/d328a254/matchlogs/2023-2024/summary/Philip-Billing-Match-Logs" xr:uid="{71580635-5863-450A-B2E2-3D59B4FC7582}"/>
    <hyperlink ref="B53" r:id="rId201" display="https://fbref.com/en/players/6c203af0/Yves-Bissouma" xr:uid="{8DD362B6-4457-4A8E-8F1E-1EE8410CEF8D}"/>
    <hyperlink ref="C53" r:id="rId202" display="https://fbref.com/en/country/MLI/Mali-Football" xr:uid="{945171BB-06E1-45D8-8F82-9E32FE757033}"/>
    <hyperlink ref="E53" r:id="rId203" display="https://fbref.com/en/squads/361ca564/Tottenham-Hotspur-Stats" xr:uid="{4B08B80D-B59B-41BC-BDA7-8C176C9DE4E4}"/>
    <hyperlink ref="AK53" r:id="rId204" display="https://fbref.com/en/players/6c203af0/matchlogs/2023-2024/summary/Yves-Bissouma-Match-Logs" xr:uid="{EBAD06F3-7377-402E-B38B-2182085D599B}"/>
    <hyperlink ref="B54" r:id="rId205" display="https://fbref.com/en/players/eed2427e/Oscar-Bobb" xr:uid="{51898616-5282-4761-9F24-17C70E01F6E7}"/>
    <hyperlink ref="C54" r:id="rId206" display="https://fbref.com/en/country/NOR/Norway-Football" xr:uid="{E0812603-77F9-4D02-8D37-E7147700FE15}"/>
    <hyperlink ref="E54" r:id="rId207" display="https://fbref.com/en/squads/b8fd03ef/Manchester-City-Stats" xr:uid="{53B3C542-2BDD-40DB-B0B2-198BDC9ECB7D}"/>
    <hyperlink ref="AK54" r:id="rId208" display="https://fbref.com/en/players/eed2427e/matchlogs/2023-2024/summary/Oscar-Bobb-Match-Logs" xr:uid="{3A06DDEA-80B3-4107-9EFB-6C2E5B54BE7E}"/>
    <hyperlink ref="B55" r:id="rId209" display="https://fbref.com/en/players/ae5019e6/Jayden-Bogle" xr:uid="{C04D45A8-390F-4778-A36D-A1C7C8CF8E05}"/>
    <hyperlink ref="C55" r:id="rId210" display="https://fbref.com/en/country/ENG/England-Football" xr:uid="{6BE286CD-8114-4029-8840-1B8560B2625A}"/>
    <hyperlink ref="E55" r:id="rId211" display="https://fbref.com/en/squads/1df6b87e/Sheffield-United-Stats" xr:uid="{02E4A94E-83A7-42A0-84D4-98921AECFAC5}"/>
    <hyperlink ref="AK55" r:id="rId212" display="https://fbref.com/en/players/ae5019e6/matchlogs/2023-2024/summary/Jayden-Bogle-Match-Logs" xr:uid="{9DE2CEA1-00D2-4BD7-BDA6-FABE90E85E39}"/>
    <hyperlink ref="B56" r:id="rId213" display="https://fbref.com/en/players/a4ac4b8f/Willy-Boly" xr:uid="{54006764-6855-45C6-9BD0-38BC4320F14A}"/>
    <hyperlink ref="C56" r:id="rId214" display="https://fbref.com/en/country/CIV/Cote-dIvoire-Football" xr:uid="{C217FFE0-EFA9-48C3-B345-5977DB653540}"/>
    <hyperlink ref="E56" r:id="rId215" display="https://fbref.com/en/squads/e4a775cb/Nottingham-Forest-Stats" xr:uid="{DE90AB3D-0A91-475F-8566-CE9EF45B9640}"/>
    <hyperlink ref="AK56" r:id="rId216" display="https://fbref.com/en/players/a4ac4b8f/matchlogs/2023-2024/summary/Willy-Boly-Match-Logs" xr:uid="{2FF14E76-F71B-4724-8392-4BD0A9D86E0E}"/>
    <hyperlink ref="B57" r:id="rId217" display="https://fbref.com/en/players/ccce7025/Sven-Botman" xr:uid="{C062DCA9-274F-41FF-9F7A-E695C5ED1A7F}"/>
    <hyperlink ref="C57" r:id="rId218" display="https://fbref.com/en/country/NED/Netherlands-Football" xr:uid="{AF4F6FB4-46B2-4C9B-B420-A041E3D12EA5}"/>
    <hyperlink ref="E57" r:id="rId219" display="https://fbref.com/en/squads/b2b47a98/Newcastle-United-Stats" xr:uid="{17A97655-2F9C-4A28-B7AD-571BDD696F62}"/>
    <hyperlink ref="AK57" r:id="rId220" display="https://fbref.com/en/players/ccce7025/matchlogs/2023-2024/summary/Sven-Botman-Match-Logs" xr:uid="{ECBC63F7-BD1A-496D-B3AC-BB2C55936EC4}"/>
    <hyperlink ref="B58" r:id="rId221" display="https://fbref.com/en/players/79c84d1c/Jarrod-Bowen" xr:uid="{72FE53A9-2D49-427E-871A-3A15B9671225}"/>
    <hyperlink ref="C58" r:id="rId222" display="https://fbref.com/en/country/ENG/England-Football" xr:uid="{42A53F78-93A2-4822-90D8-CDD526B6BA9F}"/>
    <hyperlink ref="E58" r:id="rId223" display="https://fbref.com/en/squads/7c21e445/West-Ham-United-Stats" xr:uid="{70ABB57D-96B5-49B6-8A0F-ED63D309CEEB}"/>
    <hyperlink ref="AK58" r:id="rId224" display="https://fbref.com/en/players/79c84d1c/matchlogs/2023-2024/summary/Jarrod-Bowen-Match-Logs" xr:uid="{E0762104-DF4D-4BE9-B55A-7F0B3A71E93B}"/>
    <hyperlink ref="B59" r:id="rId225" display="https://fbref.com/en/players/c1949191/Jarrad-Branthwaite" xr:uid="{7F0F7BF9-394A-4EC4-B185-67D20122D569}"/>
    <hyperlink ref="C59" r:id="rId226" display="https://fbref.com/en/country/ENG/England-Football" xr:uid="{4997112A-EAED-40E5-871D-69EF95C0D0FA}"/>
    <hyperlink ref="E59" r:id="rId227" display="https://fbref.com/en/squads/d3fd31cc/Everton-Stats" xr:uid="{9939DB21-6C0D-42A1-8A2E-411C898C4127}"/>
    <hyperlink ref="AK59" r:id="rId228" display="https://fbref.com/en/players/c1949191/matchlogs/2023-2024/summary/Jarrad-Branthwaite-Match-Logs" xr:uid="{4DFC61B4-1759-4C67-9B63-06802BA2E5C7}"/>
    <hyperlink ref="B60" r:id="rId229" display="https://fbref.com/en/players/30e81a88/Rhian-Brewster" xr:uid="{9B70B2E2-0C30-42D3-9713-B151DF212964}"/>
    <hyperlink ref="C60" r:id="rId230" display="https://fbref.com/en/country/ENG/England-Football" xr:uid="{D6D9AACB-14A5-4219-ABB1-D9052E7B6A05}"/>
    <hyperlink ref="E60" r:id="rId231" display="https://fbref.com/en/squads/1df6b87e/Sheffield-United-Stats" xr:uid="{FA48B11A-A567-4D12-BF35-5A3DE4C31047}"/>
    <hyperlink ref="AK60" r:id="rId232" display="https://fbref.com/en/players/30e81a88/matchlogs/2023-2024/summary/Rhian-Brewster-Match-Logs" xr:uid="{EB78BA6E-2801-4419-9867-F0BE178300EC}"/>
    <hyperlink ref="B61" r:id="rId233" display="https://fbref.com/en/players/97220da2/Armando-Broja" xr:uid="{0394873C-CF76-4FFC-90D2-A8CE55974334}"/>
    <hyperlink ref="C61" r:id="rId234" display="https://fbref.com/en/country/ALB/Albania-Football" xr:uid="{06864477-324C-4169-9322-C558E046595E}"/>
    <hyperlink ref="E61" r:id="rId235" display="https://fbref.com/en/squads/cff3d9bb/Chelsea-Stats" xr:uid="{0BB25DE2-4630-4020-9846-715DE267BE18}"/>
    <hyperlink ref="AK61" r:id="rId236" display="https://fbref.com/en/players/97220da2/matchlogs/2023-2024/summary/Armando-Broja-Match-Logs" xr:uid="{A1470010-8064-49D4-8391-8B3BB2348B3B}"/>
    <hyperlink ref="B62" r:id="rId237" display="https://fbref.com/en/players/5f346071/Andre-Brooks" xr:uid="{97FB2507-AD8B-415B-BF6C-8465085D2F6A}"/>
    <hyperlink ref="C62" r:id="rId238" display="https://fbref.com/en/country/ENG/England-Football" xr:uid="{1A0ED188-6DBB-4F67-8456-4F2CC2B2F09E}"/>
    <hyperlink ref="E62" r:id="rId239" display="https://fbref.com/en/squads/1df6b87e/Sheffield-United-Stats" xr:uid="{EE635CD7-BD31-4836-AACE-B6C70C4AE134}"/>
    <hyperlink ref="AK62" r:id="rId240" display="https://fbref.com/en/players/5f346071/matchlogs/2023-2024/summary/Andre-Brooks-Match-Logs" xr:uid="{26CC957D-1C9D-45D5-80F1-7D8EE194D82C}"/>
    <hyperlink ref="B63" r:id="rId241" display="https://fbref.com/en/players/dc4cae05/David-Brooks" xr:uid="{9E025B9B-571E-4B8F-B81F-5077B9CAADAB}"/>
    <hyperlink ref="C63" r:id="rId242" display="https://fbref.com/en/country/WAL/Wales-Football" xr:uid="{7444BC46-091F-4CF3-B895-F56F0FE358FB}"/>
    <hyperlink ref="E63" r:id="rId243" display="https://fbref.com/en/squads/4ba7cbea/Bournemouth-Stats" xr:uid="{E8045230-625E-48DF-B442-35D9213B6332}"/>
    <hyperlink ref="AK63" r:id="rId244" display="https://fbref.com/en/players/dc4cae05/matchlogs/2023-2024/summary/David-Brooks-Match-Logs" xr:uid="{FEA4C400-8D2C-40B8-B760-AA969C4BDD93}"/>
    <hyperlink ref="B64" r:id="rId245" display="https://fbref.com/en/players/ca18c8f1/Jacob-Brown" xr:uid="{B036BD4F-B78B-48DD-A09B-8EBECAB0819D}"/>
    <hyperlink ref="C64" r:id="rId246" display="https://fbref.com/en/country/SCO/Scotland-Football" xr:uid="{020F56BB-8723-4E30-A50D-EAF55B2BB468}"/>
    <hyperlink ref="E64" r:id="rId247" display="https://fbref.com/en/squads/e297cd13/Luton-Town-Stats" xr:uid="{E3D642DE-0029-47CE-AF5A-83C5B70A6B58}"/>
    <hyperlink ref="AK64" r:id="rId248" display="https://fbref.com/en/players/ca18c8f1/matchlogs/2023-2024/summary/Jacob-Brown-Match-Logs" xr:uid="{B359F351-F9DF-45B0-A725-E1F842B3DD65}"/>
    <hyperlink ref="B65" r:id="rId249" display="https://fbref.com/en/players/47369df8/Josh-Brownhill" xr:uid="{E0E170A8-E0D1-4873-A86C-4B1BFA204F38}"/>
    <hyperlink ref="C65" r:id="rId250" display="https://fbref.com/en/country/ENG/England-Football" xr:uid="{E6425616-E8F3-453E-B0A6-27522B21079C}"/>
    <hyperlink ref="E65" r:id="rId251" display="https://fbref.com/en/squads/943e8050/Burnley-Stats" xr:uid="{2B392EDF-1B1A-4723-8320-6EC60FD58FC1}"/>
    <hyperlink ref="AK65" r:id="rId252" display="https://fbref.com/en/players/47369df8/matchlogs/2023-2024/summary/Josh-Brownhill-Match-Logs" xr:uid="{7A35F09E-1042-4DFE-9D9A-0332D6085865}"/>
    <hyperlink ref="B66" r:id="rId253" display="https://fbref.com/en/players/4e204552/Jacob-Bruun-Larsen" xr:uid="{E10EBDD9-E42D-4CBF-91D1-2C52424A2E2C}"/>
    <hyperlink ref="C66" r:id="rId254" display="https://fbref.com/en/country/DEN/Denmark-Football" xr:uid="{C52A01C4-102C-4046-89B8-E76FD3084C48}"/>
    <hyperlink ref="E66" r:id="rId255" display="https://fbref.com/en/squads/943e8050/Burnley-Stats" xr:uid="{47CFBD44-F6C7-4118-9D70-E40B79D1AC65}"/>
    <hyperlink ref="AK66" r:id="rId256" display="https://fbref.com/en/players/4e204552/matchlogs/2023-2024/summary/Jacob-Bruun-Larsen-Match-Logs" xr:uid="{4BC7D90F-DDF6-4962-A22D-6BA5B11AFC9A}"/>
    <hyperlink ref="B67" r:id="rId257" display="https://fbref.com/en/players/bfc3b3a0/Hugo-Bueno" xr:uid="{1B9E6F4B-2ABA-4DE8-9788-B4C5F10587E0}"/>
    <hyperlink ref="C67" r:id="rId258" display="https://fbref.com/en/country/ESP/Spain-Football" xr:uid="{86290FE8-51B9-44A6-A06B-EC787F02F020}"/>
    <hyperlink ref="E67" r:id="rId259" display="https://fbref.com/en/squads/8cec06e1/Wolverhampton-Wanderers-Stats" xr:uid="{BE003EBB-7D62-4855-A6A6-043C3EF8B659}"/>
    <hyperlink ref="AK67" r:id="rId260" display="https://fbref.com/en/players/bfc3b3a0/matchlogs/2023-2024/summary/Hugo-Bueno-Match-Logs" xr:uid="{57F0C137-B515-4CA4-99BE-449CFD2A72B2}"/>
    <hyperlink ref="B68" r:id="rId261" display="https://fbref.com/en/players/468a7a91/Facundo-Buonanotte" xr:uid="{128AE64F-C991-4462-A978-DB531E6B1F9C}"/>
    <hyperlink ref="C68" r:id="rId262" display="https://fbref.com/en/country/ARG/Argentina-Football" xr:uid="{4E4A9F44-128B-4534-9DC3-A61C064FF696}"/>
    <hyperlink ref="E68" r:id="rId263" display="https://fbref.com/en/squads/d07537b9/Brighton-and-Hove-Albion-Stats" xr:uid="{3A3EE3B9-137C-402C-9958-F4AAC7CF7042}"/>
    <hyperlink ref="AK68" r:id="rId264" display="https://fbref.com/en/players/468a7a91/matchlogs/2023-2024/summary/Facundo-Buonanotte-Match-Logs" xr:uid="{C82E779F-86DB-4B5C-9192-3959A4A1B457}"/>
    <hyperlink ref="B69" r:id="rId265" display="https://fbref.com/en/players/a681b7b7/Reece-Burke" xr:uid="{BB7EC286-D3C6-4D43-AC16-56AC595BC502}"/>
    <hyperlink ref="C69" r:id="rId266" display="https://fbref.com/en/country/ENG/England-Football" xr:uid="{0CE4D264-9391-4BEB-B8A4-D0AD4E918619}"/>
    <hyperlink ref="E69" r:id="rId267" display="https://fbref.com/en/squads/e297cd13/Luton-Town-Stats" xr:uid="{6519B0F1-8292-4814-A352-65421F6F7CE7}"/>
    <hyperlink ref="AK69" r:id="rId268" display="https://fbref.com/en/players/a681b7b7/matchlogs/2023-2024/summary/Reece-Burke-Match-Logs" xr:uid="{F5EB6DAF-836E-41D4-BA07-0A6C5506B9BB}"/>
    <hyperlink ref="B70" r:id="rId269" display="https://fbref.com/en/players/b2d31e83/Dan-Burn" xr:uid="{019E35A8-CEDE-4545-B002-75E9254BED82}"/>
    <hyperlink ref="C70" r:id="rId270" display="https://fbref.com/en/country/ENG/England-Football" xr:uid="{D8EEE93D-D328-47F9-A1F9-D00D8F9AFE8E}"/>
    <hyperlink ref="E70" r:id="rId271" display="https://fbref.com/en/squads/b2b47a98/Newcastle-United-Stats" xr:uid="{E8C46E42-5D8C-48A3-937E-1DC4829A3020}"/>
    <hyperlink ref="AK70" r:id="rId272" display="https://fbref.com/en/players/b2d31e83/matchlogs/2023-2024/summary/Dan-Burn-Match-Logs" xr:uid="{E6001743-DF92-466B-89A2-57882327DCB5}"/>
    <hyperlink ref="B71" r:id="rId273" display="https://fbref.com/en/players/dab84ad2/Mason-Burstow" xr:uid="{0588CFAC-19C7-44CB-845B-DF20521E69D5}"/>
    <hyperlink ref="C71" r:id="rId274" display="https://fbref.com/en/country/ENG/England-Football" xr:uid="{02EF3861-7F1D-4E4B-87B8-A8584D260279}"/>
    <hyperlink ref="E71" r:id="rId275" display="https://fbref.com/en/squads/cff3d9bb/Chelsea-Stats" xr:uid="{2BB6CFF9-700B-44DA-9720-3122DEF12037}"/>
    <hyperlink ref="AK71" r:id="rId276" display="https://fbref.com/en/players/dab84ad2/matchlogs/2023-2024/summary/Mason-Burstow-Match-Logs" xr:uid="{1B4A56F1-96E4-4E10-860C-83B3DD3B3022}"/>
    <hyperlink ref="B72" r:id="rId277" display="https://fbref.com/en/players/16264a81/Moises-Caicedo" xr:uid="{8C30BA4F-2F46-4C26-BC07-BDB97A22442B}"/>
    <hyperlink ref="C72" r:id="rId278" display="https://fbref.com/en/country/ECU/Ecuador-Football" xr:uid="{E44067F7-36AD-43F6-B429-8F64600A5B4D}"/>
    <hyperlink ref="E72" r:id="rId279" display="https://fbref.com/en/squads/cff3d9bb/Chelsea-Stats" xr:uid="{E803A307-C1EC-4633-A090-6CD6A6A030AF}"/>
    <hyperlink ref="AK72" r:id="rId280" display="https://fbref.com/en/players/16264a81/matchlogs/2023-2024/summary/Moises-Caicedo-Match-Logs" xr:uid="{9C9A3CA6-21D0-420D-B2AD-E436FE05C63E}"/>
    <hyperlink ref="B73" r:id="rId281" display="https://fbref.com/en/players/a8748947/Tom-Cairney" xr:uid="{81169E5A-9357-484B-A297-78D46E3E518E}"/>
    <hyperlink ref="C73" r:id="rId282" display="https://fbref.com/en/country/SCO/Scotland-Football" xr:uid="{F2AD685E-8A85-4278-9DB4-1BE66666F2D7}"/>
    <hyperlink ref="E73" r:id="rId283" display="https://fbref.com/en/squads/fd962109/Fulham-Stats" xr:uid="{666FEB42-D171-4A00-99EF-C34A21618986}"/>
    <hyperlink ref="AK73" r:id="rId284" display="https://fbref.com/en/players/a8748947/matchlogs/2023-2024/summary/Tom-Cairney-Match-Logs" xr:uid="{3B3C33E1-EDAC-4C71-9A32-CC7C4393FEDE}"/>
    <hyperlink ref="B74" r:id="rId285" display="https://fbref.com/en/players/59e6e5bf/Dominic-Calvert-Lewin" xr:uid="{1FDB546A-76A2-4709-AA4D-740D1CF79BF1}"/>
    <hyperlink ref="C74" r:id="rId286" display="https://fbref.com/en/country/ENG/England-Football" xr:uid="{A7B8F869-19A1-4E59-AE21-57C24A1BBA1F}"/>
    <hyperlink ref="E74" r:id="rId287" display="https://fbref.com/en/squads/d3fd31cc/Everton-Stats" xr:uid="{1634EBC7-D1C8-43AA-ABA2-780F89BEF461}"/>
    <hyperlink ref="AK74" r:id="rId288" display="https://fbref.com/en/players/59e6e5bf/matchlogs/2023-2024/summary/Dominic-Calvert-Lewin-Match-Logs" xr:uid="{6389EB3B-5B53-4D37-9951-50C161A128B1}"/>
    <hyperlink ref="B75" r:id="rId289" display="https://fbref.com/en/players/4506aec5/Thomas-Cannon" xr:uid="{AD16A981-18B4-4E4B-BC98-09B4A1480D12}"/>
    <hyperlink ref="C75" r:id="rId290" display="https://fbref.com/en/country/IRL/Republic-of-Ireland-Football" xr:uid="{7AC26E92-B33B-423B-A925-56B0E39A444A}"/>
    <hyperlink ref="E75" r:id="rId291" display="https://fbref.com/en/squads/d3fd31cc/Everton-Stats" xr:uid="{8C828597-6FE7-44E4-AD8F-C44B7CCB1520}"/>
    <hyperlink ref="AK75" r:id="rId292" display="https://fbref.com/en/players/4506aec5/matchlogs/2023-2024/summary/Thomas-Cannon-Match-Logs" xr:uid="{0B852AC2-B078-40C7-9005-99D8EA2AD227}"/>
    <hyperlink ref="B76" r:id="rId293" display="https://fbref.com/en/players/b4a014b1/Diego-Carlos" xr:uid="{DFC2104D-BEE2-43C8-8063-69372DE9404B}"/>
    <hyperlink ref="C76" r:id="rId294" display="https://fbref.com/en/country/BRA/Brazil-Football" xr:uid="{9B9D063D-C0CE-4C62-B753-48A2BF5F2108}"/>
    <hyperlink ref="E76" r:id="rId295" display="https://fbref.com/en/squads/8602292d/Aston-Villa-Stats" xr:uid="{4763CFC6-7681-422E-BFE8-B1AF1A896F0B}"/>
    <hyperlink ref="AK76" r:id="rId296" display="https://fbref.com/en/players/b4a014b1/matchlogs/2023-2024/summary/Diego-Carlos-Match-Logs" xr:uid="{61CA5587-23DB-4626-A260-16ECE5CCB572}"/>
    <hyperlink ref="B77" r:id="rId297" display="https://fbref.com/en/players/4d224fe8/Casemiro" xr:uid="{FD4ABFD3-EA68-49B4-AD65-2314F5446072}"/>
    <hyperlink ref="C77" r:id="rId298" display="https://fbref.com/en/country/BRA/Brazil-Football" xr:uid="{AF5BD632-6472-47D1-B07A-C11BF20F817E}"/>
    <hyperlink ref="E77" r:id="rId299" display="https://fbref.com/en/squads/19538871/Manchester-United-Stats" xr:uid="{16EF82FA-D1A6-4C2A-B7E1-DBB95C017D8F}"/>
    <hyperlink ref="AK77" r:id="rId300" display="https://fbref.com/en/players/4d224fe8/matchlogs/2023-2024/summary/Casemiro-Match-Logs" xr:uid="{2B8B66C8-5FF5-4C84-8349-96AA4A527C18}"/>
    <hyperlink ref="B78" r:id="rId301" display="https://fbref.com/en/players/2389cdc2/Matty-Cash" xr:uid="{5C84ABCC-07A7-49CB-BA35-188D51424CC6}"/>
    <hyperlink ref="C78" r:id="rId302" display="https://fbref.com/en/country/POL/Poland-Football" xr:uid="{DB03E284-EBFA-416E-B4F4-5643179341F9}"/>
    <hyperlink ref="E78" r:id="rId303" display="https://fbref.com/en/squads/8602292d/Aston-Villa-Stats" xr:uid="{31C0CD02-F15E-4AE7-B750-E2AD53C63C72}"/>
    <hyperlink ref="AK78" r:id="rId304" display="https://fbref.com/en/players/2389cdc2/matchlogs/2023-2024/summary/Matty-Cash-Match-Logs" xr:uid="{184B419E-F3B8-4F9B-920E-8F32A82F6D5B}"/>
    <hyperlink ref="B79" r:id="rId305" display="https://fbref.com/en/players/197640fd/Timothy-Castagne" xr:uid="{22B00978-B407-4129-9A7A-18B72D97DF27}"/>
    <hyperlink ref="C79" r:id="rId306" display="https://fbref.com/en/country/BEL/Belgium-Football" xr:uid="{35D15D8D-41F9-42D5-8F7A-5152B98A44C8}"/>
    <hyperlink ref="E79" r:id="rId307" display="https://fbref.com/en/squads/fd962109/Fulham-Stats" xr:uid="{9CF7FD48-3F9A-4C09-AB3B-EE5C1671036D}"/>
    <hyperlink ref="AK79" r:id="rId308" display="https://fbref.com/en/players/197640fd/matchlogs/2023-2024/summary/Timothy-Castagne-Match-Logs" xr:uid="{841C1A6F-D7E8-4E52-8FBD-B0D54CFDA4D0}"/>
    <hyperlink ref="B80" r:id="rId309" display="https://fbref.com/en/players/e28868f3/Jonny-Castro" xr:uid="{219432AF-122E-4499-BC7D-B694A70A79FB}"/>
    <hyperlink ref="C80" r:id="rId310" display="https://fbref.com/en/country/ESP/Spain-Football" xr:uid="{F1C29965-9C23-4A46-AE81-761486516C87}"/>
    <hyperlink ref="E80" r:id="rId311" display="https://fbref.com/en/squads/8cec06e1/Wolverhampton-Wanderers-Stats" xr:uid="{03934AF5-E34D-4618-95E0-4AD75ACDD27B}"/>
    <hyperlink ref="AK80" r:id="rId312" display="https://fbref.com/en/players/e28868f3/matchlogs/2023-2024/summary/Jonny-Castro-Match-Logs" xr:uid="{55F461C5-B8F0-4C1D-8830-E79EA691395A}"/>
    <hyperlink ref="B81" r:id="rId313" display="https://fbref.com/en/players/9cfbad36/Julio-Cesar-Enciso" xr:uid="{E607EB16-7396-494B-A718-62762A2EB3B0}"/>
    <hyperlink ref="C81" r:id="rId314" display="https://fbref.com/en/country/PAR/Paraguay-Football" xr:uid="{52F3FF2D-9EFE-4363-8CFF-F7E3AE4261FF}"/>
    <hyperlink ref="E81" r:id="rId315" display="https://fbref.com/en/squads/d07537b9/Brighton-and-Hove-Albion-Stats" xr:uid="{2B4807A2-96BF-439F-9295-CAAF7FA0D622}"/>
    <hyperlink ref="AK81" r:id="rId316" display="https://fbref.com/en/players/9cfbad36/matchlogs/2023-2024/summary/Julio-Cesar-Enciso-Match-Logs" xr:uid="{27C65FCC-2A1B-4D47-8F02-95ACF479B8EF}"/>
    <hyperlink ref="B82" r:id="rId317" display="https://fbref.com/en/players/890f108d/Youssef-Chermiti" xr:uid="{4C7DC262-F0FE-49EF-BB3A-BA1B334145F6}"/>
    <hyperlink ref="C82" r:id="rId318" display="https://fbref.com/en/country/POR/Portugal-Football" xr:uid="{CEADAEA4-206C-4A99-8BB1-1A31A3DA7998}"/>
    <hyperlink ref="E82" r:id="rId319" display="https://fbref.com/en/squads/d3fd31cc/Everton-Stats" xr:uid="{CC2C595D-0226-4183-8039-6B8C14A468CE}"/>
    <hyperlink ref="AK82" r:id="rId320" display="https://fbref.com/en/players/890f108d/matchlogs/2023-2024/summary/Youssef-Chermiti-Match-Logs" xr:uid="{B3AD1DF6-2B42-4059-8B47-34C65ABF7B70}"/>
    <hyperlink ref="B83" r:id="rId321" display="https://fbref.com/en/players/d2424d1b/Ben-Chilwell" xr:uid="{1F7F4E9B-1F41-49DC-B9E6-91D31492E64D}"/>
    <hyperlink ref="C83" r:id="rId322" display="https://fbref.com/en/country/ENG/England-Football" xr:uid="{56B9B83B-F546-434F-A6E1-8FE026FE9E97}"/>
    <hyperlink ref="E83" r:id="rId323" display="https://fbref.com/en/squads/cff3d9bb/Chelsea-Stats" xr:uid="{0BE5882F-529B-46A5-ABBC-9790C3302FBE}"/>
    <hyperlink ref="AK83" r:id="rId324" display="https://fbref.com/en/players/d2424d1b/matchlogs/2023-2024/summary/Ben-Chilwell-Match-Logs" xr:uid="{AEFD68F4-A751-4E1F-BD69-5DD97B5EC5B2}"/>
    <hyperlink ref="B84" r:id="rId325" display="https://fbref.com/en/players/2696b6a9/Tahith-Chong" xr:uid="{6D37DC88-870A-4120-BBA8-B259F2BE9806}"/>
    <hyperlink ref="C84" r:id="rId326" display="https://fbref.com/en/country/NED/Netherlands-Football" xr:uid="{1CB4A0F4-8E41-4048-BAC8-0487BFC79513}"/>
    <hyperlink ref="E84" r:id="rId327" display="https://fbref.com/en/squads/e297cd13/Luton-Town-Stats" xr:uid="{06A53351-278D-4523-9570-55CCA79EF325}"/>
    <hyperlink ref="AK84" r:id="rId328" display="https://fbref.com/en/players/2696b6a9/matchlogs/2023-2024/summary/Tahith-Chong-Match-Logs" xr:uid="{DFF51CC8-FAB3-43C4-AFFE-3AA5E814BC11}"/>
    <hyperlink ref="B85" r:id="rId329" display="https://fbref.com/en/players/26ce2263/Ryan-Christie" xr:uid="{7A3F5AA9-B161-4B84-B7A5-626B52D71BE8}"/>
    <hyperlink ref="C85" r:id="rId330" display="https://fbref.com/en/country/SCO/Scotland-Football" xr:uid="{15FD9FDE-094A-4518-9E06-5B1DF7C063B1}"/>
    <hyperlink ref="E85" r:id="rId331" display="https://fbref.com/en/squads/4ba7cbea/Bournemouth-Stats" xr:uid="{E8632533-DAEF-4F65-9FEC-A9B44B2EAB91}"/>
    <hyperlink ref="AK85" r:id="rId332" display="https://fbref.com/en/players/26ce2263/matchlogs/2023-2024/summary/Ryan-Christie-Match-Logs" xr:uid="{9AD5A07A-F56E-495C-8D2C-93B96D13DD8C}"/>
    <hyperlink ref="B86" r:id="rId333" display="https://fbref.com/en/players/b2f9c73e/Carney-Chukwuemeka" xr:uid="{EC393309-D174-45FE-B3C5-ABB9CC3F0183}"/>
    <hyperlink ref="C86" r:id="rId334" display="https://fbref.com/en/country/ENG/England-Football" xr:uid="{48B589A2-97EF-48A7-B942-A5FA760E40D7}"/>
    <hyperlink ref="E86" r:id="rId335" display="https://fbref.com/en/squads/cff3d9bb/Chelsea-Stats" xr:uid="{79E25AE2-1995-4639-877F-641149990E7A}"/>
    <hyperlink ref="AK86" r:id="rId336" display="https://fbref.com/en/players/b2f9c73e/matchlogs/2023-2024/summary/Carney-Chukwuemeka-Match-Logs" xr:uid="{1CB789F5-F96B-4EA1-A0B9-517FE76D8AC4}"/>
    <hyperlink ref="B87" r:id="rId337" display="https://fbref.com/en/players/a8c19eb8/Nathan-Collins" xr:uid="{8B3C234F-CD1C-4C4A-8116-4B91C3765FAD}"/>
    <hyperlink ref="C87" r:id="rId338" display="https://fbref.com/en/country/IRL/Republic-of-Ireland-Football" xr:uid="{BE206DF9-62D3-4D9B-846D-FF1E244A82F3}"/>
    <hyperlink ref="E87" r:id="rId339" display="https://fbref.com/en/squads/cd051869/Brentford-Stats" xr:uid="{7E3F20B4-3EDD-441D-B38C-88BB1AA476AF}"/>
    <hyperlink ref="AK87" r:id="rId340" display="https://fbref.com/en/players/a8c19eb8/matchlogs/2023-2024/summary/Nathan-Collins-Match-Logs" xr:uid="{730DCE26-722D-4116-80F5-EAD460F26CCD}"/>
    <hyperlink ref="B88" r:id="rId341" display="https://fbref.com/en/players/700783e7/Levi-Colwill" xr:uid="{BF9648BA-0F03-4A07-8EAB-D1BAE7D23047}"/>
    <hyperlink ref="C88" r:id="rId342" display="https://fbref.com/en/country/ENG/England-Football" xr:uid="{385CEEB6-CC11-46DF-AD16-CC8C36039644}"/>
    <hyperlink ref="E88" r:id="rId343" display="https://fbref.com/en/squads/cff3d9bb/Chelsea-Stats" xr:uid="{FB5F9681-F6BE-4194-ACDC-220959C06607}"/>
    <hyperlink ref="AK88" r:id="rId344" display="https://fbref.com/en/players/700783e7/matchlogs/2023-2024/summary/Levi-Colwill-Match-Logs" xr:uid="{49C23E53-6F10-4585-8621-9479CAA8E83A}"/>
    <hyperlink ref="B89" r:id="rId345" display="https://fbref.com/en/players/2afc7272/Lewis-Cook" xr:uid="{B2CF1241-6BD1-4C3A-B7F3-DF3921C2A3D4}"/>
    <hyperlink ref="C89" r:id="rId346" display="https://fbref.com/en/country/ENG/England-Football" xr:uid="{EF827544-2F95-4896-8053-854D119FD254}"/>
    <hyperlink ref="E89" r:id="rId347" display="https://fbref.com/en/squads/4ba7cbea/Bournemouth-Stats" xr:uid="{33A7B17E-E0C2-4903-993F-D49CB7AB0B83}"/>
    <hyperlink ref="AK89" r:id="rId348" display="https://fbref.com/en/players/2afc7272/matchlogs/2023-2024/summary/Lewis-Cook-Match-Logs" xr:uid="{5BD73AA0-6D76-44A3-8873-31D9B2F2ADE8}"/>
    <hyperlink ref="B90" r:id="rId349" display="https://fbref.com/en/players/74e12f1e/Jack-Cork" xr:uid="{A3D2E2FB-9FB5-40AA-AD22-779A9E5AAFD4}"/>
    <hyperlink ref="C90" r:id="rId350" display="https://fbref.com/en/country/ENG/England-Football" xr:uid="{EA75A5B1-B81D-401F-A281-CA58F057DBB0}"/>
    <hyperlink ref="E90" r:id="rId351" display="https://fbref.com/en/squads/943e8050/Burnley-Stats" xr:uid="{20D1A771-96C8-414F-8B80-1F9A276B5DAA}"/>
    <hyperlink ref="AK90" r:id="rId352" display="https://fbref.com/en/players/74e12f1e/matchlogs/2023-2024/summary/Jack-Cork-Match-Logs" xr:uid="{935CCD9C-6870-4A19-BF92-01D9FE9A983D}"/>
    <hyperlink ref="B91" r:id="rId353" display="https://fbref.com/en/players/beb391dd/Maxwel-Cornet" xr:uid="{285C8758-E5B6-435A-BF61-E7B94CC2CADE}"/>
    <hyperlink ref="C91" r:id="rId354" display="https://fbref.com/en/country/CIV/Cote-dIvoire-Football" xr:uid="{E274B497-9B2B-4C25-9CC4-A4E293C4F8C1}"/>
    <hyperlink ref="E91" r:id="rId355" display="https://fbref.com/en/squads/7c21e445/West-Ham-United-Stats" xr:uid="{37A4B212-345E-4BDD-B346-1DDDA748C9B7}"/>
    <hyperlink ref="AK91" r:id="rId356" display="https://fbref.com/en/players/beb391dd/matchlogs/2023-2024/summary/Maxwel-Cornet-Match-Logs" xr:uid="{BD5F36E5-29B2-4114-B535-2E65F2529A36}"/>
    <hyperlink ref="B92" r:id="rId357" display="https://fbref.com/en/players/fdf3cb77/Vladimir-Coufal" xr:uid="{168539E0-5606-4684-8AE6-49AF6772DD22}"/>
    <hyperlink ref="C92" r:id="rId358" display="https://fbref.com/en/country/CZE/Czech-Republic-Football" xr:uid="{A58D4585-DC5C-4E34-BB27-71D916FD7201}"/>
    <hyperlink ref="E92" r:id="rId359" display="https://fbref.com/en/squads/7c21e445/West-Ham-United-Stats" xr:uid="{D759B30D-FDD0-4933-93D9-972C967F7753}"/>
    <hyperlink ref="AK92" r:id="rId360" display="https://fbref.com/en/players/fdf3cb77/matchlogs/2023-2024/summary/Vladimir-Coufal-Match-Logs" xr:uid="{C92581C0-ED49-46FD-8713-C813E44C51F1}"/>
    <hyperlink ref="B93" r:id="rId361" display="https://fbref.com/en/players/0ef89a37/Philippe-Coutinho" xr:uid="{91788E7C-F50A-49BE-828E-B881E55BA1A8}"/>
    <hyperlink ref="C93" r:id="rId362" display="https://fbref.com/en/country/BRA/Brazil-Football" xr:uid="{28F4323C-DCA0-410A-B138-1924D753F963}"/>
    <hyperlink ref="E93" r:id="rId363" display="https://fbref.com/en/squads/8602292d/Aston-Villa-Stats" xr:uid="{CBADA689-FBF0-404F-8773-D21CADE030A6}"/>
    <hyperlink ref="AK93" r:id="rId364" display="https://fbref.com/en/players/0ef89a37/matchlogs/2023-2024/summary/Philippe-Coutinho-Match-Logs" xr:uid="{7A754D7C-1827-4838-999C-8D5CA4688EBF}"/>
    <hyperlink ref="B94" r:id="rId365" display="https://fbref.com/en/players/f6d7d690/Josh-Cullen" xr:uid="{B100F916-3F2A-465C-8CD1-0E1540968B95}"/>
    <hyperlink ref="C94" r:id="rId366" display="https://fbref.com/en/country/IRL/Republic-of-Ireland-Football" xr:uid="{606F13E9-4356-4711-860A-2040157F59B9}"/>
    <hyperlink ref="E94" r:id="rId367" display="https://fbref.com/en/squads/943e8050/Burnley-Stats" xr:uid="{FC2A6464-EB84-40E2-9889-E2B82A03CAC5}"/>
    <hyperlink ref="AK94" r:id="rId368" display="https://fbref.com/en/players/f6d7d690/matchlogs/2023-2024/summary/Josh-Cullen-Match-Logs" xr:uid="{CF14BDF5-DE1F-46B6-B472-4AA672E58B09}"/>
    <hyperlink ref="B95" r:id="rId369" display="https://fbref.com/en/players/dc62b55d/Matheus-Cunha" xr:uid="{29432B33-7268-47E7-B666-147DDE8FE6F0}"/>
    <hyperlink ref="C95" r:id="rId370" display="https://fbref.com/en/country/BRA/Brazil-Football" xr:uid="{F323B3D5-2178-4850-AEE6-CBCA103EB003}"/>
    <hyperlink ref="E95" r:id="rId371" display="https://fbref.com/en/squads/8cec06e1/Wolverhampton-Wanderers-Stats" xr:uid="{B97E0BAC-CF90-4148-A069-B24CA14B353B}"/>
    <hyperlink ref="AK95" r:id="rId372" display="https://fbref.com/en/players/dc62b55d/matchlogs/2023-2024/summary/Matheus-Cunha-Match-Logs" xr:uid="{593B1D01-32AE-4A74-8C1C-B5FDE404CD18}"/>
    <hyperlink ref="B96" r:id="rId373" display="https://fbref.com/en/players/db4ed67b/Mahmoud-Dahoud" xr:uid="{EED0EDE7-2797-4CB3-9085-3F9886BFF226}"/>
    <hyperlink ref="C96" r:id="rId374" display="https://fbref.com/en/country/GER/Germany-Football" xr:uid="{4483B55F-D5FC-4F09-8DEF-926FD3735EBF}"/>
    <hyperlink ref="E96" r:id="rId375" display="https://fbref.com/en/squads/d07537b9/Brighton-and-Hove-Albion-Stats" xr:uid="{3E212077-9D7B-40AD-8CD6-FE02497A9D90}"/>
    <hyperlink ref="AK96" r:id="rId376" display="https://fbref.com/en/players/db4ed67b/matchlogs/2023-2024/summary/Mahmoud-Dahoud-Match-Logs" xr:uid="{92C71698-0236-444B-B691-32D7956FA953}"/>
    <hyperlink ref="B97" r:id="rId377" display="https://fbref.com/en/players/93e08bce/Ameen-Al-Dakhil" xr:uid="{560F2F32-CC3B-459A-B67F-5E64C447A452}"/>
    <hyperlink ref="C97" r:id="rId378" display="https://fbref.com/en/country/BEL/Belgium-Football" xr:uid="{F758BE4B-8B62-4E04-8588-D7565F20617E}"/>
    <hyperlink ref="E97" r:id="rId379" display="https://fbref.com/en/squads/943e8050/Burnley-Stats" xr:uid="{2BCEAB47-CC43-4AC9-B27F-87C037E6ABAA}"/>
    <hyperlink ref="AK97" r:id="rId380" display="https://fbref.com/en/players/93e08bce/matchlogs/2023-2024/summary/Ameen-Al-Dakhil-Match-Logs" xr:uid="{B3AE06A2-024D-4140-A511-2EC9C4883A6E}"/>
    <hyperlink ref="B98" r:id="rId381" display="https://fbref.com/en/players/d9565625/Diogo-Dalot" xr:uid="{B99D46EA-60E8-4899-AF51-40947347691A}"/>
    <hyperlink ref="C98" r:id="rId382" display="https://fbref.com/en/country/POR/Portugal-Football" xr:uid="{930277E6-4134-4616-8F32-EDDDEECD14A4}"/>
    <hyperlink ref="E98" r:id="rId383" display="https://fbref.com/en/squads/19538871/Manchester-United-Stats" xr:uid="{8B9C12AC-ACF9-4B83-995E-07B728AFDBF7}"/>
    <hyperlink ref="AK98" r:id="rId384" display="https://fbref.com/en/players/d9565625/matchlogs/2023-2024/summary/Diogo-Dalot-Match-Logs" xr:uid="{14E108AD-5991-4DB8-A684-52E2FD012EF8}"/>
    <hyperlink ref="B99" r:id="rId385" display="https://fbref.com/en/players/215f3907/Mikkel-Damsgaard" xr:uid="{98691F6F-A9F4-4801-87C6-D4BBDA36166E}"/>
    <hyperlink ref="C99" r:id="rId386" display="https://fbref.com/en/country/DEN/Denmark-Football" xr:uid="{C4168A6A-3B0D-48A3-98F2-C8B0ABFF730D}"/>
    <hyperlink ref="E99" r:id="rId387" display="https://fbref.com/en/squads/cd051869/Brentford-Stats" xr:uid="{301932DC-82B4-48E4-8706-759F80321E50}"/>
    <hyperlink ref="AK99" r:id="rId388" display="https://fbref.com/en/players/215f3907/matchlogs/2023-2024/summary/Mikkel-Damsgaard-Match-Logs" xr:uid="{C779B93A-A6B6-4D82-92D8-070EEC1C3B93}"/>
    <hyperlink ref="B100" r:id="rId389" display="https://fbref.com/en/players/a816dbfb/Danilo" xr:uid="{6059E5B0-9EE0-45BB-B001-804887828172}"/>
    <hyperlink ref="C100" r:id="rId390" display="https://fbref.com/en/country/BRA/Brazil-Football" xr:uid="{4359CCDB-6613-49CA-9A7F-12A7B2E01864}"/>
    <hyperlink ref="E100" r:id="rId391" display="https://fbref.com/en/squads/e4a775cb/Nottingham-Forest-Stats" xr:uid="{1736D381-9596-4098-B813-AA6DC6A22ECB}"/>
    <hyperlink ref="AK100" r:id="rId392" display="https://fbref.com/en/players/a816dbfb/matchlogs/2023-2024/summary/Danilo-Match-Logs" xr:uid="{B676F231-0807-4D8F-9898-399E8455BEED}"/>
    <hyperlink ref="B101" r:id="rId393" display="https://fbref.com/en/players/f08490a6/Arnaut-Danjuma" xr:uid="{3C8396A4-B20A-45F6-96F6-108007E204D6}"/>
    <hyperlink ref="C101" r:id="rId394" display="https://fbref.com/en/country/NED/Netherlands-Football" xr:uid="{3267E26B-7767-4D77-833E-56BA8B2062FF}"/>
    <hyperlink ref="E101" r:id="rId395" display="https://fbref.com/en/squads/d3fd31cc/Everton-Stats" xr:uid="{8823F2AD-666A-4CBC-A650-16714E01C382}"/>
    <hyperlink ref="AK101" r:id="rId396" display="https://fbref.com/en/players/f08490a6/matchlogs/2023-2024/summary/Arnaut-Danjuma-Match-Logs" xr:uid="{DF11943B-7546-45E3-8535-2E88ACFED406}"/>
    <hyperlink ref="B102" r:id="rId397" display="https://fbref.com/en/players/60344e4f/Josh-Dasilva" xr:uid="{8A901998-DB33-4A22-AF48-922B74E70ACD}"/>
    <hyperlink ref="C102" r:id="rId398" display="https://fbref.com/en/country/ENG/England-Football" xr:uid="{7F187400-2CE0-45E8-AD5D-FB938E353250}"/>
    <hyperlink ref="E102" r:id="rId399" display="https://fbref.com/en/squads/cd051869/Brentford-Stats" xr:uid="{A50F4E63-1537-4121-B0A9-975BEDE36872}"/>
    <hyperlink ref="AK102" r:id="rId400" display="https://fbref.com/en/players/60344e4f/matchlogs/2023-2024/summary/Josh-Dasilva-Match-Logs" xr:uid="{7021F192-B45D-4EFC-9F7A-E35D083CD1DA}"/>
    <hyperlink ref="B103" r:id="rId401" display="https://fbref.com/en/players/44781702/Ben-Davies" xr:uid="{E2FFFE87-CB8E-4235-8D06-E258AF69E90A}"/>
    <hyperlink ref="C103" r:id="rId402" display="https://fbref.com/en/country/WAL/Wales-Football" xr:uid="{6C25E2D8-2AA7-4A15-9CAA-4A1C46038418}"/>
    <hyperlink ref="E103" r:id="rId403" display="https://fbref.com/en/squads/361ca564/Tottenham-Hotspur-Stats" xr:uid="{84C32314-F146-480D-AA92-19479A565423}"/>
    <hyperlink ref="AK103" r:id="rId404" display="https://fbref.com/en/players/44781702/matchlogs/2023-2024/summary/Ben-Davies-Match-Logs" xr:uid="{EA346F8B-451B-49B3-BFA0-BCC000C5F59A}"/>
    <hyperlink ref="B104" r:id="rId405" display="https://fbref.com/en/players/9228b07c/Tom-Davies" xr:uid="{D45B86EF-BF3F-4E7F-89C1-84588CBF1E5D}"/>
    <hyperlink ref="C104" r:id="rId406" display="https://fbref.com/en/country/ENG/England-Football" xr:uid="{EF7769FD-526C-456C-B9CA-06596BC35C40}"/>
    <hyperlink ref="E104" r:id="rId407" display="https://fbref.com/en/squads/1df6b87e/Sheffield-United-Stats" xr:uid="{A2218E41-5F1E-4113-8CBE-9B08BD193EA0}"/>
    <hyperlink ref="AK104" r:id="rId408" display="https://fbref.com/en/players/9228b07c/matchlogs/2023-2024/summary/Tom-Davies-Match-Logs" xr:uid="{68581C1E-48F3-4470-8C8F-21F7B62E91A5}"/>
    <hyperlink ref="B105" r:id="rId409" display="https://fbref.com/en/players/3e9e06cb/Craig-Dawson" xr:uid="{F68ED926-A3BA-4670-9895-345A50157AB2}"/>
    <hyperlink ref="C105" r:id="rId410" display="https://fbref.com/en/country/ENG/England-Football" xr:uid="{8411A1F9-C851-4E48-85F2-F0E80DABEE8E}"/>
    <hyperlink ref="E105" r:id="rId411" display="https://fbref.com/en/squads/8cec06e1/Wolverhampton-Wanderers-Stats" xr:uid="{CE112ADF-E101-4A84-88AC-3EE3543F903C}"/>
    <hyperlink ref="AK105" r:id="rId412" display="https://fbref.com/en/players/3e9e06cb/matchlogs/2023-2024/summary/Craig-Dawson-Match-Logs" xr:uid="{E9FA65BB-4858-425B-8EC7-DCB2B878FB92}"/>
    <hyperlink ref="B106" r:id="rId413" display="https://fbref.com/en/players/e46012d4/Kevin-De-Bruyne" xr:uid="{E4C25B48-3FD7-4D20-92D0-9753CE2C643C}"/>
    <hyperlink ref="C106" r:id="rId414" display="https://fbref.com/en/country/BEL/Belgium-Football" xr:uid="{61E8D398-8AE9-4C9B-B772-5E0C2231FF4B}"/>
    <hyperlink ref="E106" r:id="rId415" display="https://fbref.com/en/squads/b8fd03ef/Manchester-City-Stats" xr:uid="{4B8E60BD-94AB-4045-8286-9F40E4897DDC}"/>
    <hyperlink ref="AK106" r:id="rId416" display="https://fbref.com/en/players/e46012d4/matchlogs/2023-2024/summary/Kevin-De-Bruyne-Match-Logs" xr:uid="{81E6016B-C713-4F99-B661-5C0338F7C67A}"/>
    <hyperlink ref="B107" r:id="rId417" display="https://fbref.com/en/players/b737f944/Hannes-Delcroix" xr:uid="{582B8A7A-3AC9-4B80-BB10-55DFF18FF45B}"/>
    <hyperlink ref="C107" r:id="rId418" display="https://fbref.com/en/country/BEL/Belgium-Football" xr:uid="{3B8AD0BB-C362-421E-933E-726CA4A0D84D}"/>
    <hyperlink ref="E107" r:id="rId419" display="https://fbref.com/en/squads/943e8050/Burnley-Stats" xr:uid="{369398D0-91D8-4645-8A17-706E8470E045}"/>
    <hyperlink ref="AK107" r:id="rId420" display="https://fbref.com/en/players/b737f944/matchlogs/2023-2024/summary/Hannes-Delcroix-Match-Logs" xr:uid="{B8B857D7-CFC9-425F-A875-D220E46527DD}"/>
    <hyperlink ref="B108" r:id="rId421" display="https://fbref.com/en/players/5a7301ae/Leander-Dendoncker" xr:uid="{231D272B-E7F8-42E2-9F8A-847483663601}"/>
    <hyperlink ref="C108" r:id="rId422" display="https://fbref.com/en/country/BEL/Belgium-Football" xr:uid="{CEE4437E-1D0A-4A99-B23F-BC5F2713371D}"/>
    <hyperlink ref="E108" r:id="rId423" display="https://fbref.com/en/squads/8602292d/Aston-Villa-Stats" xr:uid="{014EFB7D-E808-45A0-AADD-9AF97858250A}"/>
    <hyperlink ref="AK108" r:id="rId424" display="https://fbref.com/en/players/5a7301ae/matchlogs/2023-2024/summary/Leander-Dendoncker-Match-Logs" xr:uid="{123E49C9-788C-4042-BCB5-8E0F06E591A5}"/>
    <hyperlink ref="B109" r:id="rId425" display="https://fbref.com/en/players/aeed5c06/Moussa-Diaby" xr:uid="{6C046732-C009-4137-B15A-500D15038701}"/>
    <hyperlink ref="C109" r:id="rId426" display="https://fbref.com/en/country/FRA/France-Football" xr:uid="{EC5D0288-48C6-4072-8679-604F2F99EF99}"/>
    <hyperlink ref="E109" r:id="rId427" display="https://fbref.com/en/squads/8602292d/Aston-Villa-Stats" xr:uid="{FC069F8D-CE4B-4284-9FC4-AD24738B957A}"/>
    <hyperlink ref="AK109" r:id="rId428" display="https://fbref.com/en/players/aeed5c06/matchlogs/2023-2024/summary/Moussa-Diaby-Match-Logs" xr:uid="{2041315A-CD92-4486-BC4A-5543F7440B0A}"/>
    <hyperlink ref="B110" r:id="rId429" display="https://fbref.com/en/players/31c69ef1/Ruben-Dias" xr:uid="{F6DC6307-A48E-469D-8D82-24D0038A7B76}"/>
    <hyperlink ref="C110" r:id="rId430" display="https://fbref.com/en/country/POR/Portugal-Football" xr:uid="{9A0B68F1-B6CE-4300-AFE4-E9DF45A10660}"/>
    <hyperlink ref="E110" r:id="rId431" display="https://fbref.com/en/squads/b8fd03ef/Manchester-City-Stats" xr:uid="{88E65234-EB92-4AF7-A8F9-3A6D6682796E}"/>
    <hyperlink ref="AK110" r:id="rId432" display="https://fbref.com/en/players/31c69ef1/matchlogs/2023-2024/summary/Ruben-Dias-Match-Logs" xr:uid="{B12D5F73-E8AF-463B-A3B2-404A575EFF15}"/>
    <hyperlink ref="B111" r:id="rId433" display="https://fbref.com/en/players/4a1a9578/Luis-Diaz" xr:uid="{48F91562-786F-4531-AEBD-8DCDBE6B6BCB}"/>
    <hyperlink ref="C111" r:id="rId434" display="https://fbref.com/en/country/COL/Colombia-Football" xr:uid="{C62B6503-605A-468A-B20C-2CF497A0A362}"/>
    <hyperlink ref="E111" r:id="rId435" display="https://fbref.com/en/squads/822bd0ba/Liverpool-Stats" xr:uid="{F0C657C1-62CE-4426-977D-5ADABD9AF164}"/>
    <hyperlink ref="AK111" r:id="rId436" display="https://fbref.com/en/players/4a1a9578/matchlogs/2023-2024/summary/Luis-Diaz-Match-Logs" xr:uid="{615375CE-6CE9-49E8-95C9-BB498691FBFD}"/>
    <hyperlink ref="B112" r:id="rId437" display="https://fbref.com/en/players/1b84dbe1/Lucas-Digne" xr:uid="{4A22C7E1-9E95-4C0E-9754-A02211814AA2}"/>
    <hyperlink ref="C112" r:id="rId438" display="https://fbref.com/en/country/FRA/France-Football" xr:uid="{BA88499E-DF02-48D4-9FA0-5B7CED9A66B5}"/>
    <hyperlink ref="E112" r:id="rId439" display="https://fbref.com/en/squads/8602292d/Aston-Villa-Stats" xr:uid="{0EBA2DA7-A56C-474B-B077-BD96BC31E975}"/>
    <hyperlink ref="AK112" r:id="rId440" display="https://fbref.com/en/players/1b84dbe1/matchlogs/2023-2024/summary/Lucas-Digne-Match-Logs" xr:uid="{BFE00AB8-D929-47B3-B679-86452CE86F85}"/>
    <hyperlink ref="B113" r:id="rId441" display="https://fbref.com/en/players/a712ca2b/Issa-Diop" xr:uid="{FC501D18-FEAB-4997-B754-FC4C19C45D57}"/>
    <hyperlink ref="C113" r:id="rId442" display="https://fbref.com/en/country/FRA/France-Football" xr:uid="{DBE210CF-6B7F-4852-B015-C2CC9CE27513}"/>
    <hyperlink ref="E113" r:id="rId443" display="https://fbref.com/en/squads/fd962109/Fulham-Stats" xr:uid="{AEA3DFE9-0067-4A6D-AAE0-01FC3F19AF0A}"/>
    <hyperlink ref="AK113" r:id="rId444" display="https://fbref.com/en/players/a712ca2b/matchlogs/2023-2024/summary/Issa-Diop-Match-Logs" xr:uid="{F2A315BF-0207-4039-B6B3-01A8592B2E85}"/>
    <hyperlink ref="B114" r:id="rId445" display="https://fbref.com/en/players/ad82197c/Axel-Disasi" xr:uid="{1C4FFA4F-B78E-4ACE-80C2-2469C3706505}"/>
    <hyperlink ref="C114" r:id="rId446" display="https://fbref.com/en/country/FRA/France-Football" xr:uid="{4E8657DD-9F4A-465B-98D1-FC4F8F89ABDA}"/>
    <hyperlink ref="E114" r:id="rId447" display="https://fbref.com/en/squads/cff3d9bb/Chelsea-Stats" xr:uid="{E6775F08-599A-4AA1-B869-E61AB9F3D396}"/>
    <hyperlink ref="AK114" r:id="rId448" display="https://fbref.com/en/players/ad82197c/matchlogs/2023-2024/summary/Axel-Disasi-Match-Logs" xr:uid="{8E66E724-F8A6-44DC-BF08-B21A47BC91B8}"/>
    <hyperlink ref="B115" r:id="rId449" display="https://fbref.com/en/players/733f1a7d/Ben-Doak" xr:uid="{11489041-AC48-4F2E-864B-4A12727B552E}"/>
    <hyperlink ref="C115" r:id="rId450" display="https://fbref.com/en/country/SCO/Scotland-Football" xr:uid="{DA8DBB72-9484-45A2-9055-288E7BD43991}"/>
    <hyperlink ref="E115" r:id="rId451" display="https://fbref.com/en/squads/822bd0ba/Liverpool-Stats" xr:uid="{0D1E38C2-E866-4B88-B9EE-61016EBAEC8B}"/>
    <hyperlink ref="AK115" r:id="rId452" display="https://fbref.com/en/players/733f1a7d/matchlogs/2023-2024/summary/Ben-Doak-Match-Logs" xr:uid="{AFACDBD8-FB55-4C33-9587-9E6207993427}"/>
    <hyperlink ref="B116" r:id="rId453" display="https://fbref.com/en/players/e814e1cf/Lewis-Dobbin" xr:uid="{263B6538-82D9-4A03-B0A8-F01ED414B78F}"/>
    <hyperlink ref="C116" r:id="rId454" display="https://fbref.com/en/country/ENG/England-Football" xr:uid="{8F1F37BA-1A12-44E6-8A7D-769AF441D297}"/>
    <hyperlink ref="E116" r:id="rId455" display="https://fbref.com/en/squads/d3fd31cc/Everton-Stats" xr:uid="{CDEABC82-F3A1-47D6-9D31-DFF493A54B3E}"/>
    <hyperlink ref="AK116" r:id="rId456" display="https://fbref.com/en/players/e814e1cf/matchlogs/2023-2024/summary/Lewis-Dobbin-Match-Logs" xr:uid="{72EAF64C-B398-4603-B9CA-973A7A6A5A5B}"/>
    <hyperlink ref="B117" r:id="rId457" display="https://fbref.com/en/players/d557d734/Matt-Doherty" xr:uid="{EA050811-3509-4F71-A86C-36E264B80518}"/>
    <hyperlink ref="C117" r:id="rId458" display="https://fbref.com/en/country/IRL/Republic-of-Ireland-Football" xr:uid="{B436229A-49F7-4C54-8D2C-FD02ED0C4E2D}"/>
    <hyperlink ref="E117" r:id="rId459" display="https://fbref.com/en/squads/8cec06e1/Wolverhampton-Wanderers-Stats" xr:uid="{26A6B2C6-128E-49AB-983F-4676ECC3752F}"/>
    <hyperlink ref="AK117" r:id="rId460" display="https://fbref.com/en/players/d557d734/matchlogs/2023-2024/summary/Matt-Doherty-Match-Logs" xr:uid="{CD10FA0C-D8F9-4F01-BE01-74B127614F04}"/>
    <hyperlink ref="B118" r:id="rId461" display="https://fbref.com/en/players/fffea3e5/Jeremy-Doku" xr:uid="{68E36322-301E-4B5F-ADD8-1C26E4118815}"/>
    <hyperlink ref="C118" r:id="rId462" display="https://fbref.com/en/country/BEL/Belgium-Football" xr:uid="{60271478-6889-459D-B4EE-9F302130279D}"/>
    <hyperlink ref="E118" r:id="rId463" display="https://fbref.com/en/squads/b8fd03ef/Manchester-City-Stats" xr:uid="{B5152C21-5775-4F53-A1B0-7CAEDDE98397}"/>
    <hyperlink ref="AK118" r:id="rId464" display="https://fbref.com/en/players/fffea3e5/matchlogs/2023-2024/summary/Jeremy-Doku-Match-Logs" xr:uid="{AB3F3A93-3BD4-445F-9202-AD0938833F92}"/>
    <hyperlink ref="B119" r:id="rId465" display="https://fbref.com/en/players/20b3a502/Nicolas-Dominguez" xr:uid="{BDCBB8A4-646C-4443-9CF9-8489551E2824}"/>
    <hyperlink ref="C119" r:id="rId466" display="https://fbref.com/en/country/ARG/Argentina-Football" xr:uid="{3E64D8FB-43DF-473F-876C-468CB16F0CD2}"/>
    <hyperlink ref="E119" r:id="rId467" display="https://fbref.com/en/squads/e4a775cb/Nottingham-Forest-Stats" xr:uid="{8119E3DD-5E40-496E-9833-C9985D85DDE9}"/>
    <hyperlink ref="AK119" r:id="rId468" display="https://fbref.com/en/players/20b3a502/matchlogs/2023-2024/summary/Nicolas-Dominguez-Match-Logs" xr:uid="{398F239F-A372-4ECD-A932-AA2DF6943647}"/>
    <hyperlink ref="B120" r:id="rId469" display="https://fbref.com/en/players/67ac5bb8/Gabriel-Dos-Santos" xr:uid="{CAEBABD8-035B-4801-87FF-EA4BF92DA300}"/>
    <hyperlink ref="C120" r:id="rId470" display="https://fbref.com/en/country/BRA/Brazil-Football" xr:uid="{57CBA678-394E-4E81-82CA-07E9EEB944D3}"/>
    <hyperlink ref="E120" r:id="rId471" display="https://fbref.com/en/squads/18bb7c10/Arsenal-Stats" xr:uid="{4D9B4545-FB84-4290-8616-9DD82EA326C1}"/>
    <hyperlink ref="AK120" r:id="rId472" display="https://fbref.com/en/players/67ac5bb8/matchlogs/2023-2024/summary/Gabriel-Dos-Santos-Match-Logs" xr:uid="{2A2B5924-A09F-469F-97F8-BA3A75E04C8B}"/>
    <hyperlink ref="B121" r:id="rId473" display="https://fbref.com/en/players/02b29014/Abdoulaye-Doucoure" xr:uid="{B242B175-A68B-4270-A324-1EDA9055FD89}"/>
    <hyperlink ref="C121" r:id="rId474" display="https://fbref.com/en/country/MLI/Mali-Football" xr:uid="{92C6902B-CE0A-46F2-A06A-8374C6301E30}"/>
    <hyperlink ref="E121" r:id="rId475" display="https://fbref.com/en/squads/d3fd31cc/Everton-Stats" xr:uid="{8B617282-3D27-49D0-AB77-6296215E11E5}"/>
    <hyperlink ref="AK121" r:id="rId476" display="https://fbref.com/en/players/02b29014/matchlogs/2023-2024/summary/Abdoulaye-Doucoure-Match-Logs" xr:uid="{380D9279-C1BE-4EEB-93B8-2DAFF9A44026}"/>
    <hyperlink ref="B122" r:id="rId477" display="https://fbref.com/en/players/ce4f40c7/Cheick-Doucoure" xr:uid="{A1F23D9A-7FEE-4EE4-85FB-816E5CAF0DBC}"/>
    <hyperlink ref="C122" r:id="rId478" display="https://fbref.com/en/country/MLI/Mali-Football" xr:uid="{7746359D-0260-4B28-B4D0-A37CAB7441DC}"/>
    <hyperlink ref="E122" r:id="rId479" display="https://fbref.com/en/squads/47c64c55/Crystal-Palace-Stats" xr:uid="{D1CE3B10-64DC-4823-9C36-77122EC7E017}"/>
    <hyperlink ref="AK122" r:id="rId480" display="https://fbref.com/en/players/ce4f40c7/matchlogs/2023-2024/summary/Cheick-Doucoure-Match-Logs" xr:uid="{3BEEF065-04A5-4F15-A942-131D78F92970}"/>
    <hyperlink ref="B123" r:id="rId481" display="https://fbref.com/en/players/bf33b257/Alfie-Doughty" xr:uid="{D65D080F-7ECB-4F1E-B021-51DC191C2B5E}"/>
    <hyperlink ref="C123" r:id="rId482" display="https://fbref.com/en/country/ENG/England-Football" xr:uid="{BC45F9CF-AD07-4531-854F-A8BF4A53ACC9}"/>
    <hyperlink ref="E123" r:id="rId483" display="https://fbref.com/en/squads/e297cd13/Luton-Town-Stats" xr:uid="{D52F1E62-6C96-4199-820A-695778AEF4D9}"/>
    <hyperlink ref="AK123" r:id="rId484" display="https://fbref.com/en/players/bf33b257/matchlogs/2023-2024/summary/Alfie-Doughty-Match-Logs" xr:uid="{7FED0FEE-74A6-4732-8DC5-9A8477F4D174}"/>
    <hyperlink ref="B124" r:id="rId485" display="https://fbref.com/en/players/5526deb1/Tommy-Doyle" xr:uid="{E8D6878C-F3E3-415E-83FD-A0A758234028}"/>
    <hyperlink ref="C124" r:id="rId486" display="https://fbref.com/en/country/ENG/England-Football" xr:uid="{8D53E376-39DB-4FCC-AC70-6B9A0EF71531}"/>
    <hyperlink ref="E124" r:id="rId487" display="https://fbref.com/en/squads/8cec06e1/Wolverhampton-Wanderers-Stats" xr:uid="{EB6B3F78-948F-40FA-B89F-E4CB542DD91D}"/>
    <hyperlink ref="AK124" r:id="rId488" display="https://fbref.com/en/players/5526deb1/matchlogs/2023-2024/summary/Tommy-Doyle-Match-Logs" xr:uid="{B3BEF7F8-59EF-4D46-B1F7-B8E929F19FE2}"/>
    <hyperlink ref="B125" r:id="rId489" display="https://fbref.com/en/players/282f75f3/Lewis-Dunk" xr:uid="{021B4D8F-5375-4CE6-8083-4CAD6BB59225}"/>
    <hyperlink ref="C125" r:id="rId490" display="https://fbref.com/en/country/ENG/England-Football" xr:uid="{AC166741-36EC-45D4-AD05-882A520B945D}"/>
    <hyperlink ref="E125" r:id="rId491" display="https://fbref.com/en/squads/d07537b9/Brighton-and-Hove-Albion-Stats" xr:uid="{EF99E075-9BFF-43C0-8F6D-5C683DE87676}"/>
    <hyperlink ref="AK125" r:id="rId492" display="https://fbref.com/en/players/282f75f3/matchlogs/2023-2024/summary/Lewis-Dunk-Match-Logs" xr:uid="{22AF7223-54E9-4577-9550-48ED856FA691}"/>
    <hyperlink ref="B126" r:id="rId493" display="https://fbref.com/en/players/414184f7/Jhon-Duran" xr:uid="{BD1B0F16-5E50-4A80-AB92-32CFA4043024}"/>
    <hyperlink ref="C126" r:id="rId494" display="https://fbref.com/en/country/COL/Colombia-Football" xr:uid="{4F4EE1B5-FC03-4EDE-898C-4FABC6997CD4}"/>
    <hyperlink ref="E126" r:id="rId495" display="https://fbref.com/en/squads/8602292d/Aston-Villa-Stats" xr:uid="{AF05C753-6670-45C8-B68E-E9E3290FE554}"/>
    <hyperlink ref="AK126" r:id="rId496" display="https://fbref.com/en/players/414184f7/matchlogs/2023-2024/summary/Jhon-Duran-Match-Logs" xr:uid="{E1F19898-9E35-460E-A431-E01E4DF8E093}"/>
    <hyperlink ref="B127" r:id="rId497" display="https://fbref.com/en/players/3bb7b8b4/Ederson" xr:uid="{3A84C59E-B483-4923-A4EC-54B528B0F765}"/>
    <hyperlink ref="C127" r:id="rId498" display="https://fbref.com/en/country/BRA/Brazil-Football" xr:uid="{AAA7BD14-131B-45DB-B88D-75380B0A7C99}"/>
    <hyperlink ref="E127" r:id="rId499" display="https://fbref.com/en/squads/b8fd03ef/Manchester-City-Stats" xr:uid="{42F9376E-9BDF-46D2-86D3-626E468C084B}"/>
    <hyperlink ref="AK127" r:id="rId500" display="https://fbref.com/en/players/3bb7b8b4/matchlogs/2023-2024/summary/Ederson-Match-Logs" xr:uid="{E1900CF3-66C4-4E44-9BC2-AF12E88F1CBD}"/>
    <hyperlink ref="B128" r:id="rId501" display="https://fbref.com/en/players/0562b7f1/Odsonne-Edouard" xr:uid="{66CDA8D2-B4C9-4E3D-8EE2-0EC8438410C4}"/>
    <hyperlink ref="C128" r:id="rId502" display="https://fbref.com/en/country/FRA/France-Football" xr:uid="{AF0FD329-4FF0-45C1-858B-EA58144C12BB}"/>
    <hyperlink ref="E128" r:id="rId503" display="https://fbref.com/en/squads/47c64c55/Crystal-Palace-Stats" xr:uid="{AED411BC-0EFA-412C-A5F2-A5C149CBED74}"/>
    <hyperlink ref="AK128" r:id="rId504" display="https://fbref.com/en/players/0562b7f1/matchlogs/2023-2024/summary/Odsonne-Edouard-Match-Logs" xr:uid="{E3D6A500-1D17-4B76-B209-3A13F4959801}"/>
    <hyperlink ref="B129" r:id="rId505" display="https://fbref.com/en/players/debe38a0/John-Egan" xr:uid="{5B8F0FCF-0805-4C16-912D-E414473CAB0F}"/>
    <hyperlink ref="C129" r:id="rId506" display="https://fbref.com/en/country/IRL/Republic-of-Ireland-Football" xr:uid="{97AA0855-EDC6-4890-BC58-0F872452DC91}"/>
    <hyperlink ref="E129" r:id="rId507" display="https://fbref.com/en/squads/1df6b87e/Sheffield-United-Stats" xr:uid="{7588CAD5-2B36-4F5F-81FA-BA2F6EE7BF3E}"/>
    <hyperlink ref="AK129" r:id="rId508" display="https://fbref.com/en/players/debe38a0/matchlogs/2023-2024/summary/John-Egan-Match-Logs" xr:uid="{3AEF9733-1999-4A75-AA9D-9DE0AB4FE939}"/>
    <hyperlink ref="B130" r:id="rId509" display="https://fbref.com/en/players/2fba6108/Anthony-Elanga" xr:uid="{D4B0E90F-4F5A-4D81-9CA6-2B297894885C}"/>
    <hyperlink ref="C130" r:id="rId510" display="https://fbref.com/en/country/SWE/Sweden-Football" xr:uid="{925EC575-55D3-46C6-A05B-6CE6710FD770}"/>
    <hyperlink ref="E130" r:id="rId511" display="https://fbref.com/en/squads/e4a775cb/Nottingham-Forest-Stats" xr:uid="{059663EE-4226-43BE-AB44-0640EC3C5C5D}"/>
    <hyperlink ref="AK130" r:id="rId512" display="https://fbref.com/en/players/2fba6108/matchlogs/2023-2024/summary/Anthony-Elanga-Match-Logs" xr:uid="{346DC5E5-D62D-430B-9845-D6FD0C5E1953}"/>
    <hyperlink ref="B131" r:id="rId513" display="https://fbref.com/en/players/b9e1436c/Harvey-Elliott" xr:uid="{0B6A30CA-3F2C-4BDE-9A5A-2F862F3C49C2}"/>
    <hyperlink ref="C131" r:id="rId514" display="https://fbref.com/en/country/ENG/England-Football" xr:uid="{F882529F-F2BB-4C66-B769-17F9CF2AFF80}"/>
    <hyperlink ref="E131" r:id="rId515" display="https://fbref.com/en/squads/822bd0ba/Liverpool-Stats" xr:uid="{82578782-4227-4437-9425-8F7D2BC73C1F}"/>
    <hyperlink ref="AK131" r:id="rId516" display="https://fbref.com/en/players/b9e1436c/matchlogs/2023-2024/summary/Harvey-Elliott-Match-Logs" xr:uid="{1253B125-A717-45FF-B6A5-15D4334B2FBF}"/>
    <hyperlink ref="B132" r:id="rId517" display="https://fbref.com/en/players/df8b52a5/Emerson" xr:uid="{9D8FFFF7-A6CA-4C52-9C0F-5F1E61928579}"/>
    <hyperlink ref="C132" r:id="rId518" display="https://fbref.com/en/country/BRA/Brazil-Football" xr:uid="{002B736D-E03A-49EC-B450-8D33AD04903A}"/>
    <hyperlink ref="E132" r:id="rId519" display="https://fbref.com/en/squads/361ca564/Tottenham-Hotspur-Stats" xr:uid="{6BFF0DC6-3344-4758-89D9-D30370DDC277}"/>
    <hyperlink ref="AK132" r:id="rId520" display="https://fbref.com/en/players/df8b52a5/matchlogs/2023-2024/summary/Emerson-Match-Logs" xr:uid="{AD77C55C-D264-4B24-BD6E-FD75DA3879F1}"/>
    <hyperlink ref="B133" r:id="rId521" display="https://fbref.com/en/players/c149016b/Wataru-Endo" xr:uid="{BCB80438-067B-4310-9913-F1E292A62527}"/>
    <hyperlink ref="C133" r:id="rId522" display="https://fbref.com/en/country/JPN/Japan-Football" xr:uid="{773162B1-9471-4E15-8FF7-BF1B3EBB9350}"/>
    <hyperlink ref="E133" r:id="rId523" display="https://fbref.com/en/squads/822bd0ba/Liverpool-Stats" xr:uid="{7C133756-9F9D-4EDD-90E8-DB7C3A402C1E}"/>
    <hyperlink ref="AK133" r:id="rId524" display="https://fbref.com/en/players/c149016b/matchlogs/2023-2024/summary/Wataru-Endo-Match-Logs" xr:uid="{8BF629C3-4808-48CA-8B47-7BF1B580DDA2}"/>
    <hyperlink ref="B134" r:id="rId525" display="https://fbref.com/en/players/980522ec/Christian-Eriksen" xr:uid="{7145581D-496B-4D51-B57F-AF2C06F947B0}"/>
    <hyperlink ref="C134" r:id="rId526" display="https://fbref.com/en/country/DEN/Denmark-Football" xr:uid="{5301DE4F-C965-4AD8-BACA-8FBD55875A86}"/>
    <hyperlink ref="E134" r:id="rId527" display="https://fbref.com/en/squads/19538871/Manchester-United-Stats" xr:uid="{53841DFC-BE00-49AD-8FD5-E03E7074BCA8}"/>
    <hyperlink ref="AK134" r:id="rId528" display="https://fbref.com/en/players/980522ec/matchlogs/2023-2024/summary/Christian-Eriksen-Match-Logs" xr:uid="{51790E37-24F5-43EE-9727-899AFA5D0FC5}"/>
    <hyperlink ref="B135" r:id="rId529" display="https://fbref.com/en/players/d38fdf53/Pervis-Estupinan" xr:uid="{0979C1FA-A5D2-45DF-92D3-33BE16189891}"/>
    <hyperlink ref="C135" r:id="rId530" display="https://fbref.com/en/country/ECU/Ecuador-Football" xr:uid="{BD134975-3086-4D7F-A5E3-A7AB7477AA50}"/>
    <hyperlink ref="E135" r:id="rId531" display="https://fbref.com/en/squads/d07537b9/Brighton-and-Hove-Albion-Stats" xr:uid="{0C19C99A-C3A5-41F9-9146-2C244344CA98}"/>
    <hyperlink ref="AK135" r:id="rId532" display="https://fbref.com/en/players/d38fdf53/matchlogs/2023-2024/summary/Pervis-Estupinan-Match-Logs" xr:uid="{33892FFB-7B3D-4219-AED6-2D21AC2A6B01}"/>
    <hyperlink ref="B136" r:id="rId533" display="https://fbref.com/en/players/f8fcd2a5/Jonny-Evans" xr:uid="{85C13A75-7527-4FEB-8C38-7498032868D2}"/>
    <hyperlink ref="C136" r:id="rId534" display="https://fbref.com/en/country/NIR/Northern-Ireland-Football" xr:uid="{5EF6E04E-7580-451C-91B0-9547070D2241}"/>
    <hyperlink ref="E136" r:id="rId535" display="https://fbref.com/en/squads/19538871/Manchester-United-Stats" xr:uid="{97F972DD-DD6A-4D88-A9BD-92697A7513FF}"/>
    <hyperlink ref="AK136" r:id="rId536" display="https://fbref.com/en/players/f8fcd2a5/matchlogs/2023-2024/summary/Jonny-Evans-Match-Logs" xr:uid="{2AEB8586-099F-4893-B5DA-EA40C0FCF49D}"/>
    <hyperlink ref="B137" r:id="rId537" display="https://fbref.com/en/players/ae4fc6a4/Eberechi-Eze" xr:uid="{3D643F91-EE0E-4DB0-B72C-4ABD005B8A2B}"/>
    <hyperlink ref="C137" r:id="rId538" display="https://fbref.com/en/country/ENG/England-Football" xr:uid="{832C2032-BC4A-4458-927E-FBF47F5A47A2}"/>
    <hyperlink ref="E137" r:id="rId539" display="https://fbref.com/en/squads/47c64c55/Crystal-Palace-Stats" xr:uid="{A16ACCD8-FC46-4093-A0FB-5F108733FE94}"/>
    <hyperlink ref="AK137" r:id="rId540" display="https://fbref.com/en/players/ae4fc6a4/matchlogs/2023-2024/summary/Eberechi-Eze-Match-Logs" xr:uid="{2988F734-6B1A-4480-AAFB-D1D6B839D5DE}"/>
    <hyperlink ref="B138" r:id="rId541" display="https://fbref.com/en/players/0ba976e4/Ansu-Fati" xr:uid="{C1C5186B-C317-489B-A2B6-5121A8A9730C}"/>
    <hyperlink ref="C138" r:id="rId542" display="https://fbref.com/en/country/ESP/Spain-Football" xr:uid="{5F849DE3-3E7D-4C01-9A85-5792B0AB6E96}"/>
    <hyperlink ref="E138" r:id="rId543" display="https://fbref.com/en/squads/d07537b9/Brighton-and-Hove-Albion-Stats" xr:uid="{9CC67D08-FE43-49C0-97D8-93FF0E556AAD}"/>
    <hyperlink ref="AK138" r:id="rId544" display="https://fbref.com/en/players/0ba976e4/matchlogs/2023-2024/summary/Ansu-Fati-Match-Logs" xr:uid="{6D26DC89-782E-4CBC-B47E-F9EE3AEC9713}"/>
    <hyperlink ref="B139" r:id="rId545" display="https://fbref.com/en/players/4596da74/Evan-Ferguson" xr:uid="{C4D89296-E592-4159-B062-BF299FF1F1C5}"/>
    <hyperlink ref="C139" r:id="rId546" display="https://fbref.com/en/country/IRL/Republic-of-Ireland-Football" xr:uid="{5CD1C000-07C1-4051-B67D-2864C8E9A141}"/>
    <hyperlink ref="E139" r:id="rId547" display="https://fbref.com/en/squads/d07537b9/Brighton-and-Hove-Albion-Stats" xr:uid="{280737CA-32C1-48D7-A5BB-2C3820144549}"/>
    <hyperlink ref="AK139" r:id="rId548" display="https://fbref.com/en/players/4596da74/matchlogs/2023-2024/summary/Evan-Ferguson-Match-Logs" xr:uid="{DD7C5807-5E8C-42E2-A26A-7132BC34515F}"/>
    <hyperlink ref="B140" r:id="rId549" display="https://fbref.com/en/players/507c7bdf/Bruno-Fernandes" xr:uid="{135C98C5-1F9D-4D25-9D51-0AA2B4AA66BF}"/>
    <hyperlink ref="C140" r:id="rId550" display="https://fbref.com/en/country/POR/Portugal-Football" xr:uid="{F95B8A8E-7617-4B1E-A932-22A3DAF0EEB6}"/>
    <hyperlink ref="E140" r:id="rId551" display="https://fbref.com/en/squads/19538871/Manchester-United-Stats" xr:uid="{E4635467-80FE-43AC-BE6E-B5768F036AE6}"/>
    <hyperlink ref="AK140" r:id="rId552" display="https://fbref.com/en/players/507c7bdf/matchlogs/2023-2024/summary/Bruno-Fernandes-Match-Logs" xr:uid="{596CDE58-23A0-460E-B8FE-E6E194F0FD0B}"/>
    <hyperlink ref="B141" r:id="rId553" display="https://fbref.com/en/players/5ff4ab71/Enzo-Fernandez" xr:uid="{3E6E7FC9-9F49-4C3D-9BDA-56B611C2F70B}"/>
    <hyperlink ref="C141" r:id="rId554" display="https://fbref.com/en/country/ARG/Argentina-Football" xr:uid="{D586CBCE-DF18-444E-9D2D-FCA4081350BE}"/>
    <hyperlink ref="E141" r:id="rId555" display="https://fbref.com/en/squads/cff3d9bb/Chelsea-Stats" xr:uid="{2FE593D1-D848-484A-A03D-E97395B380D5}"/>
    <hyperlink ref="AK141" r:id="rId556" display="https://fbref.com/en/players/5ff4ab71/matchlogs/2023-2024/summary/Enzo-Fernandez-Match-Logs" xr:uid="{34DE25CD-DAF0-40A7-AF3C-AAA49F39377F}"/>
    <hyperlink ref="B142" r:id="rId557" display="https://fbref.com/en/players/a92ab7be/Mark-Flekken" xr:uid="{93C2F86A-A388-4B27-96BC-361E986190F3}"/>
    <hyperlink ref="C142" r:id="rId558" display="https://fbref.com/en/country/NED/Netherlands-Football" xr:uid="{6870AC15-70B9-4C64-B452-D62B5ECBF2DE}"/>
    <hyperlink ref="E142" r:id="rId559" display="https://fbref.com/en/squads/cd051869/Brentford-Stats" xr:uid="{EA4FB0CD-EC45-4678-B877-AA8B65954469}"/>
    <hyperlink ref="AK142" r:id="rId560" display="https://fbref.com/en/players/a92ab7be/matchlogs/2023-2024/summary/Mark-Flekken-Match-Logs" xr:uid="{A52413FB-DB67-4A6A-9E5D-5879ABC18A6F}"/>
    <hyperlink ref="B143" r:id="rId561" display="https://fbref.com/en/players/ed1e53f3/Phil-Foden" xr:uid="{52B8B7FE-1749-4320-B0D8-FB384E511E62}"/>
    <hyperlink ref="C143" r:id="rId562" display="https://fbref.com/en/country/ENG/England-Football" xr:uid="{24B1D0FE-026D-4834-961F-627609C62C7C}"/>
    <hyperlink ref="E143" r:id="rId563" display="https://fbref.com/en/squads/b8fd03ef/Manchester-City-Stats" xr:uid="{FD2BBBBC-3AF5-46DD-B2E9-7AF497CF7E65}"/>
    <hyperlink ref="AK143" r:id="rId564" display="https://fbref.com/en/players/ed1e53f3/matchlogs/2023-2024/summary/Phil-Foden-Match-Logs" xr:uid="{F43F59E8-A264-49FA-AB46-BC1F7FA3150F}"/>
    <hyperlink ref="B144" r:id="rId565" display="https://fbref.com/en/players/96cf7b61/Wes-Foderingham" xr:uid="{1C4919FE-1DBA-4758-8CDF-72DD18675A5D}"/>
    <hyperlink ref="C144" r:id="rId566" display="https://fbref.com/en/country/ENG/England-Football" xr:uid="{A0BBF771-0970-4245-A9C3-EE773FF7ACF3}"/>
    <hyperlink ref="E144" r:id="rId567" display="https://fbref.com/en/squads/1df6b87e/Sheffield-United-Stats" xr:uid="{2C4D614F-22F6-4A34-B2A8-B85FACEB06A9}"/>
    <hyperlink ref="AK144" r:id="rId568" display="https://fbref.com/en/players/96cf7b61/matchlogs/2023-2024/summary/Wes-Foderingham-Match-Logs" xr:uid="{81889AB1-56CF-4AFA-B210-DC11A632AD16}"/>
    <hyperlink ref="B145" r:id="rId569" display="https://fbref.com/en/players/82927de4/Pablo-Fornals" xr:uid="{FD535363-D830-4731-9608-69A64777A042}"/>
    <hyperlink ref="C145" r:id="rId570" display="https://fbref.com/en/country/ESP/Spain-Football" xr:uid="{C0E5998B-0779-43C7-A3B3-30360A29C5F9}"/>
    <hyperlink ref="E145" r:id="rId571" display="https://fbref.com/en/squads/7c21e445/West-Ham-United-Stats" xr:uid="{CFABF002-C675-4AF1-BFD4-7C2493C9D945}"/>
    <hyperlink ref="AK145" r:id="rId572" display="https://fbref.com/en/players/82927de4/matchlogs/2023-2024/summary/Pablo-Fornals-Match-Logs" xr:uid="{9BB3D316-8DBE-48D8-B04C-52083EB39124}"/>
    <hyperlink ref="B146" r:id="rId573" display="https://fbref.com/en/players/f84a807c/Lyle-Foster" xr:uid="{99954EDA-FE5D-47FF-810B-20234D2CBEBB}"/>
    <hyperlink ref="C146" r:id="rId574" display="https://fbref.com/en/country/RSA/South-Africa-Football" xr:uid="{107EBA4C-9FBE-48E5-8591-DDD263C13631}"/>
    <hyperlink ref="E146" r:id="rId575" display="https://fbref.com/en/squads/943e8050/Burnley-Stats" xr:uid="{403D85EF-C580-49DF-BABE-545938BB8890}"/>
    <hyperlink ref="AK146" r:id="rId576" display="https://fbref.com/en/players/f84a807c/matchlogs/2023-2024/summary/Lyle-Foster-Match-Logs" xr:uid="{13E426AF-F87A-4360-964E-EB0A3D8626A4}"/>
    <hyperlink ref="B147" r:id="rId577" display="https://fbref.com/en/players/1971591f/Cody-Gakpo" xr:uid="{7411DDDC-6832-4818-B367-F544685744F5}"/>
    <hyperlink ref="C147" r:id="rId578" display="https://fbref.com/en/country/NED/Netherlands-Football" xr:uid="{B1865F6B-750A-4261-BA3A-4C49A40E8EF3}"/>
    <hyperlink ref="E147" r:id="rId579" display="https://fbref.com/en/squads/822bd0ba/Liverpool-Stats" xr:uid="{C57E28BA-78D2-4568-9265-2C40303E7820}"/>
    <hyperlink ref="AK147" r:id="rId580" display="https://fbref.com/en/players/1971591f/matchlogs/2023-2024/summary/Cody-Gakpo-Match-Logs" xr:uid="{9B0DE455-FD01-444A-9B9B-9ACED6A04E7E}"/>
    <hyperlink ref="B148" r:id="rId581" display="https://fbref.com/en/players/c2731c10/Conor-Gallagher" xr:uid="{DC4C9A8E-A8FF-49A1-98BA-B35D0DB893CC}"/>
    <hyperlink ref="C148" r:id="rId582" display="https://fbref.com/en/country/ENG/England-Football" xr:uid="{E0237B95-1AB9-438D-9784-A6E26DAACA51}"/>
    <hyperlink ref="E148" r:id="rId583" display="https://fbref.com/en/squads/cff3d9bb/Chelsea-Stats" xr:uid="{04BB8190-D1A6-4604-BB02-FD82B56C4DD7}"/>
    <hyperlink ref="AK148" r:id="rId584" display="https://fbref.com/en/players/c2731c10/matchlogs/2023-2024/summary/Conor-Gallagher-Match-Logs" xr:uid="{688A3A64-59AD-4D13-99E7-608A9134043E}"/>
    <hyperlink ref="B149" r:id="rId585" display="https://fbref.com/en/players/72c812f3/Idrissa-Gana-Gueye" xr:uid="{B80AE4B2-B093-4EF6-8B69-365FFCF9E04D}"/>
    <hyperlink ref="C149" r:id="rId586" display="https://fbref.com/en/country/SEN/Senegal-Football" xr:uid="{FDEE817D-D5D7-4933-BD6C-543B8D577ED0}"/>
    <hyperlink ref="E149" r:id="rId587" display="https://fbref.com/en/squads/d3fd31cc/Everton-Stats" xr:uid="{BB5A4228-CC49-4E4E-8D59-03807129BA4D}"/>
    <hyperlink ref="AK149" r:id="rId588" display="https://fbref.com/en/players/72c812f3/matchlogs/2023-2024/summary/Idrissa-Gana-Gueye-Match-Logs" xr:uid="{B113903F-2790-4C2F-B6ED-12C4396CA748}"/>
    <hyperlink ref="B150" r:id="rId589" display="https://fbref.com/en/players/7aa8adfe/Alejandro-Garnacho" xr:uid="{C2646194-E302-4C63-8054-B599BC479A78}"/>
    <hyperlink ref="C150" r:id="rId590" display="https://fbref.com/en/country/ARG/Argentina-Football" xr:uid="{FC78FC9E-93E5-451A-98DB-2DAD4B8EE3A9}"/>
    <hyperlink ref="E150" r:id="rId591" display="https://fbref.com/en/squads/19538871/Manchester-United-Stats" xr:uid="{ED7C90C9-1B64-499E-9697-47F542C17FE3}"/>
    <hyperlink ref="AK150" r:id="rId592" display="https://fbref.com/en/players/7aa8adfe/matchlogs/2023-2024/summary/Alejandro-Garnacho-Match-Logs" xr:uid="{1060BAE9-0F6E-495D-8746-8EE0A9F6E2FB}"/>
    <hyperlink ref="B151" r:id="rId593" display="https://fbref.com/en/players/4e015693/James-Garner" xr:uid="{05D6165A-A2C1-4F3D-B1A7-985508145C0C}"/>
    <hyperlink ref="C151" r:id="rId594" display="https://fbref.com/en/country/ENG/England-Football" xr:uid="{BAEC97F0-C121-4F32-AA3E-2B0971618F3E}"/>
    <hyperlink ref="E151" r:id="rId595" display="https://fbref.com/en/squads/d3fd31cc/Everton-Stats" xr:uid="{718B63A0-C8B6-4025-923D-B5C601750EB8}"/>
    <hyperlink ref="AK151" r:id="rId596" display="https://fbref.com/en/players/4e015693/matchlogs/2023-2024/summary/James-Garner-Match-Logs" xr:uid="{7DE6F5A7-594D-4D52-B41A-7F89608C9C3C}"/>
    <hyperlink ref="B152" r:id="rId597" display="https://fbref.com/en/players/f7b1d4e0/Saman-Ghoddos" xr:uid="{04981A0E-DCE3-4564-8E6D-C10E76ED0B65}"/>
    <hyperlink ref="C152" r:id="rId598" display="https://fbref.com/en/country/IRN/Iran-Football" xr:uid="{86F56D18-D8B5-4226-A109-EC1FDAF8F3EA}"/>
    <hyperlink ref="E152" r:id="rId599" display="https://fbref.com/en/squads/cd051869/Brentford-Stats" xr:uid="{A0BE8278-496C-4C6C-AEB2-371DDF3791AE}"/>
    <hyperlink ref="AK152" r:id="rId600" display="https://fbref.com/en/players/f7b1d4e0/matchlogs/2023-2024/summary/Saman-Ghoddos-Match-Logs" xr:uid="{312728AF-C1BF-447B-ABF9-8FF0EC9D4C55}"/>
    <hyperlink ref="B153" r:id="rId601" display="https://fbref.com/en/players/32f60ed8/Morgan-Gibbs-White" xr:uid="{87F75090-2EC1-4489-86D2-1F6A5B14724E}"/>
    <hyperlink ref="C153" r:id="rId602" display="https://fbref.com/en/country/ENG/England-Football" xr:uid="{F0DDEC5F-B7A7-4C4F-B151-3F8FE99B9C82}"/>
    <hyperlink ref="E153" r:id="rId603" display="https://fbref.com/en/squads/e4a775cb/Nottingham-Forest-Stats" xr:uid="{C5E9E974-601F-428C-8740-72F39B3694CD}"/>
    <hyperlink ref="AK153" r:id="rId604" display="https://fbref.com/en/players/32f60ed8/matchlogs/2023-2024/summary/Morgan-Gibbs-White-Match-Logs" xr:uid="{E80541E7-0091-4457-A47F-A1E9571F7CC7}"/>
    <hyperlink ref="B154" r:id="rId605" display="https://fbref.com/en/players/df10e27c/Billy-Gilmour" xr:uid="{F9C8ED1B-7FE1-4A58-97C4-53522F661A25}"/>
    <hyperlink ref="C154" r:id="rId606" display="https://fbref.com/en/country/SCO/Scotland-Football" xr:uid="{29EACE15-B273-443A-84F6-AF43FF002235}"/>
    <hyperlink ref="E154" r:id="rId607" display="https://fbref.com/en/squads/d07537b9/Brighton-and-Hove-Albion-Stats" xr:uid="{540930D7-F574-471A-93BF-FDFCF23211AC}"/>
    <hyperlink ref="AK154" r:id="rId608" display="https://fbref.com/en/players/df10e27c/matchlogs/2023-2024/summary/Billy-Gilmour-Match-Logs" xr:uid="{53DFFB82-FF05-456C-99FC-3CD90A7D4608}"/>
    <hyperlink ref="B155" r:id="rId609" display="https://fbref.com/en/players/9f7c837d/Ben-Godfrey" xr:uid="{BCCADCB1-E51E-4A3B-BFF2-6D156554A437}"/>
    <hyperlink ref="C155" r:id="rId610" display="https://fbref.com/en/country/ENG/England-Football" xr:uid="{9369B728-9987-417C-BE32-BBC933291ADE}"/>
    <hyperlink ref="E155" r:id="rId611" display="https://fbref.com/en/squads/d3fd31cc/Everton-Stats" xr:uid="{0D1694F7-B1BE-4528-9141-7B9E322FEA93}"/>
    <hyperlink ref="AK155" r:id="rId612" display="https://fbref.com/en/players/9f7c837d/matchlogs/2023-2024/summary/Ben-Godfrey-Match-Logs" xr:uid="{F6485F93-FDEC-4F86-955B-42A6D991C04F}"/>
    <hyperlink ref="B156" r:id="rId613" display="https://fbref.com/en/players/8b57ad2c/Joao-Gomes" xr:uid="{5C39E327-7B8C-4E36-8812-1F3727FDCFF9}"/>
    <hyperlink ref="C156" r:id="rId614" display="https://fbref.com/en/country/BRA/Brazil-Football" xr:uid="{A3540806-A7CA-4733-8839-0780C92AF714}"/>
    <hyperlink ref="E156" r:id="rId615" display="https://fbref.com/en/squads/8cec06e1/Wolverhampton-Wanderers-Stats" xr:uid="{92BBC8BC-2CFB-4583-B688-9D09554DB286}"/>
    <hyperlink ref="AK156" r:id="rId616" display="https://fbref.com/en/players/8b57ad2c/matchlogs/2023-2024/summary/Joao-Gomes-Match-Logs" xr:uid="{C8316F17-B09E-4F4B-8AA3-61E17E246D5F}"/>
    <hyperlink ref="B157" r:id="rId617" display="https://fbref.com/en/players/f0caab96/Toti-Gomes" xr:uid="{E0C991C6-70B3-4615-B51E-D54215609AE7}"/>
    <hyperlink ref="C157" r:id="rId618" display="https://fbref.com/en/country/POR/Portugal-Football" xr:uid="{41576470-46A0-4227-BC72-4C9483AF1AD7}"/>
    <hyperlink ref="E157" r:id="rId619" display="https://fbref.com/en/squads/8cec06e1/Wolverhampton-Wanderers-Stats" xr:uid="{0366F0E6-2631-4E60-9E7E-A6F6FC7BD2E6}"/>
    <hyperlink ref="AK157" r:id="rId620" display="https://fbref.com/en/players/f0caab96/matchlogs/2023-2024/summary/Toti-Gomes-Match-Logs" xr:uid="{E41B97A7-8E2E-4244-9700-B9D45CED02CF}"/>
    <hyperlink ref="B158" r:id="rId621" display="https://fbref.com/en/players/7a11550b/Joe-Gomez" xr:uid="{0C396DCF-A83E-4E1F-B61A-96237123310B}"/>
    <hyperlink ref="C158" r:id="rId622" display="https://fbref.com/en/country/ENG/England-Football" xr:uid="{FF8C8851-FD90-4247-9F45-24CDDE15F787}"/>
    <hyperlink ref="E158" r:id="rId623" display="https://fbref.com/en/squads/822bd0ba/Liverpool-Stats" xr:uid="{AC5A5992-495E-41EB-9CEF-1D6B91356B1B}"/>
    <hyperlink ref="AK158" r:id="rId624" display="https://fbref.com/en/players/7a11550b/matchlogs/2023-2024/summary/Joe-Gomez-Match-Logs" xr:uid="{0E287D25-3685-4EFB-8A53-5DE124F43EED}"/>
    <hyperlink ref="B159" r:id="rId625" display="https://fbref.com/en/players/01e5f06e/Sergio-Gomez" xr:uid="{AB676D22-6FBB-4729-9F5E-D525655EA00C}"/>
    <hyperlink ref="C159" r:id="rId626" display="https://fbref.com/en/country/ESP/Spain-Football" xr:uid="{E5F8B4AB-4FCC-4E01-A12A-139B8669B3CA}"/>
    <hyperlink ref="E159" r:id="rId627" display="https://fbref.com/en/squads/b8fd03ef/Manchester-City-Stats" xr:uid="{29873886-2652-4033-A293-9202752BB955}"/>
    <hyperlink ref="AK159" r:id="rId628" display="https://fbref.com/en/players/01e5f06e/matchlogs/2023-2024/summary/Sergio-Gomez-Match-Logs" xr:uid="{98ADFC7D-2FD3-4182-A248-B40D4F76A974}"/>
    <hyperlink ref="B160" r:id="rId629" display="https://fbref.com/en/players/2bd83368/Anthony-Gordon" xr:uid="{4B390588-FFF0-475E-AF4C-F2155B9A00AB}"/>
    <hyperlink ref="C160" r:id="rId630" display="https://fbref.com/en/country/ENG/England-Football" xr:uid="{F01B38D8-051E-4AA6-823D-D55B94755A43}"/>
    <hyperlink ref="E160" r:id="rId631" display="https://fbref.com/en/squads/b2b47a98/Newcastle-United-Stats" xr:uid="{FC68F79F-8970-4609-A862-93C4E6D05E46}"/>
    <hyperlink ref="AK160" r:id="rId632" display="https://fbref.com/en/players/2bd83368/matchlogs/2023-2024/summary/Anthony-Gordon-Match-Logs" xr:uid="{C8550B2D-B724-4D0D-8543-AA450FD9ABF7}"/>
    <hyperlink ref="B161" r:id="rId633" display="https://fbref.com/en/players/b8e740fb/Ryan-Gravenberch" xr:uid="{E3DC1C86-E310-49A9-B9A0-C4DF07455D94}"/>
    <hyperlink ref="C161" r:id="rId634" display="https://fbref.com/en/country/NED/Netherlands-Football" xr:uid="{9913192F-CAE0-4C56-B5EB-524BCAC23123}"/>
    <hyperlink ref="E161" r:id="rId635" display="https://fbref.com/en/squads/822bd0ba/Liverpool-Stats" xr:uid="{EDAB56CA-6501-4B22-8A96-90EAE0A53645}"/>
    <hyperlink ref="AK161" r:id="rId636" display="https://fbref.com/en/players/b8e740fb/matchlogs/2023-2024/summary/Ryan-Gravenberch-Match-Logs" xr:uid="{7D5A4058-7DA8-4EAB-BE53-6D60229E664C}"/>
    <hyperlink ref="B162" r:id="rId637" display="https://fbref.com/en/players/b0b4fd3e/Jack-Grealish" xr:uid="{174EC23E-9AE9-4BA9-B84E-8DDB8FB554B7}"/>
    <hyperlink ref="C162" r:id="rId638" display="https://fbref.com/en/country/ENG/England-Football" xr:uid="{58FA8356-6BC6-48CE-B7D4-C4AD0C5C46B3}"/>
    <hyperlink ref="E162" r:id="rId639" display="https://fbref.com/en/squads/b8fd03ef/Manchester-City-Stats" xr:uid="{8AA55DFC-1A04-4B61-8EA6-A8B19F731AB4}"/>
    <hyperlink ref="AK162" r:id="rId640" display="https://fbref.com/en/players/b0b4fd3e/matchlogs/2023-2024/summary/Jack-Grealish-Match-Logs" xr:uid="{88109C5E-33A1-479B-9F74-D751D0029D48}"/>
    <hyperlink ref="B163" r:id="rId641" display="https://fbref.com/en/players/8aec0537/Pascal-Gross" xr:uid="{79469E7D-5A95-44C0-9DB4-18753406FAD4}"/>
    <hyperlink ref="C163" r:id="rId642" display="https://fbref.com/en/country/GER/Germany-Football" xr:uid="{0340E13C-7AF2-4679-98BC-EBE05FF822A4}"/>
    <hyperlink ref="E163" r:id="rId643" display="https://fbref.com/en/squads/d07537b9/Brighton-and-Hove-Albion-Stats" xr:uid="{DBB33D7C-949B-4386-B960-F602CB863241}"/>
    <hyperlink ref="AK163" r:id="rId644" display="https://fbref.com/en/players/8aec0537/matchlogs/2023-2024/summary/Pascal-Gross-Match-Logs" xr:uid="{89287099-C89A-4126-BD4C-0155B573FAFC}"/>
    <hyperlink ref="B164" r:id="rId645" display="https://fbref.com/en/players/d0706b27/Marc-Guehi" xr:uid="{F368AF80-FF5D-43A1-B382-C87FCF90566A}"/>
    <hyperlink ref="C164" r:id="rId646" display="https://fbref.com/en/country/ENG/England-Football" xr:uid="{86358011-845D-40A2-A88A-09F9C0ED8C96}"/>
    <hyperlink ref="E164" r:id="rId647" display="https://fbref.com/en/squads/47c64c55/Crystal-Palace-Stats" xr:uid="{3F15B775-A13F-4081-8139-40526AF0E9C2}"/>
    <hyperlink ref="AK164" r:id="rId648" display="https://fbref.com/en/players/d0706b27/matchlogs/2023-2024/summary/Marc-Guehi-Match-Logs" xr:uid="{F8B3395C-409D-46CB-9733-1119E5588834}"/>
    <hyperlink ref="B165" r:id="rId649" display="https://fbref.com/en/players/82518f62/Bruno-Guimaraes" xr:uid="{8976439C-69CF-414C-82BE-B9EBB8AD81DB}"/>
    <hyperlink ref="C165" r:id="rId650" display="https://fbref.com/en/country/BRA/Brazil-Football" xr:uid="{B340D4B6-DBAC-4E53-B33C-BD3800E96A17}"/>
    <hyperlink ref="E165" r:id="rId651" display="https://fbref.com/en/squads/b2b47a98/Newcastle-United-Stats" xr:uid="{586BD745-6104-45C1-9464-5FCD8C4668A3}"/>
    <hyperlink ref="AK165" r:id="rId652" display="https://fbref.com/en/players/82518f62/matchlogs/2023-2024/summary/Bruno-Guimaraes-Match-Logs" xr:uid="{A2EA8E9A-C217-4983-A422-921F8FCE7221}"/>
    <hyperlink ref="B166" r:id="rId653" display="https://fbref.com/en/players/d56b9520/Malo-Gusto" xr:uid="{3631F021-A2EB-4E9A-8FED-895E084586EC}"/>
    <hyperlink ref="C166" r:id="rId654" display="https://fbref.com/en/country/FRA/France-Football" xr:uid="{7D3A96EA-D32B-409B-9B56-67E312B70DC8}"/>
    <hyperlink ref="E166" r:id="rId655" display="https://fbref.com/en/squads/cff3d9bb/Chelsea-Stats" xr:uid="{53B1FF4B-B9B7-4AA1-B237-E44E179384B9}"/>
    <hyperlink ref="AK166" r:id="rId656" display="https://fbref.com/en/players/d56b9520/matchlogs/2023-2024/summary/Malo-Gusto-Match-Logs" xr:uid="{0CE1718F-16A5-4D57-A266-6C314D39C853}"/>
    <hyperlink ref="B167" r:id="rId657" display="https://fbref.com/en/players/5ad50391/Josko-Gvardiol" xr:uid="{F10AC50D-E3FC-4C9A-AEA5-B307C50D7E97}"/>
    <hyperlink ref="C167" r:id="rId658" display="https://fbref.com/en/country/CRO/Croatia-Football" xr:uid="{8C100D76-329A-4B5A-9EE8-381D19C9C298}"/>
    <hyperlink ref="E167" r:id="rId659" display="https://fbref.com/en/squads/b8fd03ef/Manchester-City-Stats" xr:uid="{5ED4D76E-4C74-4133-B37D-4B7F73DCD634}"/>
    <hyperlink ref="AK167" r:id="rId660" display="https://fbref.com/en/players/5ad50391/matchlogs/2023-2024/summary/Josko-Gvardiol-Match-Logs" xr:uid="{2F8DEC0B-1670-4D7A-A116-939289B71D2E}"/>
    <hyperlink ref="B168" r:id="rId661" display="https://fbref.com/en/players/1f44ac21/Erling-Haaland" xr:uid="{8FD7C0FD-0170-4D29-BE0E-8402C64709A6}"/>
    <hyperlink ref="C168" r:id="rId662" display="https://fbref.com/en/country/NOR/Norway-Football" xr:uid="{D538EDAF-A763-4B7D-A29F-ACA7843320A2}"/>
    <hyperlink ref="E168" r:id="rId663" display="https://fbref.com/en/squads/b8fd03ef/Manchester-City-Stats" xr:uid="{39FDEC5A-2B4A-4586-A4C8-9FDDFF5F0051}"/>
    <hyperlink ref="AK168" r:id="rId664" display="https://fbref.com/en/players/1f44ac21/matchlogs/2023-2024/summary/Erling-Haaland-Match-Logs" xr:uid="{E332F61F-1126-4005-94F9-8ADC26AC6C85}"/>
    <hyperlink ref="B169" r:id="rId665" display="https://fbref.com/en/players/a7588cdc/Antwoine-Hackford" xr:uid="{E45D2F1F-168F-42FF-BECB-D69E658D1F98}"/>
    <hyperlink ref="C169" r:id="rId666" display="https://fbref.com/en/country/ENG/England-Football" xr:uid="{98DA0BB9-452E-4601-BDE4-9C70611D5AA7}"/>
    <hyperlink ref="E169" r:id="rId667" display="https://fbref.com/en/squads/1df6b87e/Sheffield-United-Stats" xr:uid="{A834BEF7-3EB7-4E6B-92D3-A50A178BC4E0}"/>
    <hyperlink ref="AK169" r:id="rId668" display="https://fbref.com/en/players/a7588cdc/matchlogs/2023-2024/summary/Antwoine-Hackford-Match-Logs" xr:uid="{6129E166-74D8-4ADE-A4C8-38D840C28CB1}"/>
    <hyperlink ref="B170" r:id="rId669" display="https://fbref.com/en/players/da011f18/Lewis-Hall" xr:uid="{A002AEA1-6681-4F85-AF19-72A55F25A87D}"/>
    <hyperlink ref="C170" r:id="rId670" display="https://fbref.com/en/country/ENG/England-Football" xr:uid="{D950C1F6-EA2E-405E-9043-AA783F1BCFB9}"/>
    <hyperlink ref="E170" r:id="rId671" display="https://fbref.com/en/squads/b2b47a98/Newcastle-United-Stats" xr:uid="{1F193E8A-ABE3-47AA-A693-67738B9EE4B5}"/>
    <hyperlink ref="AK170" r:id="rId672" display="https://fbref.com/en/players/da011f18/matchlogs/2023-2024/summary/Lewis-Hall-Match-Logs" xr:uid="{78F0C2C5-ED54-4889-949C-C3DB5419A80B}"/>
    <hyperlink ref="B171" r:id="rId673" display="https://fbref.com/en/players/eebacc07/Gustavo-Hamer" xr:uid="{FE29CFC7-6450-40EE-ABDC-1468B7F81866}"/>
    <hyperlink ref="C171" r:id="rId674" display="https://fbref.com/en/country/NED/Netherlands-Football" xr:uid="{921A748F-5E3E-4773-8CF0-7B399AE35CB3}"/>
    <hyperlink ref="E171" r:id="rId675" display="https://fbref.com/en/squads/1df6b87e/Sheffield-United-Stats" xr:uid="{489AA881-192A-42FF-B691-F3A9B4B95746}"/>
    <hyperlink ref="AK171" r:id="rId676" display="https://fbref.com/en/players/eebacc07/matchlogs/2023-2024/summary/Gustavo-Hamer-Match-Logs" xr:uid="{121F2C41-5C54-4F28-BB6B-28B365709945}"/>
    <hyperlink ref="B172" r:id="rId677" display="https://fbref.com/en/players/8c3078cd/Luke-Harris" xr:uid="{F8499180-E522-484C-A4AF-5C947AD9FCC0}"/>
    <hyperlink ref="C172" r:id="rId678" display="https://fbref.com/en/country/WAL/Wales-Football" xr:uid="{7713689D-61A3-4E48-B8A0-23EBF3CBEF45}"/>
    <hyperlink ref="E172" r:id="rId679" display="https://fbref.com/en/squads/fd962109/Fulham-Stats" xr:uid="{6875616D-BBDF-4A18-A401-0FB25AB15F23}"/>
    <hyperlink ref="AK172" r:id="rId680" display="https://fbref.com/en/players/8c3078cd/matchlogs/2023-2024/summary/Luke-Harris-Match-Logs" xr:uid="{678D5311-77F1-48FD-85FF-9E7D6586D1FD}"/>
    <hyperlink ref="B173" r:id="rId681" display="https://fbref.com/en/players/aa849a12/Jack-Harrison" xr:uid="{128073C1-1831-4FF1-8E64-6EE93B00E191}"/>
    <hyperlink ref="C173" r:id="rId682" display="https://fbref.com/en/country/ENG/England-Football" xr:uid="{A7BFB0A3-526E-4B81-9DB4-88DD556C8C19}"/>
    <hyperlink ref="E173" r:id="rId683" display="https://fbref.com/en/squads/d3fd31cc/Everton-Stats" xr:uid="{4B9D81B1-B6C9-442D-BDBE-7A3600BF2037}"/>
    <hyperlink ref="AK173" r:id="rId684" display="https://fbref.com/en/players/aa849a12/matchlogs/2023-2024/summary/Jack-Harrison-Match-Logs" xr:uid="{AABCD884-46C7-4A64-901A-099BBB9A6863}"/>
    <hyperlink ref="B174" r:id="rId685" display="https://fbref.com/en/players/fed7cb61/Kai-Havertz" xr:uid="{2D9D83B5-8E27-4C10-A66B-58790BFFC30B}"/>
    <hyperlink ref="C174" r:id="rId686" display="https://fbref.com/en/country/GER/Germany-Football" xr:uid="{D7522B38-779C-40B6-8220-5627A5A374CC}"/>
    <hyperlink ref="E174" r:id="rId687" display="https://fbref.com/en/squads/18bb7c10/Arsenal-Stats" xr:uid="{07329EE4-C032-4EBC-ABF7-CB24299A5830}"/>
    <hyperlink ref="AK174" r:id="rId688" display="https://fbref.com/en/players/fed7cb61/matchlogs/2023-2024/summary/Kai-Havertz-Match-Logs" xr:uid="{B393B7DC-BE3D-4995-8D85-670C233DAB04}"/>
    <hyperlink ref="B175" r:id="rId689" display="https://fbref.com/en/players/4fd08daa/Jan-Paul-van-Hecke" xr:uid="{E6DA246C-6088-421D-B913-976D2EED90D4}"/>
    <hyperlink ref="C175" r:id="rId690" display="https://fbref.com/en/country/NED/Netherlands-Football" xr:uid="{C956427F-504F-4A36-BE88-EC344E724162}"/>
    <hyperlink ref="E175" r:id="rId691" display="https://fbref.com/en/squads/d07537b9/Brighton-and-Hove-Albion-Stats" xr:uid="{303513F2-57DD-4A56-A445-88BE8D0A33B0}"/>
    <hyperlink ref="AK175" r:id="rId692" display="https://fbref.com/en/players/4fd08daa/matchlogs/2023-2024/summary/Jan-Paul-van-Hecke-Match-Logs" xr:uid="{CA82B074-8F03-4138-95DD-E634C45B661C}"/>
    <hyperlink ref="B176" r:id="rId693" display="https://fbref.com/en/players/169fd162/Hwang-Hee-chan" xr:uid="{D540BCE3-B3BC-4664-84F6-FFE0EB882D0D}"/>
    <hyperlink ref="C176" r:id="rId694" display="https://fbref.com/en/country/KOR/Korea-Republic-Football" xr:uid="{3755D745-2BF4-4605-A597-B4AD7C003214}"/>
    <hyperlink ref="E176" r:id="rId695" display="https://fbref.com/en/squads/8cec06e1/Wolverhampton-Wanderers-Stats" xr:uid="{4BA9D887-CD31-408B-B381-BC688971879A}"/>
    <hyperlink ref="AK176" r:id="rId696" display="https://fbref.com/en/players/169fd162/matchlogs/2023-2024/summary/Hwang-Hee-chan-Match-Logs" xr:uid="{D29742A5-6807-4B1C-9636-72A118183499}"/>
    <hyperlink ref="B177" r:id="rId697" display="https://fbref.com/en/players/8a3c1dc7/Rico-Henry" xr:uid="{3C827859-F082-4D4B-B356-A6942042D1DA}"/>
    <hyperlink ref="C177" r:id="rId698" display="https://fbref.com/en/country/ENG/England-Football" xr:uid="{B9523B62-B5B8-41D1-89CB-6FD39121D459}"/>
    <hyperlink ref="E177" r:id="rId699" display="https://fbref.com/en/squads/cd051869/Brentford-Stats" xr:uid="{0970138D-4B0E-4DB7-9515-99E4D99903A7}"/>
    <hyperlink ref="AK177" r:id="rId700" display="https://fbref.com/en/players/8a3c1dc7/matchlogs/2023-2024/summary/Rico-Henry-Match-Logs" xr:uid="{5C3F14FF-24BB-4EE8-AD5B-0FA0B7C481B2}"/>
    <hyperlink ref="B178" r:id="rId701" display="https://fbref.com/en/players/92e7e919/Son-Heung-min" xr:uid="{88E4A496-A084-44BC-AB3F-E81642BA665D}"/>
    <hyperlink ref="C178" r:id="rId702" display="https://fbref.com/en/country/KOR/Korea-Republic-Football" xr:uid="{16F4AE45-7A67-466F-AA13-414B5B4A496B}"/>
    <hyperlink ref="E178" r:id="rId703" display="https://fbref.com/en/squads/361ca564/Tottenham-Hotspur-Stats" xr:uid="{F6B29D31-5146-42A2-B50E-03B027AC0B40}"/>
    <hyperlink ref="AK178" r:id="rId704" display="https://fbref.com/en/players/92e7e919/matchlogs/2023-2024/summary/Son-Heung-min-Match-Logs" xr:uid="{A32BE0FD-170C-4560-B860-08A8672D4F61}"/>
    <hyperlink ref="B179" r:id="rId705" display="https://fbref.com/en/players/1780bb4a/Aaron-Hickey" xr:uid="{3C561529-DE33-47A6-B099-858D31A007BE}"/>
    <hyperlink ref="C179" r:id="rId706" display="https://fbref.com/en/country/SCO/Scotland-Football" xr:uid="{66064439-0FBC-47B1-B9BC-84CFBFE4A09E}"/>
    <hyperlink ref="E179" r:id="rId707" display="https://fbref.com/en/squads/cd051869/Brentford-Stats" xr:uid="{836C3B91-A028-47DE-BD29-2D1E91B26F00}"/>
    <hyperlink ref="AK179" r:id="rId708" display="https://fbref.com/en/players/1780bb4a/matchlogs/2023-2024/summary/Aaron-Hickey-Match-Logs" xr:uid="{2748FC46-59B7-4199-A12A-AEB90DB84B4A}"/>
    <hyperlink ref="B180" r:id="rId709" display="https://fbref.com/en/players/69942fb3/James-Hill" xr:uid="{5E0B5157-29D9-4E45-99A3-24A1C5FC6896}"/>
    <hyperlink ref="C180" r:id="rId710" display="https://fbref.com/en/country/ENG/England-Football" xr:uid="{0812E1B3-F24B-4A7D-9EDD-B0000FAE8274}"/>
    <hyperlink ref="E180" r:id="rId711" display="https://fbref.com/en/squads/4ba7cbea/Bournemouth-Stats" xr:uid="{10F25E24-7F82-4758-BD31-2B264EB466D6}"/>
    <hyperlink ref="AK180" r:id="rId712" display="https://fbref.com/en/players/69942fb3/matchlogs/2023-2024/summary/James-Hill-Match-Logs" xr:uid="{CADE99A0-112F-4AC9-9896-D734AB15380F}"/>
    <hyperlink ref="B181" r:id="rId713" display="https://fbref.com/en/players/e98211e7/Jack-Hinshelwood" xr:uid="{224D06E8-5440-4DCD-A5FF-B69A229FDE1F}"/>
    <hyperlink ref="C181" r:id="rId714" display="https://fbref.com/en/country/ENG/England-Football" xr:uid="{C9A164F3-9A38-418C-ABDF-10150B196EB1}"/>
    <hyperlink ref="E181" r:id="rId715" display="https://fbref.com/en/squads/d07537b9/Brighton-and-Hove-Albion-Stats" xr:uid="{D93AAC76-7D40-487F-B066-1B8E5DFB9F6D}"/>
    <hyperlink ref="AK181" r:id="rId716" display="https://fbref.com/en/players/e98211e7/matchlogs/2023-2024/summary/Jack-Hinshelwood-Match-Logs" xr:uid="{EA1FBCB6-7B3C-423E-B139-3880098047D8}"/>
    <hyperlink ref="B182" r:id="rId717" display="https://fbref.com/en/players/15f3ec41/Callum-Hudson-Odoi" xr:uid="{7735A611-CF47-4E1E-AEC2-378687C306BE}"/>
    <hyperlink ref="C182" r:id="rId718" display="https://fbref.com/en/country/ENG/England-Football" xr:uid="{7F921164-1A64-43A6-B497-FB20937BD11B}"/>
    <hyperlink ref="E182" r:id="rId719" display="https://fbref.com/en/squads/e4a775cb/Nottingham-Forest-Stats" xr:uid="{ADF10DE8-2525-4C84-993C-2469209C8BF4}"/>
    <hyperlink ref="AK182" r:id="rId720" display="https://fbref.com/en/players/15f3ec41/matchlogs/2023-2024/summary/Callum-Hudson-Odoi-Match-Logs" xr:uid="{943C2EEE-3CBF-4B35-8714-BA96A5B4B446}"/>
    <hyperlink ref="B183" r:id="rId721" display="https://fbref.com/en/players/a0666d3e/Will-Hughes" xr:uid="{C04AF5BE-2C20-451B-8D95-DD212510DA1D}"/>
    <hyperlink ref="C183" r:id="rId722" display="https://fbref.com/en/country/ENG/England-Football" xr:uid="{26C0D915-6730-46A7-B9AE-D28D7420D752}"/>
    <hyperlink ref="E183" r:id="rId723" display="https://fbref.com/en/squads/47c64c55/Crystal-Palace-Stats" xr:uid="{E50C1B3F-7B6A-40D5-8008-0F9865A5EC2A}"/>
    <hyperlink ref="AK183" r:id="rId724" display="https://fbref.com/en/players/a0666d3e/matchlogs/2023-2024/summary/Will-Hughes-Match-Logs" xr:uid="{752625A5-FC72-4730-AEC5-7FB827D29128}"/>
    <hyperlink ref="B184" r:id="rId725" display="https://fbref.com/en/players/8b04d6c1/Pierre-Hojbjerg" xr:uid="{963B0268-E110-4050-86EE-40861350C413}"/>
    <hyperlink ref="C184" r:id="rId726" display="https://fbref.com/en/country/DEN/Denmark-Football" xr:uid="{B58CCD6A-3193-46F4-B572-B43BE791996B}"/>
    <hyperlink ref="E184" r:id="rId727" display="https://fbref.com/en/squads/361ca564/Tottenham-Hotspur-Stats" xr:uid="{419E6433-15FE-4F59-86B4-95DFB8775507}"/>
    <hyperlink ref="AK184" r:id="rId728" display="https://fbref.com/en/players/8b04d6c1/matchlogs/2023-2024/summary/Pierre-Hojbjerg-Match-Logs" xr:uid="{129C92AC-C405-43C5-B158-D44F96F4002D}"/>
    <hyperlink ref="B185" r:id="rId729" display="https://fbref.com/en/players/491a433d/Rasmus-Hojlund" xr:uid="{DB7B57C2-D9A7-478B-A222-995A24B6E386}"/>
    <hyperlink ref="C185" r:id="rId730" display="https://fbref.com/en/country/DEN/Denmark-Football" xr:uid="{253FB67E-C967-4D02-BD5F-361836C70F80}"/>
    <hyperlink ref="E185" r:id="rId731" display="https://fbref.com/en/squads/19538871/Manchester-United-Stats" xr:uid="{2A088C71-C4B0-43DE-87CD-F1B4D9AFA9CA}"/>
    <hyperlink ref="AK185" r:id="rId732" display="https://fbref.com/en/players/491a433d/matchlogs/2023-2024/summary/Rasmus-Hojlund-Match-Logs" xr:uid="{492FDD0B-1928-4D60-88EF-6B4A17EAAB4D}"/>
    <hyperlink ref="B186" r:id="rId733" display="https://fbref.com/en/players/07802f7f/Danny-Ings" xr:uid="{6D4AB022-9B75-4F73-8D93-43D6DE586F96}"/>
    <hyperlink ref="C186" r:id="rId734" display="https://fbref.com/en/country/ENG/England-Football" xr:uid="{34FE6462-18A1-4E8E-A904-46393CF5146F}"/>
    <hyperlink ref="E186" r:id="rId735" display="https://fbref.com/en/squads/7c21e445/West-Ham-United-Stats" xr:uid="{1443DC74-9F18-4893-B78A-5FE18FBCB0D9}"/>
    <hyperlink ref="AK186" r:id="rId736" display="https://fbref.com/en/players/07802f7f/matchlogs/2023-2024/summary/Danny-Ings-Match-Logs" xr:uid="{EC857928-D3E1-497E-A2EA-428E63ED40D1}"/>
    <hyperlink ref="B187" r:id="rId737" display="https://fbref.com/en/players/8e92be30/Alexander-Isak" xr:uid="{E517C90B-8B2A-4238-936D-AA30F1764F3C}"/>
    <hyperlink ref="C187" r:id="rId738" display="https://fbref.com/en/country/SWE/Sweden-Football" xr:uid="{621DC268-AC20-4C07-8DDD-A14E7A36ABA1}"/>
    <hyperlink ref="E187" r:id="rId739" display="https://fbref.com/en/squads/b2b47a98/Newcastle-United-Stats" xr:uid="{C777AA44-9578-4F5B-9AE2-986598D0A79F}"/>
    <hyperlink ref="AK187" r:id="rId740" display="https://fbref.com/en/players/8e92be30/matchlogs/2023-2024/summary/Alexander-Isak-Match-Logs" xr:uid="{C69A095F-381C-4DC9-9C6E-DF0FD60B0B61}"/>
    <hyperlink ref="B188" r:id="rId741" display="https://fbref.com/en/players/6ca5ec4b/Alex-Iwobi" xr:uid="{00FDACE7-65C5-4776-A11B-9C3A7CFEF092}"/>
    <hyperlink ref="C188" r:id="rId742" display="https://fbref.com/en/country/NGA/Nigeria-Football" xr:uid="{BCF0E612-D6C0-419B-841D-ADA9D7DA4AE2}"/>
    <hyperlink ref="E188" r:id="rId743" display="https://fbref.com/en/squads/d3fd31cc/Everton-Stats" xr:uid="{80F7B536-33C9-4138-81A6-27DF1D7D866E}"/>
    <hyperlink ref="AK188" r:id="rId744" display="https://fbref.com/en/players/6ca5ec4b/matchlogs/2023-2024/summary/Alex-Iwobi-Match-Logs" xr:uid="{74079880-0E5A-476B-AB8C-4DF3A8600DA3}"/>
    <hyperlink ref="B189" r:id="rId745" display="https://fbref.com/en/players/6ca5ec4b/Alex-Iwobi" xr:uid="{E9EFDDE1-C256-4BEE-B3F0-C6A403DB8509}"/>
    <hyperlink ref="C189" r:id="rId746" display="https://fbref.com/en/country/NGA/Nigeria-Football" xr:uid="{6723853D-C035-4019-BBA3-9E5BABC57536}"/>
    <hyperlink ref="E189" r:id="rId747" display="https://fbref.com/en/squads/fd962109/Fulham-Stats" xr:uid="{1F558AC2-2118-486E-8F8A-782F70D74231}"/>
    <hyperlink ref="AK189" r:id="rId748" display="https://fbref.com/en/players/6ca5ec4b/matchlogs/2023-2024/summary/Alex-Iwobi-Match-Logs" xr:uid="{272EE112-93A4-4235-AAB7-39D6C7FFB0A0}"/>
    <hyperlink ref="B190" r:id="rId749" display="https://fbref.com/en/players/9c36ed83/Nicolas-Jackson" xr:uid="{5898792E-274F-442B-998A-DE7B9CB04EDF}"/>
    <hyperlink ref="C190" r:id="rId750" display="https://fbref.com/en/country/SEN/Senegal-Football" xr:uid="{D2632635-A7FC-43A8-8456-017A26D39993}"/>
    <hyperlink ref="E190" r:id="rId751" display="https://fbref.com/en/squads/cff3d9bb/Chelsea-Stats" xr:uid="{97B72D10-6694-47AA-AAB5-FEE17C2A133C}"/>
    <hyperlink ref="AK190" r:id="rId752" display="https://fbref.com/en/players/9c36ed83/matchlogs/2023-2024/summary/Nicolas-Jackson-Match-Logs" xr:uid="{26C432FE-D8D3-45FE-9F54-6A7B075E6261}"/>
    <hyperlink ref="B191" r:id="rId753" display="https://fbref.com/en/players/1265a93a/Reece-James" xr:uid="{F2FCD5DF-EA67-4EE5-BE05-F42F7FEDCC7A}"/>
    <hyperlink ref="C191" r:id="rId754" display="https://fbref.com/en/country/ENG/England-Football" xr:uid="{9917E8E2-4697-460B-9506-8B10015715AC}"/>
    <hyperlink ref="E191" r:id="rId755" display="https://fbref.com/en/squads/cff3d9bb/Chelsea-Stats" xr:uid="{E316D2FF-AF2E-46D5-8F20-555D3913773B}"/>
    <hyperlink ref="AK191" r:id="rId756" display="https://fbref.com/en/players/1265a93a/matchlogs/2023-2024/summary/Reece-James-Match-Logs" xr:uid="{3E592070-2EB7-44DC-8E05-2B8C15B28047}"/>
    <hyperlink ref="B192" r:id="rId757" display="https://fbref.com/en/players/8449d35e/Vitaly-Janelt" xr:uid="{9ADFEC0C-9DEB-4C3F-B0E6-543DB06E14B2}"/>
    <hyperlink ref="C192" r:id="rId758" display="https://fbref.com/en/country/GER/Germany-Football" xr:uid="{D7E46E98-E427-4817-B6E1-E261BC85D741}"/>
    <hyperlink ref="E192" r:id="rId759" display="https://fbref.com/en/squads/cd051869/Brentford-Stats" xr:uid="{58FDB187-E55D-44D8-838E-A0004FE5DE26}"/>
    <hyperlink ref="AK192" r:id="rId760" display="https://fbref.com/en/players/8449d35e/matchlogs/2023-2024/summary/Vitaly-Janelt-Match-Logs" xr:uid="{2F5A426F-C21F-44BC-BD88-AF4CEEE1DDED}"/>
    <hyperlink ref="B193" r:id="rId761" display="https://fbref.com/en/players/0f134faf/Mathias-Jensen" xr:uid="{EDD18AFD-7092-45BA-8F4D-F7AD70E4662F}"/>
    <hyperlink ref="C193" r:id="rId762" display="https://fbref.com/en/country/DEN/Denmark-Football" xr:uid="{F4D6E1EF-E212-4CD9-9BFA-49A7CDA41EFC}"/>
    <hyperlink ref="E193" r:id="rId763" display="https://fbref.com/en/squads/cd051869/Brentford-Stats" xr:uid="{3FF81794-6145-4842-A157-ACBC57F82438}"/>
    <hyperlink ref="AK193" r:id="rId764" display="https://fbref.com/en/players/0f134faf/matchlogs/2023-2024/summary/Mathias-Jensen-Match-Logs" xr:uid="{A4D64E84-42C9-47FA-8F2C-F1549D1E3591}"/>
    <hyperlink ref="B194" r:id="rId765" display="https://fbref.com/en/players/b66315ae/Gabriel-Jesus" xr:uid="{30DE1C00-5C84-434F-82CA-86C2889AD452}"/>
    <hyperlink ref="C194" r:id="rId766" display="https://fbref.com/en/country/BRA/Brazil-Football" xr:uid="{A405C17A-3397-49C2-9DBF-1416E8DF2201}"/>
    <hyperlink ref="E194" r:id="rId767" display="https://fbref.com/en/squads/18bb7c10/Arsenal-Stats" xr:uid="{E1CE445E-C25B-4BE9-A85D-4C942134967E}"/>
    <hyperlink ref="AK194" r:id="rId768" display="https://fbref.com/en/players/b66315ae/matchlogs/2023-2024/summary/Gabriel-Jesus-Match-Logs" xr:uid="{B0749DE0-586F-4226-922C-F2B941F10B45}"/>
    <hyperlink ref="B195" r:id="rId769" display="https://fbref.com/en/players/b561db50/Raul-Jimenez" xr:uid="{92DDE4C5-6626-485B-B9B8-A31D165EE052}"/>
    <hyperlink ref="C195" r:id="rId770" display="https://fbref.com/en/country/MEX/Mexico-Football" xr:uid="{2E204E85-D84C-49DA-A3C8-3154D65F25FF}"/>
    <hyperlink ref="E195" r:id="rId771" display="https://fbref.com/en/squads/fd962109/Fulham-Stats" xr:uid="{1DDAF2B3-CB45-4995-9DA5-0E54A4D08252}"/>
    <hyperlink ref="AK195" r:id="rId772" display="https://fbref.com/en/players/b561db50/matchlogs/2023-2024/summary/Raul-Jimenez-Match-Logs" xr:uid="{3A91E7FB-6FCF-4F51-824A-A8CB4C10FDD4}"/>
    <hyperlink ref="B196" r:id="rId773" display="https://fbref.com/en/players/e8832875/Joao-Pedro" xr:uid="{78227C01-A4BF-4B72-AB17-8AC0864F3D56}"/>
    <hyperlink ref="C196" r:id="rId774" display="https://fbref.com/en/country/BRA/Brazil-Football" xr:uid="{518480A9-D8D4-4536-B5AB-208BA7D789D6}"/>
    <hyperlink ref="E196" r:id="rId775" display="https://fbref.com/en/squads/d07537b9/Brighton-and-Hove-Albion-Stats" xr:uid="{F9334D69-B6A8-40B4-87C6-4946C6CB5DCF}"/>
    <hyperlink ref="AK196" r:id="rId776" display="https://fbref.com/en/players/e8832875/matchlogs/2023-2024/summary/Joao-Pedro-Match-Logs" xr:uid="{AA6E6FD1-715C-49FE-879D-8AEAFCF5EFE3}"/>
    <hyperlink ref="B197" r:id="rId777" display="https://fbref.com/en/players/c17bfb65/Joelinton" xr:uid="{2C37494A-80A6-42E9-83B3-5EDB9D1D1BF7}"/>
    <hyperlink ref="C197" r:id="rId778" display="https://fbref.com/en/country/BRA/Brazil-Football" xr:uid="{DA8A96A7-4A8B-4BEA-A3C4-7FC17CDEF335}"/>
    <hyperlink ref="E197" r:id="rId779" display="https://fbref.com/en/squads/b2b47a98/Newcastle-United-Stats" xr:uid="{786277BB-643F-4FD6-8921-31E22B8A7EE9}"/>
    <hyperlink ref="AK197" r:id="rId780" display="https://fbref.com/en/players/c17bfb65/matchlogs/2023-2024/summary/Joelinton-Match-Logs" xr:uid="{782B300C-5B58-4CA1-B142-058316D211B7}"/>
    <hyperlink ref="B198" r:id="rId781" display="https://fbref.com/en/players/73b1d65b/Ryan-John-Giles" xr:uid="{7111373F-1371-4248-B34E-8CA2B94D4BE3}"/>
    <hyperlink ref="C198" r:id="rId782" display="https://fbref.com/en/country/ENG/England-Football" xr:uid="{7D9C1922-940C-4AD0-8F3A-23D5C625B352}"/>
    <hyperlink ref="E198" r:id="rId783" display="https://fbref.com/en/squads/e297cd13/Luton-Town-Stats" xr:uid="{05EA911E-1001-4AE2-9A42-170C6F11D9AF}"/>
    <hyperlink ref="AK198" r:id="rId784" display="https://fbref.com/en/players/73b1d65b/matchlogs/2023-2024/summary/Ryan-John-Giles-Match-Logs" xr:uid="{B7C6D1EC-FEAF-49CA-8A11-09222863749A}"/>
    <hyperlink ref="B199" r:id="rId785" display="https://fbref.com/en/players/0cd31129/Brennan-Johnson" xr:uid="{BACA5FAE-3492-46BD-93FE-2756CFC7828D}"/>
    <hyperlink ref="C199" r:id="rId786" display="https://fbref.com/en/country/WAL/Wales-Football" xr:uid="{B74C6757-5EED-43FA-8CDA-0E421DE384D8}"/>
    <hyperlink ref="E199" r:id="rId787" display="https://fbref.com/en/squads/361ca564/Tottenham-Hotspur-Stats" xr:uid="{46549A53-EDF9-4FB2-B4FD-D222D0538F5D}"/>
    <hyperlink ref="AK199" r:id="rId788" display="https://fbref.com/en/players/0cd31129/matchlogs/2023-2024/summary/Brennan-Johnson-Match-Logs" xr:uid="{5655AA1E-CFFF-456A-9A5B-E32B165CCA9C}"/>
    <hyperlink ref="B200" r:id="rId789" display="https://fbref.com/en/players/0cd31129/Brennan-Johnson" xr:uid="{BF818876-9C00-43C9-B788-B859402FD7A0}"/>
    <hyperlink ref="C200" r:id="rId790" display="https://fbref.com/en/country/WAL/Wales-Football" xr:uid="{3F80398F-8511-4C58-AD54-A12EEB3E37A3}"/>
    <hyperlink ref="E200" r:id="rId791" display="https://fbref.com/en/squads/e4a775cb/Nottingham-Forest-Stats" xr:uid="{1C878018-29A4-43C5-A2F9-39247E6790CE}"/>
    <hyperlink ref="AK200" r:id="rId792" display="https://fbref.com/en/players/0cd31129/matchlogs/2023-2024/summary/Brennan-Johnson-Match-Logs" xr:uid="{235C916C-20BA-40E7-A125-E7D1A82795F5}"/>
    <hyperlink ref="B201" r:id="rId793" display="https://fbref.com/en/players/9e5708be/Sam-Johnstone" xr:uid="{85AC4787-0C77-4B86-8066-12094C1E34E9}"/>
    <hyperlink ref="C201" r:id="rId794" display="https://fbref.com/en/country/ENG/England-Football" xr:uid="{570C068F-6C60-4B8D-AE51-FFFB533586BC}"/>
    <hyperlink ref="E201" r:id="rId795" display="https://fbref.com/en/squads/47c64c55/Crystal-Palace-Stats" xr:uid="{3DCFD61F-715F-419C-AED9-B6FA4DA1CD0D}"/>
    <hyperlink ref="AK201" r:id="rId796" display="https://fbref.com/en/players/9e5708be/matchlogs/2023-2024/summary/Sam-Johnstone-Match-Logs" xr:uid="{4803CBF3-425F-48B0-9C80-FF4F49612BC7}"/>
    <hyperlink ref="B202" r:id="rId797" display="https://fbref.com/en/players/4fb9c88f/Curtis-Jones" xr:uid="{8CA43F75-3B7E-4907-B130-37FCBD8239A0}"/>
    <hyperlink ref="C202" r:id="rId798" display="https://fbref.com/en/country/ENG/England-Football" xr:uid="{D6C01E0F-2C33-4A1E-A005-C8CC0546A42E}"/>
    <hyperlink ref="E202" r:id="rId799" display="https://fbref.com/en/squads/822bd0ba/Liverpool-Stats" xr:uid="{DEBB55DC-9D65-4BB1-B0E5-80284B9764B1}"/>
    <hyperlink ref="AK202" r:id="rId800" display="https://fbref.com/en/players/4fb9c88f/matchlogs/2023-2024/summary/Curtis-Jones-Match-Logs" xr:uid="{FA255C39-AE6C-47E7-BBEB-E9930DACE167}"/>
    <hyperlink ref="B203" r:id="rId801" display="https://fbref.com/en/players/45db685d/Jorginho" xr:uid="{79094782-77B1-4C37-9C41-2EE5C1CF4DB2}"/>
    <hyperlink ref="C203" r:id="rId802" display="https://fbref.com/en/country/ITA/Italy-Football" xr:uid="{6CD2ADB2-8288-420A-B992-3B71D2AC12F7}"/>
    <hyperlink ref="E203" r:id="rId803" display="https://fbref.com/en/squads/18bb7c10/Arsenal-Stats" xr:uid="{A6C2C722-9A94-456F-9C49-9DEDE6745D4D}"/>
    <hyperlink ref="AK203" r:id="rId804" display="https://fbref.com/en/players/45db685d/matchlogs/2023-2024/summary/Jorginho-Match-Logs" xr:uid="{A8611C0E-561E-4229-8F9B-6208F26B2C65}"/>
    <hyperlink ref="B204" r:id="rId805" display="https://fbref.com/en/players/178ae8f8/Diogo-Jota" xr:uid="{6B2A2F1D-4EA7-4823-BB99-A55B9F68F8ED}"/>
    <hyperlink ref="C204" r:id="rId806" display="https://fbref.com/en/country/POR/Portugal-Football" xr:uid="{B39E25F5-916F-44A0-8A26-5E965914818B}"/>
    <hyperlink ref="E204" r:id="rId807" display="https://fbref.com/en/squads/822bd0ba/Liverpool-Stats" xr:uid="{51394E1D-D39D-4ADB-9DBD-C2BE72C60DFE}"/>
    <hyperlink ref="AK204" r:id="rId808" display="https://fbref.com/en/players/178ae8f8/matchlogs/2023-2024/summary/Diogo-Jota-Match-Logs" xr:uid="{1112A3B6-2364-4C6F-9402-952ECCF9A31B}"/>
    <hyperlink ref="B205" r:id="rId809" display="https://fbref.com/en/players/f098c03e/Mads-Juel-Andersen" xr:uid="{3891A023-2983-4B6E-B27F-6BCAD6BE38FE}"/>
    <hyperlink ref="C205" r:id="rId810" display="https://fbref.com/en/country/DEN/Denmark-Football" xr:uid="{777ADD15-53FB-43C3-B97E-F65B4489041D}"/>
    <hyperlink ref="E205" r:id="rId811" display="https://fbref.com/en/squads/e297cd13/Luton-Town-Stats" xr:uid="{96EFEA59-229E-46BD-806A-265DC73B149E}"/>
    <hyperlink ref="AK205" r:id="rId812" display="https://fbref.com/en/players/f098c03e/matchlogs/2023-2024/summary/Mads-Juel-Andersen-Match-Logs" xr:uid="{FEBC82A6-19AF-4148-934A-98546AEB870B}"/>
    <hyperlink ref="B206" r:id="rId813" display="https://fbref.com/en/players/570bb4b9/Hamed-Junior-Traore" xr:uid="{96CF0035-274A-4DCA-87E3-1F34F9D4C8FC}"/>
    <hyperlink ref="C206" r:id="rId814" display="https://fbref.com/en/country/CIV/Cote-dIvoire-Football" xr:uid="{1A88E62E-95B4-41EF-957F-FF0EAB0E8BE3}"/>
    <hyperlink ref="E206" r:id="rId815" display="https://fbref.com/en/squads/4ba7cbea/Bournemouth-Stats" xr:uid="{E5C7F4DB-5744-452C-9613-DF221C7AC5A4}"/>
    <hyperlink ref="AK206" r:id="rId816" display="https://fbref.com/en/players/570bb4b9/matchlogs/2023-2024/summary/Hamed-Junior-Traore-Match-Logs" xr:uid="{3FC91D56-805D-495F-ABDF-9D3AB12D2976}"/>
    <hyperlink ref="B207" r:id="rId817" display="https://fbref.com/en/players/0db5d2c8/Mathias-Jorgensen" xr:uid="{50C2A8C8-8511-410F-B4CD-AEDD9670B904}"/>
    <hyperlink ref="C207" r:id="rId818" display="https://fbref.com/en/country/DEN/Denmark-Football" xr:uid="{CBD6692E-3910-42F7-BA3E-34D91E2542E6}"/>
    <hyperlink ref="E207" r:id="rId819" display="https://fbref.com/en/squads/cd051869/Brentford-Stats" xr:uid="{4229E68C-AC7F-48CB-BF37-5D9C9D35DFE8}"/>
    <hyperlink ref="AK207" r:id="rId820" display="https://fbref.com/en/players/0db5d2c8/matchlogs/2023-2024/summary/Mathias-Jorgensen-Match-Logs" xr:uid="{9635BF1E-D35B-4A05-91C5-560AF76A933B}"/>
    <hyperlink ref="B208" r:id="rId821" display="https://fbref.com/en/players/c066d1a5/Issa-Kabore" xr:uid="{D4023313-8E45-4624-82FE-03676F30217D}"/>
    <hyperlink ref="C208" r:id="rId822" display="https://fbref.com/en/country/BFA/Burkina-Faso-Football" xr:uid="{1B927832-0FC0-4AF6-B4BD-048D9377075D}"/>
    <hyperlink ref="E208" r:id="rId823" display="https://fbref.com/en/squads/e297cd13/Luton-Town-Stats" xr:uid="{B6702160-F4D3-4D45-B472-E529F041B039}"/>
    <hyperlink ref="AK208" r:id="rId824" display="https://fbref.com/en/players/c066d1a5/matchlogs/2023-2024/summary/Issa-Kabore-Match-Logs" xr:uid="{9A058D58-DB3D-4695-960A-E2E598A958FD}"/>
    <hyperlink ref="B209" r:id="rId825" display="https://fbref.com/en/players/15f24fe7/Sasa-Kalajdzic" xr:uid="{43BA8285-42A8-4E8D-B3BB-1099ADE2502C}"/>
    <hyperlink ref="C209" r:id="rId826" display="https://fbref.com/en/country/AUT/Austria-Football" xr:uid="{B278591B-4790-4E3C-BA5A-92018F3F0BBD}"/>
    <hyperlink ref="E209" r:id="rId827" display="https://fbref.com/en/squads/8cec06e1/Wolverhampton-Wanderers-Stats" xr:uid="{5F247708-82A1-4099-A667-A81E093B595C}"/>
    <hyperlink ref="AK209" r:id="rId828" display="https://fbref.com/en/players/15f24fe7/matchlogs/2023-2024/summary/Sasa-Kalajdzic-Match-Logs" xr:uid="{01CF8B5C-D3BB-4449-8D14-7B2D461CA94F}"/>
    <hyperlink ref="B210" r:id="rId829" display="https://fbref.com/en/players/cc77354e/Boubacar-Kamara" xr:uid="{BC6F03B5-6043-4755-B94F-A36ECB8512C2}"/>
    <hyperlink ref="C210" r:id="rId830" display="https://fbref.com/en/country/FRA/France-Football" xr:uid="{7529E1D5-B9B6-40FC-A640-960A7A4D77A9}"/>
    <hyperlink ref="E210" r:id="rId831" display="https://fbref.com/en/squads/8602292d/Aston-Villa-Stats" xr:uid="{C279AD80-5B7F-4E74-A176-6FB2ED47B5BA}"/>
    <hyperlink ref="AK210" r:id="rId832" display="https://fbref.com/en/players/cc77354e/matchlogs/2023-2024/summary/Boubacar-Kamara-Match-Logs" xr:uid="{9F9BF788-2574-4D08-A703-0EF0914E86B2}"/>
    <hyperlink ref="B211" r:id="rId833" display="https://fbref.com/en/players/1caa93a5/Thomas-Kaminski" xr:uid="{6BD84F10-ED81-4148-8C99-CF735F8D2ACF}"/>
    <hyperlink ref="C211" r:id="rId834" display="https://fbref.com/en/country/BEL/Belgium-Football" xr:uid="{E5D4BA6F-3B91-4E01-9F94-1C6614B8EC38}"/>
    <hyperlink ref="E211" r:id="rId835" display="https://fbref.com/en/squads/e297cd13/Luton-Town-Stats" xr:uid="{0A3D85E6-1017-4141-AE8C-727FFB1B3579}"/>
    <hyperlink ref="AK211" r:id="rId836" display="https://fbref.com/en/players/1caa93a5/matchlogs/2023-2024/summary/Thomas-Kaminski-Match-Logs" xr:uid="{175C3590-2E0E-4AC5-80A7-C5976C8078B4}"/>
    <hyperlink ref="B212" r:id="rId837" display="https://fbref.com/en/players/c5b7c315/Michael-Keane" xr:uid="{20D729F6-5505-4791-85CA-F02A67694EE1}"/>
    <hyperlink ref="C212" r:id="rId838" display="https://fbref.com/en/country/ENG/England-Football" xr:uid="{83887D9B-3209-47EC-B912-EF3236CA4132}"/>
    <hyperlink ref="E212" r:id="rId839" display="https://fbref.com/en/squads/d3fd31cc/Everton-Stats" xr:uid="{DDBEF665-7931-4861-A10A-D416DA4C9EEF}"/>
    <hyperlink ref="AK212" r:id="rId840" display="https://fbref.com/en/players/c5b7c315/matchlogs/2023-2024/summary/Michael-Keane-Match-Logs" xr:uid="{E89E3048-CFFA-4814-9058-5B790670DC3B}"/>
    <hyperlink ref="B213" r:id="rId841" display="https://fbref.com/en/players/51dbeea9/Thilo-Kehrer" xr:uid="{DB836CDD-D745-4DA3-96AD-CFAB3C4E16A5}"/>
    <hyperlink ref="C213" r:id="rId842" display="https://fbref.com/en/country/GER/Germany-Football" xr:uid="{F8ED5778-4BBD-4A76-88BE-B2C1AD1DB327}"/>
    <hyperlink ref="E213" r:id="rId843" display="https://fbref.com/en/squads/7c21e445/West-Ham-United-Stats" xr:uid="{27B28CA5-1F53-4FEA-8E4E-F29168C6B142}"/>
    <hyperlink ref="AK213" r:id="rId844" display="https://fbref.com/en/players/51dbeea9/matchlogs/2023-2024/summary/Thilo-Kehrer-Match-Logs" xr:uid="{189E1B58-DE36-43C2-A205-1D96C61457BF}"/>
    <hyperlink ref="B214" r:id="rId845" display="https://fbref.com/en/players/f31def1e/Lloyd-Kelly" xr:uid="{F07103A5-208C-48AC-B676-DD561C1FB9C9}"/>
    <hyperlink ref="C214" r:id="rId846" display="https://fbref.com/en/country/ENG/England-Football" xr:uid="{B1E3A396-E22B-4ACD-A678-F9DAC7ED3BC3}"/>
    <hyperlink ref="E214" r:id="rId847" display="https://fbref.com/en/squads/4ba7cbea/Bournemouth-Stats" xr:uid="{0CAA0EC6-DFD1-4752-9713-475FB5EB2276}"/>
    <hyperlink ref="AK214" r:id="rId848" display="https://fbref.com/en/players/f31def1e/matchlogs/2023-2024/summary/Lloyd-Kelly-Match-Logs" xr:uid="{CA9418BF-0EE5-4AEF-B951-C73E133A1F2D}"/>
    <hyperlink ref="B215" r:id="rId849" display="https://fbref.com/en/players/0ad53bdc/Milos-Kerkez" xr:uid="{3E894096-6832-4346-A974-53A3BF459224}"/>
    <hyperlink ref="C215" r:id="rId850" display="https://fbref.com/en/country/HUN/Hungary-Football" xr:uid="{0F524539-A02A-4F5C-9F70-F994158CB842}"/>
    <hyperlink ref="E215" r:id="rId851" display="https://fbref.com/en/squads/4ba7cbea/Bournemouth-Stats" xr:uid="{58734FA5-3A7C-49C5-9086-B5F7ED051099}"/>
    <hyperlink ref="AK215" r:id="rId852" display="https://fbref.com/en/players/0ad53bdc/matchlogs/2023-2024/summary/Milos-Kerkez-Match-Logs" xr:uid="{A30F30A5-9F01-4DBD-8EA7-C10FC9256018}"/>
    <hyperlink ref="B216" r:id="rId853" display="https://fbref.com/en/players/d0f72bf1/Max-Kilman" xr:uid="{5A4AF228-4727-4715-A054-B3A31BAC5F88}"/>
    <hyperlink ref="C216" r:id="rId854" display="https://fbref.com/en/country/ENG/England-Football" xr:uid="{56DE8F0A-7788-4253-9182-26EDD11102EA}"/>
    <hyperlink ref="E216" r:id="rId855" display="https://fbref.com/en/squads/8cec06e1/Wolverhampton-Wanderers-Stats" xr:uid="{8DB87A24-2A4D-447F-9911-39A1BFCA225E}"/>
    <hyperlink ref="AK216" r:id="rId856" display="https://fbref.com/en/players/d0f72bf1/matchlogs/2023-2024/summary/Max-Kilman-Match-Logs" xr:uid="{ABC65043-67D8-4FB8-8D02-24F2F3DA2713}"/>
    <hyperlink ref="B217" r:id="rId857" display="https://fbref.com/en/players/dc3e663e/Jakub-Kiwior" xr:uid="{6F4CE48B-FBA8-4E53-98D7-9A69CC3A1AAD}"/>
    <hyperlink ref="C217" r:id="rId858" display="https://fbref.com/en/country/POL/Poland-Football" xr:uid="{25FBD41B-05AE-43D6-A71E-6E79F604E7B3}"/>
    <hyperlink ref="E217" r:id="rId859" display="https://fbref.com/en/squads/18bb7c10/Arsenal-Stats" xr:uid="{E69F3C15-9155-44BA-BC26-ED03C2006AAC}"/>
    <hyperlink ref="AK217" r:id="rId860" display="https://fbref.com/en/players/dc3e663e/matchlogs/2023-2024/summary/Jakub-Kiwior-Match-Logs" xr:uid="{19A69B0B-34B0-44B5-915D-C85675F0D5E3}"/>
    <hyperlink ref="B218" r:id="rId861" display="https://fbref.com/en/players/4c3a6744/Justin-Kluivert" xr:uid="{8C0EE000-70F9-4BC4-8CC1-EF7E53DFC87B}"/>
    <hyperlink ref="C218" r:id="rId862" display="https://fbref.com/en/country/NED/Netherlands-Football" xr:uid="{23C33FEC-D591-4DD1-BBA1-1F05B12CCA74}"/>
    <hyperlink ref="E218" r:id="rId863" display="https://fbref.com/en/squads/4ba7cbea/Bournemouth-Stats" xr:uid="{C5F95CB0-3F0D-4406-BEC8-2A350B3379A0}"/>
    <hyperlink ref="AK218" r:id="rId864" display="https://fbref.com/en/players/4c3a6744/matchlogs/2023-2024/summary/Justin-Kluivert-Match-Logs" xr:uid="{F3289AEF-DCD1-4B39-971D-10FDE46DBD65}"/>
    <hyperlink ref="B219" r:id="rId865" display="https://fbref.com/en/players/fc076f78/Luca-Koleosho" xr:uid="{7577426D-3586-4F3E-8574-ACCC8A7EB035}"/>
    <hyperlink ref="C219" r:id="rId866" display="https://fbref.com/en/country/ITA/Italy-Football" xr:uid="{5C5990F2-0831-47B7-A503-AD1D48BEB8F5}"/>
    <hyperlink ref="E219" r:id="rId867" display="https://fbref.com/en/squads/943e8050/Burnley-Stats" xr:uid="{D9391091-0190-47C8-95EE-3A6AB3B708DF}"/>
    <hyperlink ref="AK219" r:id="rId868" display="https://fbref.com/en/players/fc076f78/matchlogs/2023-2024/summary/Luca-Koleosho-Match-Logs" xr:uid="{3797DD39-005F-4D0F-B450-65F2A7C9FF70}"/>
    <hyperlink ref="B220" r:id="rId869" display="https://fbref.com/en/players/5ed9b537/Ibrahima-Konate" xr:uid="{AFCDA774-C5CB-4AB4-880E-0119FE361C60}"/>
    <hyperlink ref="C220" r:id="rId870" display="https://fbref.com/en/country/FRA/France-Football" xr:uid="{40FDF5DA-4F4A-4C35-BE3A-F550810B4927}"/>
    <hyperlink ref="E220" r:id="rId871" display="https://fbref.com/en/squads/822bd0ba/Liverpool-Stats" xr:uid="{1E7D2052-AE2D-4EF6-ADFC-426FD568812A}"/>
    <hyperlink ref="AK220" r:id="rId872" display="https://fbref.com/en/players/5ed9b537/matchlogs/2023-2024/summary/Ibrahima-Konate-Match-Logs" xr:uid="{83D65173-5A7F-4D2E-B1DE-BC2FB3A66EB5}"/>
    <hyperlink ref="B221" r:id="rId873" display="https://fbref.com/en/players/0313a347/Ezri-Konsa" xr:uid="{B836199B-1C45-48F8-8F58-0D34437734C6}"/>
    <hyperlink ref="C221" r:id="rId874" display="https://fbref.com/en/country/ENG/England-Football" xr:uid="{FDBEE6F1-67D7-46EA-AD72-87BED804BF96}"/>
    <hyperlink ref="E221" r:id="rId875" display="https://fbref.com/en/squads/8602292d/Aston-Villa-Stats" xr:uid="{7781FAC0-BBE5-4445-A2AA-089CC3294978}"/>
    <hyperlink ref="AK221" r:id="rId876" display="https://fbref.com/en/players/0313a347/matchlogs/2023-2024/summary/Ezri-Konsa-Match-Logs" xr:uid="{3E53F7E4-54AA-4C49-A1B6-A1EB36E9727D}"/>
    <hyperlink ref="B222" r:id="rId877" display="https://fbref.com/en/players/8d3c902d/Cheikhou-Kouyate" xr:uid="{F21873A2-97C2-4857-93E8-2F8F5959893D}"/>
    <hyperlink ref="C222" r:id="rId878" display="https://fbref.com/en/country/SEN/Senegal-Football" xr:uid="{C9634E74-C3E7-4480-B3CE-CE760398C44B}"/>
    <hyperlink ref="E222" r:id="rId879" display="https://fbref.com/en/squads/e4a775cb/Nottingham-Forest-Stats" xr:uid="{1A12912F-A22F-44B8-B710-8ECB95E149D4}"/>
    <hyperlink ref="AK222" r:id="rId880" display="https://fbref.com/en/players/8d3c902d/matchlogs/2023-2024/summary/Cheikhou-Kouyate-Match-Logs" xr:uid="{0267273E-052D-43D9-933A-99C62E561FF4}"/>
    <hyperlink ref="B223" r:id="rId881" display="https://fbref.com/en/players/79c0821a/Mateo-Kovacic" xr:uid="{75B2DB66-CE43-42AE-A6EA-F7146E68B342}"/>
    <hyperlink ref="C223" r:id="rId882" display="https://fbref.com/en/country/CRO/Croatia-Football" xr:uid="{875ED3DE-D227-4972-B157-B53CB1F0CBF6}"/>
    <hyperlink ref="E223" r:id="rId883" display="https://fbref.com/en/squads/b8fd03ef/Manchester-City-Stats" xr:uid="{6F33830C-3918-40EA-A1E2-B7B2766DAB25}"/>
    <hyperlink ref="AK223" r:id="rId884" display="https://fbref.com/en/players/79c0821a/matchlogs/2023-2024/summary/Mateo-Kovacic-Match-Logs" xr:uid="{CC2D4BCF-182E-4623-A0D0-85B23E4AFB18}"/>
    <hyperlink ref="B224" r:id="rId885" display="https://fbref.com/en/players/df3cda47/Dejan-Kulusevski" xr:uid="{239BFD4C-447D-4886-974C-0C00CD3B36C5}"/>
    <hyperlink ref="C224" r:id="rId886" display="https://fbref.com/en/country/SWE/Sweden-Football" xr:uid="{37929A8D-86AD-4A6F-BF0D-2CC0FCEC5FAD}"/>
    <hyperlink ref="E224" r:id="rId887" display="https://fbref.com/en/squads/361ca564/Tottenham-Hotspur-Stats" xr:uid="{B4D44726-8113-4A70-AB73-329A6891240E}"/>
    <hyperlink ref="AK224" r:id="rId888" display="https://fbref.com/en/players/df3cda47/matchlogs/2023-2024/summary/Dejan-Kulusevski-Match-Logs" xr:uid="{23C403B4-50E3-4370-A1FD-4EA118CBC58D}"/>
    <hyperlink ref="B225" r:id="rId889" display="https://fbref.com/en/players/99813635/Adam-Lallana" xr:uid="{D095F7CF-4132-4EB4-967A-817D417673CB}"/>
    <hyperlink ref="C225" r:id="rId890" display="https://fbref.com/en/country/ENG/England-Football" xr:uid="{D5F4DD9C-A754-4DBA-AB84-5B8E2D2D6CA6}"/>
    <hyperlink ref="E225" r:id="rId891" display="https://fbref.com/en/squads/d07537b9/Brighton-and-Hove-Albion-Stats" xr:uid="{3CB98D2B-E446-43FE-814A-F259B6C5F8EC}"/>
    <hyperlink ref="AK225" r:id="rId892" display="https://fbref.com/en/players/99813635/matchlogs/2023-2024/summary/Adam-Lallana-Match-Logs" xr:uid="{376B5ACF-61CF-4443-9A14-ADF9FAE1B5BF}"/>
    <hyperlink ref="B226" r:id="rId893" display="https://fbref.com/en/players/f4e433d4/Tariq-Lamptey" xr:uid="{7CBF5B21-E9B2-406E-B16E-DB2842EEE0FB}"/>
    <hyperlink ref="C226" r:id="rId894" display="https://fbref.com/en/country/GHA/Ghana-Football" xr:uid="{BCBD3C97-D5A7-4629-954A-1521BD1D57FD}"/>
    <hyperlink ref="E226" r:id="rId895" display="https://fbref.com/en/squads/d07537b9/Brighton-and-Hove-Albion-Stats" xr:uid="{8D1322B9-860A-4708-968F-8120D45093F7}"/>
    <hyperlink ref="AK226" r:id="rId896" display="https://fbref.com/en/players/f4e433d4/matchlogs/2023-2024/summary/Tariq-Lamptey-Match-Logs" xr:uid="{09A66752-D7AC-446B-9A22-3D29727B483A}"/>
    <hyperlink ref="B227" r:id="rId897" display="https://fbref.com/en/players/119b9a8e/Aymeric-Laporte" xr:uid="{E89EAFA3-1B0F-40E2-A0D6-F924C38D73B0}"/>
    <hyperlink ref="C227" r:id="rId898" display="https://fbref.com/en/country/ESP/Spain-Football" xr:uid="{00968BEA-4D92-495F-B14C-7520982874AC}"/>
    <hyperlink ref="E227" r:id="rId899" display="https://fbref.com/en/squads/b8fd03ef/Manchester-City-Stats" xr:uid="{832193DF-2CDE-4D44-BEBD-3D4BF28EA785}"/>
    <hyperlink ref="AK227" r:id="rId900" display="https://fbref.com/en/players/119b9a8e/matchlogs/2023-2024/summary/Aymeric-Laporte-Match-Logs" xr:uid="{8A8247A0-76AE-41FE-B56F-69537F76D22D}"/>
    <hyperlink ref="B228" r:id="rId901" display="https://fbref.com/en/players/0ed063d6/Yasser-Larouci" xr:uid="{EDF63A59-EF5A-4600-B0A1-BF5D767C068C}"/>
    <hyperlink ref="C228" r:id="rId902" display="https://fbref.com/en/country/FRA/France-Football" xr:uid="{0C96BBF2-F420-4FDF-99C9-7B72610BD6E0}"/>
    <hyperlink ref="E228" r:id="rId903" display="https://fbref.com/en/squads/1df6b87e/Sheffield-United-Stats" xr:uid="{71FB96F1-0A3C-4D23-9896-5DAB91447F5C}"/>
    <hyperlink ref="AK228" r:id="rId904" display="https://fbref.com/en/players/0ed063d6/matchlogs/2023-2024/summary/Yasser-Larouci-Match-Logs" xr:uid="{6C263BFF-6BE2-4197-B7EB-C1AE9964EF93}"/>
    <hyperlink ref="B229" r:id="rId905" display="https://fbref.com/en/players/450ab6fc/Jamaal-Lascelles" xr:uid="{FF72BB28-62D7-4C38-9649-1EA625398E19}"/>
    <hyperlink ref="C229" r:id="rId906" display="https://fbref.com/en/country/ENG/England-Football" xr:uid="{7AE6A04C-A2DD-4984-996E-F1902BEB3289}"/>
    <hyperlink ref="E229" r:id="rId907" display="https://fbref.com/en/squads/b2b47a98/Newcastle-United-Stats" xr:uid="{291B9E40-35CF-4139-B0BD-5935FC3CA9DA}"/>
    <hyperlink ref="AK229" r:id="rId908" display="https://fbref.com/en/players/450ab6fc/matchlogs/2023-2024/summary/Jamaal-Lascelles-Match-Logs" xr:uid="{B5908D8E-CBD4-4C97-8731-A590AC9971BF}"/>
    <hyperlink ref="B230" r:id="rId909" display="https://fbref.com/en/players/2b471f99/Mario-Lemina" xr:uid="{9DA90FA0-F050-496D-B716-3382912B4BEE}"/>
    <hyperlink ref="C230" r:id="rId910" display="https://fbref.com/en/country/GAB/Gabon-Football" xr:uid="{8606D4CF-9888-4812-B241-E80CF64846BD}"/>
    <hyperlink ref="E230" r:id="rId911" display="https://fbref.com/en/squads/8cec06e1/Wolverhampton-Wanderers-Stats" xr:uid="{D9D89701-F02E-4CC3-8306-11D040F288E1}"/>
    <hyperlink ref="AK230" r:id="rId912" display="https://fbref.com/en/players/2b471f99/matchlogs/2023-2024/summary/Mario-Lemina-Match-Logs" xr:uid="{C84B9D1F-4540-4B75-9B42-096463A2B81A}"/>
    <hyperlink ref="B231" r:id="rId913" display="https://fbref.com/en/players/2628fd2b/Bernd-Leno" xr:uid="{131ACD17-509E-4BD5-9AA1-8053BFED6969}"/>
    <hyperlink ref="C231" r:id="rId914" display="https://fbref.com/en/country/GER/Germany-Football" xr:uid="{430A4EB0-E944-479B-8327-748B4F54E97C}"/>
    <hyperlink ref="E231" r:id="rId915" display="https://fbref.com/en/squads/fd962109/Fulham-Stats" xr:uid="{003DB44F-490A-4D1A-9B93-E33BEE80ABE7}"/>
    <hyperlink ref="AK231" r:id="rId916" display="https://fbref.com/en/players/2628fd2b/matchlogs/2023-2024/summary/Bernd-Leno-Match-Logs" xr:uid="{63B4DDB4-517E-428E-8C01-38568445DE6C}"/>
    <hyperlink ref="B232" r:id="rId917" display="https://fbref.com/en/players/9b5ce51a/Jefferson-Lerma" xr:uid="{15C7B524-29A4-4473-9F92-B5E8E2F19326}"/>
    <hyperlink ref="C232" r:id="rId918" display="https://fbref.com/en/country/COL/Colombia-Football" xr:uid="{8922E438-339E-4C12-86E6-ABF8CED6E8EA}"/>
    <hyperlink ref="E232" r:id="rId919" display="https://fbref.com/en/squads/47c64c55/Crystal-Palace-Stats" xr:uid="{005848A6-A934-4772-9CB1-B06E17D4F999}"/>
    <hyperlink ref="AK232" r:id="rId920" display="https://fbref.com/en/players/9b5ce51a/matchlogs/2023-2024/summary/Jefferson-Lerma-Match-Logs" xr:uid="{504FD177-D5F5-4264-A3FF-1D84E8ADAB0B}"/>
    <hyperlink ref="B233" r:id="rId921" display="https://fbref.com/en/players/b57e066e/Rico-Lewis" xr:uid="{3EB7FB48-FF0A-4A34-9426-663B9CDF31D4}"/>
    <hyperlink ref="C233" r:id="rId922" display="https://fbref.com/en/country/ENG/England-Football" xr:uid="{324AF4CF-B3CF-4EEE-B04C-ED9E1DE874D3}"/>
    <hyperlink ref="E233" r:id="rId923" display="https://fbref.com/en/squads/b8fd03ef/Manchester-City-Stats" xr:uid="{280F8593-02BB-416D-A243-6BD0E4822ACF}"/>
    <hyperlink ref="AK233" r:id="rId924" display="https://fbref.com/en/players/b57e066e/matchlogs/2023-2024/summary/Rico-Lewis-Match-Logs" xr:uid="{F693F90D-8B6A-443B-83F9-5BAB6978E420}"/>
    <hyperlink ref="B234" r:id="rId925" display="https://fbref.com/en/players/41f08ac8/Keane-Lewis-Potter" xr:uid="{DEE48595-23B8-4BAF-96B5-66D5E072E2FB}"/>
    <hyperlink ref="C234" r:id="rId926" display="https://fbref.com/en/country/ENG/England-Football" xr:uid="{615EA175-3BE8-48DD-B9FA-208AE2A0AC14}"/>
    <hyperlink ref="E234" r:id="rId927" display="https://fbref.com/en/squads/cd051869/Brentford-Stats" xr:uid="{9E6A145E-FA7C-4842-B13D-5D19095B3153}"/>
    <hyperlink ref="AK234" r:id="rId928" display="https://fbref.com/en/players/41f08ac8/matchlogs/2023-2024/summary/Keane-Lewis-Potter-Match-Logs" xr:uid="{2D319855-2DCC-478F-A575-4EFFF29293BD}"/>
    <hyperlink ref="B235" r:id="rId929" display="https://fbref.com/en/players/f5deef4c/Victor-Lindelof" xr:uid="{F904E9EE-9AEC-49EB-84C8-68FCC31E4AF4}"/>
    <hyperlink ref="C235" r:id="rId930" display="https://fbref.com/en/country/SWE/Sweden-Football" xr:uid="{57110535-4FE5-47DA-AE05-633AF52DF85F}"/>
    <hyperlink ref="E235" r:id="rId931" display="https://fbref.com/en/squads/19538871/Manchester-United-Stats" xr:uid="{A6D490AA-FF07-4D83-BC67-9FB69A4D0D5C}"/>
    <hyperlink ref="AK235" r:id="rId932" display="https://fbref.com/en/players/f5deef4c/matchlogs/2023-2024/summary/Victor-Lindelof-Match-Logs" xr:uid="{27C89018-2BBC-4946-85F3-7A90B059CC12}"/>
    <hyperlink ref="B236" r:id="rId933" display="https://fbref.com/en/players/afed6722/Valentino-Livramento" xr:uid="{31D78779-7B77-4F35-9040-DC26F51FA13F}"/>
    <hyperlink ref="C236" r:id="rId934" display="https://fbref.com/en/country/ENG/England-Football" xr:uid="{90838B20-5FE2-4452-826B-9FD6195DD573}"/>
    <hyperlink ref="E236" r:id="rId935" display="https://fbref.com/en/squads/b2b47a98/Newcastle-United-Stats" xr:uid="{FEC60937-EADF-4A2F-A1C2-737EAA13CB4C}"/>
    <hyperlink ref="AK236" r:id="rId936" display="https://fbref.com/en/players/afed6722/matchlogs/2023-2024/summary/Valentino-Livramento-Match-Logs" xr:uid="{4F9403DD-510B-4432-BA90-88453AD3711F}"/>
    <hyperlink ref="B237" r:id="rId937" display="https://fbref.com/en/players/d7553721/Giovani-Lo-Celso" xr:uid="{94BC81B1-FFB1-4385-AD5D-095041E0FCAA}"/>
    <hyperlink ref="C237" r:id="rId938" display="https://fbref.com/en/country/ARG/Argentina-Football" xr:uid="{531CEC60-F19E-4B5A-8601-86575913AE2B}"/>
    <hyperlink ref="E237" r:id="rId939" display="https://fbref.com/en/squads/361ca564/Tottenham-Hotspur-Stats" xr:uid="{2EF51A2A-D466-4BE4-90B3-B704E9D4B06A}"/>
    <hyperlink ref="AK237" r:id="rId940" display="https://fbref.com/en/players/d7553721/matchlogs/2023-2024/summary/Giovani-Lo-Celso-Match-Logs" xr:uid="{A45336FE-8B5F-43AF-AE75-C4D9F3914F8E}"/>
    <hyperlink ref="B238" r:id="rId941" display="https://fbref.com/en/players/37118440/Tom-Lockyer" xr:uid="{D9F0A881-1938-47A4-8442-F0F6AAEADC54}"/>
    <hyperlink ref="C238" r:id="rId942" display="https://fbref.com/en/country/WAL/Wales-Football" xr:uid="{1A4EEE92-C7D1-4719-ABAF-1E18250846ED}"/>
    <hyperlink ref="E238" r:id="rId943" display="https://fbref.com/en/squads/e297cd13/Luton-Town-Stats" xr:uid="{9EE064C5-A012-499B-955E-B727F40AB867}"/>
    <hyperlink ref="AK238" r:id="rId944" display="https://fbref.com/en/players/37118440/matchlogs/2023-2024/summary/Tom-Lockyer-Match-Logs" xr:uid="{D4A3CEC0-8319-4349-96B1-56CAE41DEB14}"/>
    <hyperlink ref="B239" r:id="rId945" display="https://fbref.com/en/players/a2b105e0/Sean-Longstaff" xr:uid="{6F38A6B7-D284-4944-A0B7-F0365B5E9AF3}"/>
    <hyperlink ref="C239" r:id="rId946" display="https://fbref.com/en/country/ENG/England-Football" xr:uid="{EFCC52F0-29C4-4E8F-9DCB-E64DC25DB80F}"/>
    <hyperlink ref="E239" r:id="rId947" display="https://fbref.com/en/squads/b2b47a98/Newcastle-United-Stats" xr:uid="{245703CA-EAB5-4A98-9D00-2FDA82E75BCE}"/>
    <hyperlink ref="AK239" r:id="rId948" display="https://fbref.com/en/players/a2b105e0/matchlogs/2023-2024/summary/Sean-Longstaff-Match-Logs" xr:uid="{8200394B-3B81-4A8B-AD21-002268E9A287}"/>
    <hyperlink ref="B240" r:id="rId949" display="https://fbref.com/en/players/7af88b33/Max-Lowe" xr:uid="{013A6246-D1F2-446B-8153-8A7436E81671}"/>
    <hyperlink ref="C240" r:id="rId950" display="https://fbref.com/en/country/ENG/England-Football" xr:uid="{E0E4F427-26B5-478B-8064-52B74A83E6D7}"/>
    <hyperlink ref="E240" r:id="rId951" display="https://fbref.com/en/squads/1df6b87e/Sheffield-United-Stats" xr:uid="{49BBAC0B-52CF-4209-89C6-60B836AC64DF}"/>
    <hyperlink ref="AK240" r:id="rId952" display="https://fbref.com/en/players/7af88b33/matchlogs/2023-2024/summary/Max-Lowe-Match-Logs" xr:uid="{19AE980D-9DFC-4224-9CF4-0BF3948BA0B7}"/>
    <hyperlink ref="B241" r:id="rId953" display="https://fbref.com/en/players/6f7d826d/Douglas-Luiz" xr:uid="{E578F072-A6AD-4BC1-9514-F1C828626D56}"/>
    <hyperlink ref="C241" r:id="rId954" display="https://fbref.com/en/country/BRA/Brazil-Football" xr:uid="{44CBB94E-581F-490E-A1D1-FD90243EC265}"/>
    <hyperlink ref="E241" r:id="rId955" display="https://fbref.com/en/squads/8602292d/Aston-Villa-Stats" xr:uid="{FE1598F6-1EBE-4EBA-A97C-371BB3137D1E}"/>
    <hyperlink ref="AK241" r:id="rId956" display="https://fbref.com/en/players/6f7d826d/matchlogs/2023-2024/summary/Douglas-Luiz-Match-Logs" xr:uid="{54E465B4-EBAD-4AAE-AFFD-0436987E3352}"/>
    <hyperlink ref="B242" r:id="rId957" display="https://fbref.com/en/players/c6e8cf1f/Sasa-Lukic" xr:uid="{8AE0CFAF-AA7C-44B8-B3DD-4ECCCBC3A98B}"/>
    <hyperlink ref="C242" r:id="rId958" display="https://fbref.com/en/country/SRB/Serbia-Football" xr:uid="{8D2A760A-30DD-4314-9790-92AC89D3B321}"/>
    <hyperlink ref="E242" r:id="rId959" display="https://fbref.com/en/squads/fd962109/Fulham-Stats" xr:uid="{694DCEC5-240C-4684-9356-8FB4F69A7A63}"/>
    <hyperlink ref="AK242" r:id="rId960" display="https://fbref.com/en/players/c6e8cf1f/matchlogs/2023-2024/summary/Sasa-Lukic-Match-Logs" xr:uid="{AC3B37EE-8793-4EB9-8768-411378BEE954}"/>
    <hyperlink ref="B243" r:id="rId961" display="https://fbref.com/en/players/cab9634e/Ian-Maatsen" xr:uid="{E9FD555C-C74B-42E6-8D73-3B40B6D425C3}"/>
    <hyperlink ref="C243" r:id="rId962" display="https://fbref.com/en/country/NED/Netherlands-Football" xr:uid="{7081F813-81F2-4226-AAAF-102F02CA2D41}"/>
    <hyperlink ref="E243" r:id="rId963" display="https://fbref.com/en/squads/cff3d9bb/Chelsea-Stats" xr:uid="{19DE687C-D900-46E3-BC9E-ABA3A76F1A06}"/>
    <hyperlink ref="AK243" r:id="rId964" display="https://fbref.com/en/players/cab9634e/matchlogs/2023-2024/summary/Ian-Maatsen-Match-Logs" xr:uid="{8F89CC55-D5EF-4FBA-BC83-BDA097768704}"/>
    <hyperlink ref="B244" r:id="rId965" display="https://fbref.com/en/players/83d074ff/Alexis-Mac-Allister" xr:uid="{D028159A-26BC-4AE2-BE04-214DD1C39AAD}"/>
    <hyperlink ref="C244" r:id="rId966" display="https://fbref.com/en/country/ARG/Argentina-Football" xr:uid="{182E7E81-4E46-4753-9037-7B6832EAF236}"/>
    <hyperlink ref="E244" r:id="rId967" display="https://fbref.com/en/squads/822bd0ba/Liverpool-Stats" xr:uid="{28E2E1B4-86A3-48A5-A995-292B6CC0F09F}"/>
    <hyperlink ref="AK244" r:id="rId968" display="https://fbref.com/en/players/83d074ff/matchlogs/2023-2024/summary/Alexis-Mac-Allister-Match-Logs" xr:uid="{50A8636E-0C53-4929-A0B9-B2776A294CF8}"/>
    <hyperlink ref="B245" r:id="rId969" display="https://fbref.com/en/players/ee38d9c5/James-Maddison" xr:uid="{F4B1F356-BE62-4D5A-AE0A-2C1F28475D2C}"/>
    <hyperlink ref="C245" r:id="rId970" display="https://fbref.com/en/country/ENG/England-Football" xr:uid="{A27F5E25-5F66-49F6-B18F-66C447F4458B}"/>
    <hyperlink ref="E245" r:id="rId971" display="https://fbref.com/en/squads/361ca564/Tottenham-Hotspur-Stats" xr:uid="{59CB16FE-6422-45C6-9899-8D77D3BF1E75}"/>
    <hyperlink ref="AK245" r:id="rId972" display="https://fbref.com/en/players/ee38d9c5/matchlogs/2023-2024/summary/James-Maddison-Match-Logs" xr:uid="{2925D705-1686-446B-B13C-B9FF3FD07F11}"/>
    <hyperlink ref="B246" r:id="rId973" display="https://fbref.com/en/players/bf34eebd/Noni-Madueke" xr:uid="{3F116E69-F468-4FD4-A619-79F5113A77B5}"/>
    <hyperlink ref="C246" r:id="rId974" display="https://fbref.com/en/country/ENG/England-Football" xr:uid="{04115423-4954-470E-A5C9-338B25D639E7}"/>
    <hyperlink ref="E246" r:id="rId975" display="https://fbref.com/en/squads/cff3d9bb/Chelsea-Stats" xr:uid="{31B2489C-BF0C-4571-940A-D7A7B622D732}"/>
    <hyperlink ref="AK246" r:id="rId976" display="https://fbref.com/en/players/bf34eebd/matchlogs/2023-2024/summary/Noni-Madueke-Match-Logs" xr:uid="{F2B815CD-C34B-4856-9335-D8F29EC723D2}"/>
    <hyperlink ref="B247" r:id="rId977" display="https://fbref.com/en/players/d8931174/Harry-Maguire" xr:uid="{E9E6373E-C3BD-453D-91A3-BF7F868EBCC4}"/>
    <hyperlink ref="C247" r:id="rId978" display="https://fbref.com/en/country/ENG/England-Football" xr:uid="{21B6C6A4-1331-419D-A741-300361BA7301}"/>
    <hyperlink ref="E247" r:id="rId979" display="https://fbref.com/en/squads/19538871/Manchester-United-Stats" xr:uid="{1A3F112C-B7E6-4C3D-A9B3-984BBDD50695}"/>
    <hyperlink ref="AK247" r:id="rId980" display="https://fbref.com/en/players/d8931174/matchlogs/2023-2024/summary/Harry-Maguire-Match-Logs" xr:uid="{D9CA5CA5-F858-4CC4-99F7-F322FF53BEAD}"/>
    <hyperlink ref="B248" r:id="rId981" display="https://fbref.com/en/players/a572e291/Orel-Mangala" xr:uid="{CA8F511D-3B3E-4944-BE1F-03C2B90A8762}"/>
    <hyperlink ref="C248" r:id="rId982" display="https://fbref.com/en/country/BEL/Belgium-Football" xr:uid="{CD1B2EEB-01C6-4954-B340-4975DA0C17CC}"/>
    <hyperlink ref="E248" r:id="rId983" display="https://fbref.com/en/squads/e4a775cb/Nottingham-Forest-Stats" xr:uid="{B2CB3561-9E76-4C13-B62C-8F9C7E455FA4}"/>
    <hyperlink ref="AK248" r:id="rId984" display="https://fbref.com/en/players/a572e291/matchlogs/2023-2024/summary/Orel-Mangala-Match-Logs" xr:uid="{2AF30BD0-1A9F-4FE7-AAEE-46CF3FEA320F}"/>
    <hyperlink ref="B249" r:id="rId985" display="https://fbref.com/en/players/d7f99582/Benson-Manuel" xr:uid="{D43B34E2-5537-4C35-B6F8-666D411B0F2F}"/>
    <hyperlink ref="C249" r:id="rId986" display="https://fbref.com/en/country/BEL/Belgium-Football" xr:uid="{EF0D1598-638A-4D8F-91EF-B9C93A18947B}"/>
    <hyperlink ref="E249" r:id="rId987" display="https://fbref.com/en/squads/943e8050/Burnley-Stats" xr:uid="{78FD0FDC-F601-41FD-85AB-0622E1EC1DB9}"/>
    <hyperlink ref="AK249" r:id="rId988" display="https://fbref.com/en/players/d7f99582/matchlogs/2023-2024/summary/Benson-Manuel-Match-Logs" xr:uid="{117DF290-FC49-45AA-8CDB-1357B17D6386}"/>
    <hyperlink ref="B250" r:id="rId989" display="https://fbref.com/en/players/bb5fbd2b/Solly-March" xr:uid="{DF3FCAA2-89BD-4AB3-BF7E-5CD8D44E4FF2}"/>
    <hyperlink ref="C250" r:id="rId990" display="https://fbref.com/en/country/ENG/England-Football" xr:uid="{F517DA13-5EF0-443C-B431-0B9986BAADD7}"/>
    <hyperlink ref="E250" r:id="rId991" display="https://fbref.com/en/squads/d07537b9/Brighton-and-Hove-Albion-Stats" xr:uid="{A81D9203-A5D6-4BEB-8742-F4DC184F93A1}"/>
    <hyperlink ref="AK250" r:id="rId992" display="https://fbref.com/en/players/bb5fbd2b/matchlogs/2023-2024/summary/Solly-March-Match-Logs" xr:uid="{ADC288D6-111D-4575-8228-53200A933F1E}"/>
    <hyperlink ref="B251" r:id="rId993" display="https://fbref.com/en/players/8b788c01/Anthony-Martial" xr:uid="{B47AA8C6-D370-4C02-A26D-DF210CA05C23}"/>
    <hyperlink ref="C251" r:id="rId994" display="https://fbref.com/en/country/FRA/France-Football" xr:uid="{6C9003E4-C360-42AC-B60D-87A130A0E9C2}"/>
    <hyperlink ref="E251" r:id="rId995" display="https://fbref.com/en/squads/19538871/Manchester-United-Stats" xr:uid="{1FC2D0B7-6E14-47D0-B595-042063C35A9E}"/>
    <hyperlink ref="AK251" r:id="rId996" display="https://fbref.com/en/players/8b788c01/matchlogs/2023-2024/summary/Anthony-Martial-Match-Logs" xr:uid="{E28E85C8-73EF-4C11-B3F1-36278F4C61C3}"/>
    <hyperlink ref="B252" r:id="rId997" display="https://fbref.com/en/players/48a5a5d6/Gabriel-Martinelli" xr:uid="{E969F1FB-63E3-42B7-90A9-EBDFB350D156}"/>
    <hyperlink ref="C252" r:id="rId998" display="https://fbref.com/en/country/BRA/Brazil-Football" xr:uid="{FF4CD82C-B05E-4076-909F-B5A46E6D3571}"/>
    <hyperlink ref="E252" r:id="rId999" display="https://fbref.com/en/squads/18bb7c10/Arsenal-Stats" xr:uid="{C2B46FC6-A387-4F61-AEAC-0B21200107E1}"/>
    <hyperlink ref="AK252" r:id="rId1000" display="https://fbref.com/en/players/48a5a5d6/matchlogs/2023-2024/summary/Gabriel-Martinelli-Match-Logs" xr:uid="{9BAA7000-98CD-4F6B-BA9D-27BA22F2D3DB}"/>
    <hyperlink ref="B253" r:id="rId1001" display="https://fbref.com/en/players/7956236f/Emiliano-Martinez" xr:uid="{3D822504-1590-4384-A8B7-DD5D06FE0068}"/>
    <hyperlink ref="C253" r:id="rId1002" display="https://fbref.com/en/country/ARG/Argentina-Football" xr:uid="{785F7D25-7EEC-4E70-B6B8-6DF7B1548537}"/>
    <hyperlink ref="E253" r:id="rId1003" display="https://fbref.com/en/squads/8602292d/Aston-Villa-Stats" xr:uid="{D7506876-32B4-4F62-8CE3-6313049EB323}"/>
    <hyperlink ref="AK253" r:id="rId1004" display="https://fbref.com/en/players/7956236f/matchlogs/2023-2024/summary/Emiliano-Martinez-Match-Logs" xr:uid="{2A5F00FC-F491-4623-8475-DCF1CC607AEF}"/>
    <hyperlink ref="B254" r:id="rId1005" display="https://fbref.com/en/players/bac46a10/Lisandro-Martinez" xr:uid="{FBB75661-24B4-4042-BCD7-FA7A95B309AF}"/>
    <hyperlink ref="C254" r:id="rId1006" display="https://fbref.com/en/country/ARG/Argentina-Football" xr:uid="{093E1A2D-A4AD-4FBB-AAD3-C1E52402B85C}"/>
    <hyperlink ref="E254" r:id="rId1007" display="https://fbref.com/en/squads/19538871/Manchester-United-Stats" xr:uid="{33AEDC36-0B49-4998-A990-2214888615D8}"/>
    <hyperlink ref="AK254" r:id="rId1008" display="https://fbref.com/en/players/bac46a10/matchlogs/2023-2024/summary/Lisandro-Martinez-Match-Logs" xr:uid="{8CED2E3C-6CD0-4B86-BE11-946E32A9938D}"/>
    <hyperlink ref="B255" r:id="rId1009" display="https://fbref.com/en/players/feb5d972/Pape-Matar-Sarr" xr:uid="{4C78935A-C09B-4B4F-8667-87FD6E480E1B}"/>
    <hyperlink ref="C255" r:id="rId1010" display="https://fbref.com/en/country/SEN/Senegal-Football" xr:uid="{F03E9314-5ED1-41E9-AB44-B15DBDC0BA64}"/>
    <hyperlink ref="E255" r:id="rId1011" display="https://fbref.com/en/squads/361ca564/Tottenham-Hotspur-Stats" xr:uid="{0D2379DB-AEA9-4C63-BA67-68204FC9C909}"/>
    <hyperlink ref="AK255" r:id="rId1012" display="https://fbref.com/en/players/feb5d972/matchlogs/2023-2024/summary/Pape-Matar-Sarr-Match-Logs" xr:uid="{7BFF1DC1-7B61-479C-B44C-2940D2F00EE0}"/>
    <hyperlink ref="B256" r:id="rId1013" display="https://fbref.com/en/players/50e6dc35/Jean-Philippe-Mateta" xr:uid="{DDF00349-994B-43A5-BFCF-FFA7E613178A}"/>
    <hyperlink ref="C256" r:id="rId1014" display="https://fbref.com/en/country/FRA/France-Football" xr:uid="{0DCA9EFE-ED69-4C98-BC3D-02F4C6520AEE}"/>
    <hyperlink ref="E256" r:id="rId1015" display="https://fbref.com/en/squads/47c64c55/Crystal-Palace-Stats" xr:uid="{A2F8F0B5-6D1B-4DA9-9F4B-B4C03F42882A}"/>
    <hyperlink ref="AK256" r:id="rId1016" display="https://fbref.com/en/players/50e6dc35/matchlogs/2023-2024/summary/Jean-Philippe-Mateta-Match-Logs" xr:uid="{633235CE-F84B-43EB-BA0F-8EB0000AEA34}"/>
    <hyperlink ref="B257" r:id="rId1017" display="https://fbref.com/en/players/b217ef29/Joel-Matip" xr:uid="{DA102510-89E1-45F2-B744-07F9283B3051}"/>
    <hyperlink ref="C257" r:id="rId1018" display="https://fbref.com/en/country/CMR/Cameroon-Football" xr:uid="{B44CACAF-696B-4AA5-9FE4-058ED9479F32}"/>
    <hyperlink ref="E257" r:id="rId1019" display="https://fbref.com/en/squads/822bd0ba/Liverpool-Stats" xr:uid="{630975CB-B121-44C6-AE3F-E09D1218E861}"/>
    <hyperlink ref="AK257" r:id="rId1020" display="https://fbref.com/en/players/b217ef29/matchlogs/2023-2024/summary/Joel-Matip-Match-Logs" xr:uid="{B54D2BAF-4039-4EB1-9561-2251E6057F29}"/>
    <hyperlink ref="B258" r:id="rId1021" display="https://fbref.com/en/players/4bcf39f6/Neal-Maupay" xr:uid="{F8064BAC-550D-4AFC-9B57-BE5BC6D34D82}"/>
    <hyperlink ref="C258" r:id="rId1022" display="https://fbref.com/en/country/FRA/France-Football" xr:uid="{BCA82232-1E4F-43F4-B30E-0EB4C5D8E65D}"/>
    <hyperlink ref="E258" r:id="rId1023" display="https://fbref.com/en/squads/cd051869/Brentford-Stats" xr:uid="{204EC5B9-78A5-42FD-82AE-393CE108426D}"/>
    <hyperlink ref="AK258" r:id="rId1024" display="https://fbref.com/en/players/4bcf39f6/matchlogs/2023-2024/summary/Neal-Maupay-Match-Logs" xr:uid="{F5770CBF-5158-4129-9631-377576A167C1}"/>
    <hyperlink ref="B259" r:id="rId1025" display="https://fbref.com/en/players/4bcf39f6/Neal-Maupay" xr:uid="{65DAC842-2DAF-42E9-9FD3-8703D189C9D0}"/>
    <hyperlink ref="C259" r:id="rId1026" display="https://fbref.com/en/country/FRA/France-Football" xr:uid="{5A08C245-0823-4FF6-A698-4A626F5E3CBA}"/>
    <hyperlink ref="E259" r:id="rId1027" display="https://fbref.com/en/squads/d3fd31cc/Everton-Stats" xr:uid="{91541C52-888D-42C6-8059-E1829C3C4D15}"/>
    <hyperlink ref="AK259" r:id="rId1028" display="https://fbref.com/en/players/4bcf39f6/matchlogs/2023-2024/summary/Neal-Maupay-Match-Logs" xr:uid="{057BE977-7309-44AC-BCFA-5A75240C9A70}"/>
    <hyperlink ref="B260" r:id="rId1029" display="https://fbref.com/en/players/00963611/Konstantinos-Mavropanos" xr:uid="{10AECF9C-8400-4EB2-A8FF-246F8A2F44C3}"/>
    <hyperlink ref="C260" r:id="rId1030" display="https://fbref.com/en/country/GRE/Greece-Football" xr:uid="{76B58BEC-49C9-4A82-B3D6-BEC637F3DD1B}"/>
    <hyperlink ref="E260" r:id="rId1031" display="https://fbref.com/en/squads/7c21e445/West-Ham-United-Stats" xr:uid="{D1110AAB-0FE1-4408-AE86-F88705CC7456}"/>
    <hyperlink ref="AK260" r:id="rId1032" display="https://fbref.com/en/players/00963611/matchlogs/2023-2024/summary/Konstantinos-Mavropanos-Match-Logs" xr:uid="{27F9BE1F-8B15-499A-B1FB-006ED8EABAA0}"/>
    <hyperlink ref="B261" r:id="rId1033" display="https://fbref.com/en/players/6afaebf2/Bryan-Mbeumo" xr:uid="{A369BE0F-D2B0-4CD1-9C7E-F31445FC03C2}"/>
    <hyperlink ref="C261" r:id="rId1034" display="https://fbref.com/en/country/CMR/Cameroon-Football" xr:uid="{220C06BE-3787-40D1-91BA-0E0DB39517C9}"/>
    <hyperlink ref="E261" r:id="rId1035" display="https://fbref.com/en/squads/cd051869/Brentford-Stats" xr:uid="{FD6614CB-E6DF-47E9-BA2D-5C302E8FC11A}"/>
    <hyperlink ref="AK261" r:id="rId1036" display="https://fbref.com/en/players/6afaebf2/matchlogs/2023-2024/summary/Bryan-Mbeumo-Match-Logs" xr:uid="{8379518E-24AF-4180-AD9E-47DDB8A7E096}"/>
    <hyperlink ref="B262" r:id="rId1037" display="https://fbref.com/en/players/96593e89/James-Mcatee" xr:uid="{DEF6D10C-9498-46E3-84E1-98405112E66A}"/>
    <hyperlink ref="C262" r:id="rId1038" display="https://fbref.com/en/country/ENG/England-Football" xr:uid="{1EEA5E29-AC59-40A6-9407-A57B2D71B695}"/>
    <hyperlink ref="E262" r:id="rId1039" display="https://fbref.com/en/squads/1df6b87e/Sheffield-United-Stats" xr:uid="{7FBACD8D-ABA8-48C8-9592-D0AC02917ABC}"/>
    <hyperlink ref="AK262" r:id="rId1040" display="https://fbref.com/en/players/96593e89/matchlogs/2023-2024/summary/James-Mcatee-Match-Logs" xr:uid="{3BE31F9A-861D-4D3B-9F75-0C837D28661D}"/>
    <hyperlink ref="B263" r:id="rId1041" display="https://fbref.com/en/players/96593e89/James-Mcatee" xr:uid="{364283D5-FAB0-446B-A7EF-69658EB12240}"/>
    <hyperlink ref="C263" r:id="rId1042" display="https://fbref.com/en/country/ENG/England-Football" xr:uid="{E51E49CB-6CB0-49AE-924A-D74DE89B7984}"/>
    <hyperlink ref="E263" r:id="rId1043" display="https://fbref.com/en/squads/b8fd03ef/Manchester-City-Stats" xr:uid="{19DD2684-DE65-4DB9-A2F0-488A5E2FF0AE}"/>
    <hyperlink ref="AK263" r:id="rId1044" display="https://fbref.com/en/players/96593e89/matchlogs/2023-2024/summary/James-Mcatee-Match-Logs" xr:uid="{B8508F79-DC62-4508-BDAC-D16C0DFA1B36}"/>
    <hyperlink ref="B264" r:id="rId1045" display="https://fbref.com/en/players/78b8ac63/Oliver-McBurnie" xr:uid="{8AF0DBEB-E2C0-4041-AE08-D0B2DF0A1410}"/>
    <hyperlink ref="C264" r:id="rId1046" display="https://fbref.com/en/country/SCO/Scotland-Football" xr:uid="{5DE8478C-468D-42F8-8870-1E04250112C9}"/>
    <hyperlink ref="E264" r:id="rId1047" display="https://fbref.com/en/squads/1df6b87e/Sheffield-United-Stats" xr:uid="{96CF5233-E406-4DFB-949A-D779482A1C4D}"/>
    <hyperlink ref="AK264" r:id="rId1048" display="https://fbref.com/en/players/78b8ac63/matchlogs/2023-2024/summary/Oliver-McBurnie-Match-Logs" xr:uid="{054732B1-A9A1-41F1-A702-FF7CCABDFC52}"/>
    <hyperlink ref="B265" r:id="rId1049" display="https://fbref.com/en/players/90f91999/John-McGinn" xr:uid="{D074E3A0-9727-4E72-9098-C118D248DD5F}"/>
    <hyperlink ref="C265" r:id="rId1050" display="https://fbref.com/en/country/SCO/Scotland-Football" xr:uid="{F6595BDE-1BA0-41D6-B204-5D053AAFE6B9}"/>
    <hyperlink ref="E265" r:id="rId1051" display="https://fbref.com/en/squads/8602292d/Aston-Villa-Stats" xr:uid="{69325165-BF07-48B8-A47E-829E05ECABF1}"/>
    <hyperlink ref="AK265" r:id="rId1052" display="https://fbref.com/en/players/90f91999/matchlogs/2023-2024/summary/John-McGinn-Match-Logs" xr:uid="{94EEB407-3C08-4EA9-8417-2D7906A91E34}"/>
    <hyperlink ref="B266" r:id="rId1053" display="https://fbref.com/en/players/4e5a4cbc/Scott-McKenna" xr:uid="{825ECEBC-CBA3-4AAD-A6F5-AE179496A0EF}"/>
    <hyperlink ref="C266" r:id="rId1054" display="https://fbref.com/en/country/SCO/Scotland-Football" xr:uid="{265BA1B7-601D-40E5-8161-893A9EDFDB7A}"/>
    <hyperlink ref="E266" r:id="rId1055" display="https://fbref.com/en/squads/e4a775cb/Nottingham-Forest-Stats" xr:uid="{DBF694C7-C671-4ED6-AF6B-61BBE1C8DED3}"/>
    <hyperlink ref="AK266" r:id="rId1056" display="https://fbref.com/en/players/4e5a4cbc/matchlogs/2023-2024/summary/Scott-McKenna-Match-Logs" xr:uid="{05FD3585-E9B9-4FAE-B985-E141E9BB5625}"/>
    <hyperlink ref="B267" r:id="rId1057" display="https://fbref.com/en/players/fc15fb84/Dwight-McNeil" xr:uid="{D5083691-9503-478D-B898-9935BD2E1CCC}"/>
    <hyperlink ref="C267" r:id="rId1058" display="https://fbref.com/en/country/ENG/England-Football" xr:uid="{EE7B1711-6720-44C4-854D-42B0FA46F715}"/>
    <hyperlink ref="E267" r:id="rId1059" display="https://fbref.com/en/squads/d3fd31cc/Everton-Stats" xr:uid="{7DBD10A3-27A9-4D92-8272-2AEA570B644F}"/>
    <hyperlink ref="AK267" r:id="rId1060" display="https://fbref.com/en/players/fc15fb84/matchlogs/2023-2024/summary/Dwight-McNeil-Match-Logs" xr:uid="{3CFB6BA0-D955-467D-A8E7-97FAC1886315}"/>
    <hyperlink ref="B268" r:id="rId1061" display="https://fbref.com/en/players/d93c2511/Scott-McTominay" xr:uid="{2A00489F-F480-42B8-B6B2-B0917E0F353A}"/>
    <hyperlink ref="C268" r:id="rId1062" display="https://fbref.com/en/country/SCO/Scotland-Football" xr:uid="{CEB8B1D2-3455-4313-968D-FC16CF1C99EB}"/>
    <hyperlink ref="E268" r:id="rId1063" display="https://fbref.com/en/squads/19538871/Manchester-United-Stats" xr:uid="{7AEDD27B-CA14-4BC1-A1B1-CE29BEAD3BE1}"/>
    <hyperlink ref="AK268" r:id="rId1064" display="https://fbref.com/en/players/d93c2511/matchlogs/2023-2024/summary/Scott-McTominay-Match-Logs" xr:uid="{234434BA-9C8E-4391-923D-BB18A7114976}"/>
    <hyperlink ref="B269" r:id="rId1065" display="https://fbref.com/en/players/8df7a2fb/Ben-Mee" xr:uid="{29CAED4B-1B62-4A53-8FE4-4A76D6B369C7}"/>
    <hyperlink ref="C269" r:id="rId1066" display="https://fbref.com/en/country/ENG/England-Football" xr:uid="{687EFCC4-2B3B-4C12-8DC9-CF5DA5AA7576}"/>
    <hyperlink ref="E269" r:id="rId1067" display="https://fbref.com/en/squads/cd051869/Brentford-Stats" xr:uid="{B27D1152-E78B-45FE-9F90-565FA0348608}"/>
    <hyperlink ref="AK269" r:id="rId1068" display="https://fbref.com/en/players/8df7a2fb/matchlogs/2023-2024/summary/Ben-Mee-Match-Logs" xr:uid="{260BDD6B-3D56-42AF-B782-BE8C0AFC06E8}"/>
    <hyperlink ref="B270" r:id="rId1069" display="https://fbref.com/en/players/ca22ccb0/Hannibal-Mejbri" xr:uid="{A1DA52A4-0B20-4C4B-B691-FD91C8DCDC24}"/>
    <hyperlink ref="C270" r:id="rId1070" display="https://fbref.com/en/country/TUN/Tunisia-Football" xr:uid="{0D0D1BF8-90AF-4F26-9365-204C912DF559}"/>
    <hyperlink ref="E270" r:id="rId1071" display="https://fbref.com/en/squads/19538871/Manchester-United-Stats" xr:uid="{C9FA26A2-16E4-4866-AD96-5D8C0DBEE069}"/>
    <hyperlink ref="AK270" r:id="rId1072" display="https://fbref.com/en/players/ca22ccb0/matchlogs/2023-2024/summary/Hannibal-Mejbri-Match-Logs" xr:uid="{DEEB1C5A-B745-45B4-A163-709E0B38F7CA}"/>
    <hyperlink ref="B271" r:id="rId1073" display="https://fbref.com/en/players/91748070/Teden-Mengi" xr:uid="{20555C29-025E-4AD9-AB30-24420A09B3A5}"/>
    <hyperlink ref="C271" r:id="rId1074" display="https://fbref.com/en/country/ENG/England-Football" xr:uid="{9599803E-CE12-4F73-BE6D-93CCDC59B702}"/>
    <hyperlink ref="E271" r:id="rId1075" display="https://fbref.com/en/squads/e297cd13/Luton-Town-Stats" xr:uid="{FC2E6BA5-E6B9-45D5-9E81-95DB4EBB21C9}"/>
    <hyperlink ref="AK271" r:id="rId1076" display="https://fbref.com/en/players/91748070/matchlogs/2023-2024/summary/Teden-Mengi-Match-Logs" xr:uid="{D8392EA9-16F0-462B-958C-036B565AD122}"/>
    <hyperlink ref="B272" r:id="rId1077" display="https://fbref.com/en/players/fed96827/Chris-Mepham" xr:uid="{AE1B3AC7-0C08-4492-B743-EDF2F561C6ED}"/>
    <hyperlink ref="C272" r:id="rId1078" display="https://fbref.com/en/country/WAL/Wales-Football" xr:uid="{36BD6162-FF85-4990-8A4D-25E574217372}"/>
    <hyperlink ref="E272" r:id="rId1079" display="https://fbref.com/en/squads/4ba7cbea/Bournemouth-Stats" xr:uid="{65088FA3-BEA1-491A-9BB7-178D0E670AEA}"/>
    <hyperlink ref="AK272" r:id="rId1080" display="https://fbref.com/en/players/fed96827/matchlogs/2023-2024/summary/Chris-Mepham-Match-Logs" xr:uid="{C08D0556-0955-4130-9E6B-CBB024896B20}"/>
    <hyperlink ref="B273" r:id="rId1081" display="https://fbref.com/en/players/2f90f6b8/James-Milner" xr:uid="{2FA30D13-D090-4065-B237-4935D982FD92}"/>
    <hyperlink ref="C273" r:id="rId1082" display="https://fbref.com/en/country/ENG/England-Football" xr:uid="{C61DCE9B-21C4-4080-8320-390CE182CCB0}"/>
    <hyperlink ref="E273" r:id="rId1083" display="https://fbref.com/en/squads/d07537b9/Brighton-and-Hove-Albion-Stats" xr:uid="{CEA7B24E-A2C8-4417-BC2B-BF30B95DA0B9}"/>
    <hyperlink ref="AK273" r:id="rId1084" display="https://fbref.com/en/players/2f90f6b8/matchlogs/2023-2024/summary/James-Milner-Match-Logs" xr:uid="{B1995932-6601-4F17-A3AD-214FDC3221AD}"/>
    <hyperlink ref="B274" r:id="rId1085" display="https://fbref.com/en/players/8397a50c/Tyrone-Mings" xr:uid="{490701CB-A778-4F9C-A3F1-051923A08FBB}"/>
    <hyperlink ref="C274" r:id="rId1086" display="https://fbref.com/en/country/ENG/England-Football" xr:uid="{4C5CBB91-A1FF-4A0E-9887-24583146E602}"/>
    <hyperlink ref="E274" r:id="rId1087" display="https://fbref.com/en/squads/8602292d/Aston-Villa-Stats" xr:uid="{8EBCFD01-2344-4CF4-8A40-7BC8C2A6A7DA}"/>
    <hyperlink ref="AK274" r:id="rId1088" display="https://fbref.com/en/players/8397a50c/matchlogs/2023-2024/summary/Tyrone-Mings-Match-Logs" xr:uid="{754BEDC7-5470-4B8E-9D34-AF82B908E74A}"/>
    <hyperlink ref="B275" r:id="rId1089" display="https://fbref.com/en/players/5cbd1eb0/Tyrick-Mitchell" xr:uid="{552C554C-712B-4A9D-81B5-D321D32FCA14}"/>
    <hyperlink ref="C275" r:id="rId1090" display="https://fbref.com/en/country/ENG/England-Football" xr:uid="{EB295B15-C4F2-475F-8CB2-D3B66E0094D5}"/>
    <hyperlink ref="E275" r:id="rId1091" display="https://fbref.com/en/squads/47c64c55/Crystal-Palace-Stats" xr:uid="{D2C2B4C4-490C-4180-830A-F55E55004C94}"/>
    <hyperlink ref="AK275" r:id="rId1092" display="https://fbref.com/en/players/5cbd1eb0/matchlogs/2023-2024/summary/Tyrick-Mitchell-Match-Logs" xr:uid="{4A509DE6-6E4A-496E-934E-58105FC637B5}"/>
    <hyperlink ref="B276" r:id="rId1093" display="https://fbref.com/en/players/74618572/Kaoru-Mitoma" xr:uid="{8217EDB4-CB31-40A2-B52E-0B9F25A53B9F}"/>
    <hyperlink ref="C276" r:id="rId1094" display="https://fbref.com/en/country/JPN/Japan-Football" xr:uid="{A571D36B-38D0-4AC1-8714-78794DF57FAD}"/>
    <hyperlink ref="E276" r:id="rId1095" display="https://fbref.com/en/squads/d07537b9/Brighton-and-Hove-Albion-Stats" xr:uid="{A20A4FC7-7764-4952-B57B-0AB31C58CDAC}"/>
    <hyperlink ref="AK276" r:id="rId1096" display="https://fbref.com/en/players/74618572/matchlogs/2023-2024/summary/Kaoru-Mitoma-Match-Logs" xr:uid="{10B87495-3D34-4FC5-B8F3-287D7B051183}"/>
    <hyperlink ref="B277" r:id="rId1097" display="https://fbref.com/en/players/3925dbd6/Aleksandar-Mitrovic" xr:uid="{F9D24047-2CB9-440D-A1D2-E1765059C870}"/>
    <hyperlink ref="C277" r:id="rId1098" display="https://fbref.com/en/country/SRB/Serbia-Football" xr:uid="{F8B9F872-A4F8-4A29-BF4E-DDB22F117DFA}"/>
    <hyperlink ref="E277" r:id="rId1099" display="https://fbref.com/en/squads/fd962109/Fulham-Stats" xr:uid="{3A49A783-800F-447F-9B01-BA9E97EFD523}"/>
    <hyperlink ref="AK277" r:id="rId1100" display="https://fbref.com/en/players/3925dbd6/matchlogs/2023-2024/summary/Aleksandar-Mitrovic-Match-Logs" xr:uid="{DC5F5087-9BE7-475C-A4D6-5CFB02CBFBF6}"/>
    <hyperlink ref="B278" r:id="rId1101" display="https://fbref.com/en/players/b62878a5/Kudus-Mohammed" xr:uid="{7BC1ED9D-72C7-4DD9-80F8-F14250C17625}"/>
    <hyperlink ref="C278" r:id="rId1102" display="https://fbref.com/en/country/GHA/Ghana-Football" xr:uid="{0035F4CF-40EC-46A7-B00B-034F3BE78222}"/>
    <hyperlink ref="E278" r:id="rId1103" display="https://fbref.com/en/squads/7c21e445/West-Ham-United-Stats" xr:uid="{F888974A-B6D0-4AD0-8C17-D8EDA9664668}"/>
    <hyperlink ref="AK278" r:id="rId1104" display="https://fbref.com/en/players/b62878a5/matchlogs/2023-2024/summary/Kudus-Mohammed-Match-Logs" xr:uid="{47869D36-BDC5-441D-B0F3-70327EB2F3E9}"/>
    <hyperlink ref="B279" r:id="rId1105" display="https://fbref.com/en/players/374d5158/Gonzalo-Montiel" xr:uid="{CFD4634D-3280-42DB-B16D-C696331F5715}"/>
    <hyperlink ref="C279" r:id="rId1106" display="https://fbref.com/en/country/ARG/Argentina-Football" xr:uid="{68A762A1-5869-40E2-99A9-9026B508CF25}"/>
    <hyperlink ref="E279" r:id="rId1107" display="https://fbref.com/en/squads/e4a775cb/Nottingham-Forest-Stats" xr:uid="{5BA27C15-0130-4DC4-9751-75DAB8042144}"/>
    <hyperlink ref="AK279" r:id="rId1108" display="https://fbref.com/en/players/374d5158/matchlogs/2023-2024/summary/Gonzalo-Montiel-Match-Logs" xr:uid="{F202B20D-F436-4C07-AEBF-836A1E3F8DD1}"/>
    <hyperlink ref="B280" r:id="rId1109" display="https://fbref.com/en/players/01ce9e70/Kieffer-Moore" xr:uid="{38219089-6255-43C0-8C94-6D1485CF6B33}"/>
    <hyperlink ref="C280" r:id="rId1110" display="https://fbref.com/en/country/WAL/Wales-Football" xr:uid="{CF940B79-8BFE-4619-BB1B-18487CE1246F}"/>
    <hyperlink ref="E280" r:id="rId1111" display="https://fbref.com/en/squads/4ba7cbea/Bournemouth-Stats" xr:uid="{6E4161BA-B5CA-4102-A35C-03C5DDE8546F}"/>
    <hyperlink ref="AK280" r:id="rId1112" display="https://fbref.com/en/players/01ce9e70/matchlogs/2023-2024/summary/Kieffer-Moore-Match-Logs" xr:uid="{BCB9B092-5A82-452B-B1C0-645EC41B77A5}"/>
    <hyperlink ref="B281" r:id="rId1113" display="https://fbref.com/en/players/2da834f1/Carlton-Morris" xr:uid="{A02593D5-8F4C-494A-9D0B-521D417EE94C}"/>
    <hyperlink ref="C281" r:id="rId1114" display="https://fbref.com/en/country/ENG/England-Football" xr:uid="{9A5DF532-C6AC-4292-AEFC-E7D43E56FAC8}"/>
    <hyperlink ref="E281" r:id="rId1115" display="https://fbref.com/en/squads/e297cd13/Luton-Town-Stats" xr:uid="{C8EC97A0-D70A-410F-9A04-7D108DD5A763}"/>
    <hyperlink ref="AK281" r:id="rId1116" display="https://fbref.com/en/players/2da834f1/matchlogs/2023-2024/summary/Carlton-Morris-Match-Logs" xr:uid="{E275174B-09C9-48EC-8E95-E4DFCCF9D73D}"/>
    <hyperlink ref="B282" r:id="rId1117" display="https://fbref.com/en/players/9674002f/Mason-Mount" xr:uid="{A966BC82-12FE-478A-AC97-CD83A931C746}"/>
    <hyperlink ref="C282" r:id="rId1118" display="https://fbref.com/en/country/ENG/England-Football" xr:uid="{6F1C38EA-6AC3-41B7-9910-3DBB2AFF7CF6}"/>
    <hyperlink ref="E282" r:id="rId1119" display="https://fbref.com/en/squads/19538871/Manchester-United-Stats" xr:uid="{3A30E2B4-F928-4D55-879A-956CA77ECAB9}"/>
    <hyperlink ref="AK282" r:id="rId1120" display="https://fbref.com/en/players/9674002f/matchlogs/2023-2024/summary/Mason-Mount-Match-Logs" xr:uid="{ED0811F1-32E4-4050-BF01-43E4218D5D98}"/>
    <hyperlink ref="B283" r:id="rId1121" display="https://fbref.com/en/players/049a888d/Mykhailo-Mudryk" xr:uid="{065663E7-0B34-40EF-88AE-4AB0B46ACFB5}"/>
    <hyperlink ref="C283" r:id="rId1122" display="https://fbref.com/en/country/UKR/Ukraine-Football" xr:uid="{D3354531-1691-4799-B23F-72CCB974192A}"/>
    <hyperlink ref="E283" r:id="rId1123" display="https://fbref.com/en/squads/cff3d9bb/Chelsea-Stats" xr:uid="{7C097358-0A38-4519-BF46-90497019FF0D}"/>
    <hyperlink ref="AK283" r:id="rId1124" display="https://fbref.com/en/players/049a888d/matchlogs/2023-2024/summary/Mykhailo-Mudryk-Match-Logs" xr:uid="{A28A9B31-DFFD-4810-A840-A1F589900760}"/>
    <hyperlink ref="B284" r:id="rId1125" display="https://fbref.com/en/players/a755db8c/Rodrigo-Muniz" xr:uid="{36F0DF08-9FAC-478C-8FCF-81B80D5ED31E}"/>
    <hyperlink ref="C284" r:id="rId1126" display="https://fbref.com/en/country/BRA/Brazil-Football" xr:uid="{D928A33D-9CEC-4C5D-9F48-E250AEC4005A}"/>
    <hyperlink ref="E284" r:id="rId1127" display="https://fbref.com/en/squads/fd962109/Fulham-Stats" xr:uid="{AFE4BE19-5525-43C0-BBFC-C8266891874F}"/>
    <hyperlink ref="AK284" r:id="rId1128" display="https://fbref.com/en/players/a755db8c/matchlogs/2023-2024/summary/Rodrigo-Muniz-Match-Logs" xr:uid="{6924C98F-389A-4E78-8B7C-A94A9693E4BB}"/>
    <hyperlink ref="B285" r:id="rId1129" display="https://fbref.com/en/players/1704b0b8/Murillo" xr:uid="{15A50834-AC3F-4261-ABC4-4C96D140962C}"/>
    <hyperlink ref="C285" r:id="rId1130" display="https://fbref.com/en/country/BRA/Brazil-Football" xr:uid="{B820E4CD-6AFA-4F77-A6A5-3C3DAD437583}"/>
    <hyperlink ref="E285" r:id="rId1131" display="https://fbref.com/en/squads/e4a775cb/Nottingham-Forest-Stats" xr:uid="{C5F21C81-879E-495B-8277-A944B45206F2}"/>
    <hyperlink ref="AK285" r:id="rId1132" display="https://fbref.com/en/players/1704b0b8/matchlogs/2023-2024/summary/Murillo-Match-Logs" xr:uid="{5B87EDBE-0618-44E7-8E77-07E27C74246C}"/>
    <hyperlink ref="B286" r:id="rId1133" display="https://fbref.com/en/players/de112b84/Jacob-Murphy" xr:uid="{BA737289-BBFC-4DEA-87AB-E83D6D3B54AB}"/>
    <hyperlink ref="C286" r:id="rId1134" display="https://fbref.com/en/country/ENG/England-Football" xr:uid="{C54A6CEE-6525-4432-B4E7-10D77A5F084E}"/>
    <hyperlink ref="E286" r:id="rId1135" display="https://fbref.com/en/squads/b2b47a98/Newcastle-United-Stats" xr:uid="{05198B80-6595-4849-9402-6D047A52F502}"/>
    <hyperlink ref="AK286" r:id="rId1136" display="https://fbref.com/en/players/de112b84/matchlogs/2023-2024/summary/Jacob-Murphy-Match-Logs" xr:uid="{56FC1FBC-D4AB-4ABC-9C13-63888633CEDF}"/>
    <hyperlink ref="B287" r:id="rId1137" display="https://fbref.com/en/players/30d4a2e5/Vitaliy-Mykolenko" xr:uid="{E4A22611-DB0E-4C40-B617-A93F3C6F6E33}"/>
    <hyperlink ref="C287" r:id="rId1138" display="https://fbref.com/en/country/UKR/Ukraine-Football" xr:uid="{E441B2AF-28DC-4F42-96FD-DADE803D084E}"/>
    <hyperlink ref="E287" r:id="rId1139" display="https://fbref.com/en/squads/d3fd31cc/Everton-Stats" xr:uid="{716CFA40-D7F3-452F-AF8B-82F6DBA2713F}"/>
    <hyperlink ref="AK287" r:id="rId1140" display="https://fbref.com/en/players/30d4a2e5/matchlogs/2023-2024/summary/Vitaliy-Mykolenko-Match-Logs" xr:uid="{826E14C9-F875-421C-9C30-4ED01BC0DB97}"/>
    <hyperlink ref="B288" r:id="rId1141" display="https://fbref.com/en/players/de5b5570/Marvelous-Nakamba" xr:uid="{D8798955-C6B4-4BA0-8FDA-F5A24610F2C1}"/>
    <hyperlink ref="C288" r:id="rId1142" display="https://fbref.com/en/country/ZIM/Zimbabwe-Football" xr:uid="{8640C652-2CF4-41E0-B07A-EE7428407A3A}"/>
    <hyperlink ref="E288" r:id="rId1143" display="https://fbref.com/en/squads/e297cd13/Luton-Town-Stats" xr:uid="{E9DDE8E7-00A2-485A-A6F0-75D86539D164}"/>
    <hyperlink ref="AK288" r:id="rId1144" display="https://fbref.com/en/players/de5b5570/matchlogs/2023-2024/summary/Marvelous-Nakamba-Match-Logs" xr:uid="{142DCF7A-9EF4-4AE8-8A3F-154ED581FEE3}"/>
    <hyperlink ref="B289" r:id="rId1145" display="https://fbref.com/en/players/c5bdb6e3/Reiss-Nelson" xr:uid="{B35D96E3-1D82-4E08-A0E4-353D995417B7}"/>
    <hyperlink ref="C289" r:id="rId1146" display="https://fbref.com/en/country/ENG/England-Football" xr:uid="{1345F112-5370-41BC-888F-12FAD064DAF8}"/>
    <hyperlink ref="E289" r:id="rId1147" display="https://fbref.com/en/squads/18bb7c10/Arsenal-Stats" xr:uid="{1507B28B-34C8-42B4-A121-299BD22B682B}"/>
    <hyperlink ref="AK289" r:id="rId1148" display="https://fbref.com/en/players/c5bdb6e3/matchlogs/2023-2024/summary/Reiss-Nelson-Match-Logs" xr:uid="{C931C110-78E1-497D-8E32-B985E1EE9438}"/>
    <hyperlink ref="B290" r:id="rId1149" display="https://fbref.com/en/players/a9dc785c/Neto" xr:uid="{7A11825E-6B4C-4CBB-801E-5CBAB99E68AC}"/>
    <hyperlink ref="C290" r:id="rId1150" display="https://fbref.com/en/country/BRA/Brazil-Football" xr:uid="{182ADFDC-0710-4E3D-8F86-0F0FF958CC66}"/>
    <hyperlink ref="E290" r:id="rId1151" display="https://fbref.com/en/squads/4ba7cbea/Bournemouth-Stats" xr:uid="{E92F396B-2E1E-48C5-9597-353DC3ABA057}"/>
    <hyperlink ref="AK290" r:id="rId1152" display="https://fbref.com/en/players/a9dc785c/matchlogs/2023-2024/summary/Neto-Match-Logs" xr:uid="{FCF0C8D5-FBB0-4766-BD13-B971BF882DC6}"/>
    <hyperlink ref="B291" r:id="rId1153" display="https://fbref.com/en/players/7ba2eaa9/Pedro-Neto" xr:uid="{73CD2B5F-7816-4E0F-878B-31755F819044}"/>
    <hyperlink ref="C291" r:id="rId1154" display="https://fbref.com/en/country/POR/Portugal-Football" xr:uid="{E9408050-70A7-458A-B6E9-626BF5D53DC9}"/>
    <hyperlink ref="E291" r:id="rId1155" display="https://fbref.com/en/squads/8cec06e1/Wolverhampton-Wanderers-Stats" xr:uid="{E233C297-B1E1-44DE-BA92-5147517E4B5B}"/>
    <hyperlink ref="AK291" r:id="rId1156" display="https://fbref.com/en/players/7ba2eaa9/matchlogs/2023-2024/summary/Pedro-Neto-Match-Logs" xr:uid="{804EB30A-314B-4771-A22F-CBA7D88299B8}"/>
    <hyperlink ref="B292" r:id="rId1157" display="https://fbref.com/en/players/00242715/Moussa-Niakhate" xr:uid="{27068102-11A1-4DF4-A224-F5584ED75218}"/>
    <hyperlink ref="C292" r:id="rId1158" display="https://fbref.com/en/country/SEN/Senegal-Football" xr:uid="{2A3B01DB-39F0-4CF1-BE37-E9621AC3DE9F}"/>
    <hyperlink ref="E292" r:id="rId1159" display="https://fbref.com/en/squads/e4a775cb/Nottingham-Forest-Stats" xr:uid="{CD3438AC-8E2E-44C5-9434-5B81EC493428}"/>
    <hyperlink ref="AK292" r:id="rId1160" display="https://fbref.com/en/players/00242715/matchlogs/2023-2024/summary/Moussa-Niakhate-Match-Logs" xr:uid="{682AB1F8-8AFC-454F-B986-A85DA9DF6E8B}"/>
    <hyperlink ref="B293" r:id="rId1161" display="https://fbref.com/en/players/a53649b7/Eddie-Nketiah" xr:uid="{B614B61D-CD37-4BA2-AD31-F251CBDE77B2}"/>
    <hyperlink ref="C293" r:id="rId1162" display="https://fbref.com/en/country/ENG/England-Football" xr:uid="{70595948-48CE-488A-AE8B-B68B8B352829}"/>
    <hyperlink ref="E293" r:id="rId1163" display="https://fbref.com/en/squads/18bb7c10/Arsenal-Stats" xr:uid="{E6D10276-7B78-4FE0-A81D-05218ACEC3D7}"/>
    <hyperlink ref="AK293" r:id="rId1164" display="https://fbref.com/en/players/a53649b7/matchlogs/2023-2024/summary/Eddie-Nketiah-Match-Logs" xr:uid="{112BEDFB-27DC-4290-BD7D-BD29F3252DDF}"/>
    <hyperlink ref="B294" r:id="rId1165" display="https://fbref.com/en/players/43439614/Oliver-Norwood" xr:uid="{22639ED4-640A-4971-A4C0-050695503277}"/>
    <hyperlink ref="C294" r:id="rId1166" display="https://fbref.com/en/country/NIR/Northern-Ireland-Football" xr:uid="{18D79E52-FD5E-493C-AF52-D8D3E52D1D19}"/>
    <hyperlink ref="E294" r:id="rId1167" display="https://fbref.com/en/squads/1df6b87e/Sheffield-United-Stats" xr:uid="{C3C070CC-1851-4921-BCBB-ADC0BE0114FA}"/>
    <hyperlink ref="AK294" r:id="rId1168" display="https://fbref.com/en/players/43439614/matchlogs/2023-2024/summary/Oliver-Norwood-Match-Logs" xr:uid="{644DCE14-74C0-48CE-9986-41FC8EE0DA65}"/>
    <hyperlink ref="B295" r:id="rId1169" display="https://fbref.com/en/players/e6af02e0/Matheus-Nunes" xr:uid="{E1D51AA0-7DBC-49C6-B8BE-3351BD014935}"/>
    <hyperlink ref="C295" r:id="rId1170" display="https://fbref.com/en/country/POR/Portugal-Football" xr:uid="{9CB8EF3F-E566-497A-BF52-FB69FEF85613}"/>
    <hyperlink ref="E295" r:id="rId1171" display="https://fbref.com/en/squads/8cec06e1/Wolverhampton-Wanderers-Stats" xr:uid="{980DDD3B-E85A-4A1B-B175-06B7B4C057B0}"/>
    <hyperlink ref="AK295" r:id="rId1172" display="https://fbref.com/en/players/e6af02e0/matchlogs/2023-2024/summary/Matheus-Nunes-Match-Logs" xr:uid="{09B01013-091C-4BBC-BAD5-FBEA2654CDA9}"/>
    <hyperlink ref="B296" r:id="rId1173" display="https://fbref.com/en/players/e6af02e0/Matheus-Nunes" xr:uid="{782DFC40-BF42-4030-8D5A-5F3821EEF93D}"/>
    <hyperlink ref="C296" r:id="rId1174" display="https://fbref.com/en/country/POR/Portugal-Football" xr:uid="{1516FFD2-EDFA-426C-B141-4A6D3C5C76DD}"/>
    <hyperlink ref="E296" r:id="rId1175" display="https://fbref.com/en/squads/b8fd03ef/Manchester-City-Stats" xr:uid="{ACB148F7-EC51-4955-BC24-9436A86F0A8F}"/>
    <hyperlink ref="AK296" r:id="rId1176" display="https://fbref.com/en/players/e6af02e0/matchlogs/2023-2024/summary/Matheus-Nunes-Match-Logs" xr:uid="{4283C1AF-2B66-4C4D-B4CA-12CC2AB301C8}"/>
    <hyperlink ref="B297" r:id="rId1177" display="https://fbref.com/en/players/4d77b365/Darwin-Nunez" xr:uid="{42563FFD-0382-4224-8337-3EB935956A58}"/>
    <hyperlink ref="C297" r:id="rId1178" display="https://fbref.com/en/country/URU/Uruguay-Football" xr:uid="{DE189233-A3FE-4F05-AE6A-3A9C686A5CE2}"/>
    <hyperlink ref="E297" r:id="rId1179" display="https://fbref.com/en/squads/822bd0ba/Liverpool-Stats" xr:uid="{DA418389-BB17-4C2C-884C-0A4B468FED9B}"/>
    <hyperlink ref="AK297" r:id="rId1180" display="https://fbref.com/en/players/4d77b365/matchlogs/2023-2024/summary/Darwin-Nunez-Match-Logs" xr:uid="{8C5DD99A-DFF6-4CF9-9879-D8216EE5846F}"/>
    <hyperlink ref="B298" r:id="rId1181" display="https://fbref.com/en/players/df0a4c90/Christian-Norgaard" xr:uid="{25AA795D-BB64-44A0-871C-BA0C159C16B6}"/>
    <hyperlink ref="C298" r:id="rId1182" display="https://fbref.com/en/country/DEN/Denmark-Football" xr:uid="{88C1536D-E2BA-4B9F-A169-5E210AE5F24F}"/>
    <hyperlink ref="E298" r:id="rId1183" display="https://fbref.com/en/squads/cd051869/Brentford-Stats" xr:uid="{D6E1C840-3C1D-4285-80EB-EEEAA8E8A842}"/>
    <hyperlink ref="AK298" r:id="rId1184" display="https://fbref.com/en/players/df0a4c90/matchlogs/2023-2024/summary/Christian-Norgaard-Match-Logs" xr:uid="{5F697B1F-2143-437F-9738-76CE4D75476A}"/>
    <hyperlink ref="B299" r:id="rId1185" display="https://fbref.com/en/players/1d042188/Dara-OShea" xr:uid="{34C035C5-39EA-45E2-A121-1107050CF053}"/>
    <hyperlink ref="C299" r:id="rId1186" display="https://fbref.com/en/country/IRL/Republic-of-Ireland-Football" xr:uid="{0DD43218-E231-4434-90EE-2AE569AEED4A}"/>
    <hyperlink ref="E299" r:id="rId1187" display="https://fbref.com/en/squads/943e8050/Burnley-Stats" xr:uid="{73F6F9BE-2148-4C23-9FC1-7E3707975221}"/>
    <hyperlink ref="AK299" r:id="rId1188" display="https://fbref.com/en/players/1d042188/matchlogs/2023-2024/summary/Dara-OShea-Match-Logs" xr:uid="{F0FDB7DC-0BAC-4D5E-A0DA-F0D8D3E73C10}"/>
    <hyperlink ref="B300" r:id="rId1189" display="https://fbref.com/en/players/35516eac/Wilson-Odobert" xr:uid="{6F14A738-01B5-4786-854A-950635864AF2}"/>
    <hyperlink ref="C300" r:id="rId1190" display="https://fbref.com/en/country/FRA/France-Football" xr:uid="{0676F8B6-B9D8-45E6-AAED-A703C39A0062}"/>
    <hyperlink ref="E300" r:id="rId1191" display="https://fbref.com/en/squads/943e8050/Burnley-Stats" xr:uid="{C6957975-0C64-4DE3-A460-CF8855D0EE61}"/>
    <hyperlink ref="AK300" r:id="rId1192" display="https://fbref.com/en/players/35516eac/matchlogs/2023-2024/summary/Wilson-Odobert-Match-Logs" xr:uid="{73247201-5991-47A1-A331-838419E7AF85}"/>
    <hyperlink ref="B301" r:id="rId1193" display="https://fbref.com/en/players/788c0277/Chiedozie-Ogbene" xr:uid="{F2F6ADC5-F613-4070-8131-8806ECE53F68}"/>
    <hyperlink ref="C301" r:id="rId1194" display="https://fbref.com/en/country/IRL/Republic-of-Ireland-Football" xr:uid="{DE29616E-78C4-440D-9327-56D40B2CFA63}"/>
    <hyperlink ref="E301" r:id="rId1195" display="https://fbref.com/en/squads/e297cd13/Luton-Town-Stats" xr:uid="{21F5CC04-276E-44AC-A7CD-B93C1FDE0C53}"/>
    <hyperlink ref="AK301" r:id="rId1196" display="https://fbref.com/en/players/788c0277/matchlogs/2023-2024/summary/Chiedozie-Ogbene-Match-Logs" xr:uid="{25AA2D4E-4E37-47F6-BB90-58CDDAFBA9C6}"/>
    <hyperlink ref="B302" r:id="rId1197" display="https://fbref.com/en/players/74b2cd7e/Angelo-Ogbonna" xr:uid="{16DCC184-6EE2-446B-B525-8750E533DB9C}"/>
    <hyperlink ref="C302" r:id="rId1198" display="https://fbref.com/en/country/ITA/Italy-Football" xr:uid="{828C3F49-12C9-45E8-8C33-8E26AD4CFFB5}"/>
    <hyperlink ref="E302" r:id="rId1199" display="https://fbref.com/en/squads/7c21e445/West-Ham-United-Stats" xr:uid="{A0C48708-5505-48F1-BA36-7BF072B3BA29}"/>
    <hyperlink ref="AK302" r:id="rId1200" display="https://fbref.com/en/players/74b2cd7e/matchlogs/2023-2024/summary/Angelo-Ogbonna-Match-Logs" xr:uid="{E550ED03-7198-43A6-9F38-D07DB9FD9314}"/>
    <hyperlink ref="B303" r:id="rId1201" display="https://fbref.com/en/players/cdd70dc0/Michael-Olakigbe" xr:uid="{264AF6E1-F0FA-4C73-85B5-60F3FDB07CDE}"/>
    <hyperlink ref="C303" r:id="rId1202" display="https://fbref.com/en/country/ENG/England-Football" xr:uid="{760D32A6-64E4-4929-8D03-12769A352CA7}"/>
    <hyperlink ref="E303" r:id="rId1203" display="https://fbref.com/en/squads/cd051869/Brentford-Stats" xr:uid="{1F3BE982-525D-4C2E-9869-78AD96BC4CB2}"/>
    <hyperlink ref="AK303" r:id="rId1204" display="https://fbref.com/en/players/cdd70dc0/matchlogs/2023-2024/summary/Michael-Olakigbe-Match-Logs" xr:uid="{7AA70573-3C72-43D3-BD5A-595661D0C602}"/>
    <hyperlink ref="B304" r:id="rId1205" display="https://fbref.com/en/players/e7ee38c3/Robin-Olsen" xr:uid="{91674FA7-3ED4-4B9E-99A4-C4A9A9A1DCF8}"/>
    <hyperlink ref="C304" r:id="rId1206" display="https://fbref.com/en/country/SWE/Sweden-Football" xr:uid="{F56E91EA-9E1E-4EDC-B473-BCF72D218015}"/>
    <hyperlink ref="E304" r:id="rId1207" display="https://fbref.com/en/squads/8602292d/Aston-Villa-Stats" xr:uid="{1494AB8E-5D54-477A-BBF3-979A41D3BFF9}"/>
    <hyperlink ref="AK304" r:id="rId1208" display="https://fbref.com/en/players/e7ee38c3/matchlogs/2023-2024/summary/Robin-Olsen-Match-Logs" xr:uid="{0A79A448-AAC9-4AD7-B85E-647C05A0D556}"/>
    <hyperlink ref="B305" r:id="rId1209" display="https://fbref.com/en/players/828657ff/Amadou-Onana" xr:uid="{3C39483F-35FF-4994-BF6B-DE194153F7A0}"/>
    <hyperlink ref="C305" r:id="rId1210" display="https://fbref.com/en/country/BEL/Belgium-Football" xr:uid="{3566A2E9-4635-4786-ABFD-8474F2097695}"/>
    <hyperlink ref="E305" r:id="rId1211" display="https://fbref.com/en/squads/d3fd31cc/Everton-Stats" xr:uid="{B7F86D5C-B12D-4196-8B5B-574FEBE1DDDA}"/>
    <hyperlink ref="AK305" r:id="rId1212" display="https://fbref.com/en/players/828657ff/matchlogs/2023-2024/summary/Amadou-Onana-Match-Logs" xr:uid="{4DF55EE1-F6D0-49A3-AD7F-76E1F6106C03}"/>
    <hyperlink ref="B306" r:id="rId1213" display="https://fbref.com/en/players/e9c0c1b2/Andre-Onana" xr:uid="{A1B81FC8-D864-40AD-BBA2-760529194EE4}"/>
    <hyperlink ref="C306" r:id="rId1214" display="https://fbref.com/en/country/CMR/Cameroon-Football" xr:uid="{AFCBBD13-5977-4ECB-8546-276A8B199C4C}"/>
    <hyperlink ref="E306" r:id="rId1215" display="https://fbref.com/en/squads/19538871/Manchester-United-Stats" xr:uid="{2A11DDFF-4A78-47AC-A85D-6602780879A7}"/>
    <hyperlink ref="AK306" r:id="rId1216" display="https://fbref.com/en/players/e9c0c1b2/matchlogs/2023-2024/summary/Andre-Onana-Match-Logs" xr:uid="{757150D0-B001-4D2B-AD89-DC75EE73A42D}"/>
    <hyperlink ref="B307" r:id="rId1217" display="https://fbref.com/en/players/d86a1f3e/Tyler-Onyango" xr:uid="{755C1118-79F5-486A-8718-95960A6BD81B}"/>
    <hyperlink ref="C307" r:id="rId1218" display="https://fbref.com/en/country/ENG/England-Football" xr:uid="{B57CD861-47F1-4F39-9926-B63E378896E1}"/>
    <hyperlink ref="E307" r:id="rId1219" display="https://fbref.com/en/squads/d3fd31cc/Everton-Stats" xr:uid="{0C387B8F-2BFD-4DD7-8570-A69778962B98}"/>
    <hyperlink ref="AK307" r:id="rId1220" display="https://fbref.com/en/players/d86a1f3e/matchlogs/2023-2024/summary/Tyler-Onyango-Match-Logs" xr:uid="{3327AD96-8D6D-4A9D-A654-C5AD6F6350A4}"/>
    <hyperlink ref="B308" r:id="rId1221" display="https://fbref.com/en/players/2944f86f/Frank-Onyeka" xr:uid="{875241D6-C18E-4E87-B277-B233BAFCB5D7}"/>
    <hyperlink ref="C308" r:id="rId1222" display="https://fbref.com/en/country/NGA/Nigeria-Football" xr:uid="{2B07EB67-F4A6-4378-A927-A9E7B3F8020A}"/>
    <hyperlink ref="E308" r:id="rId1223" display="https://fbref.com/en/squads/cd051869/Brentford-Stats" xr:uid="{40E61CC5-043B-45C8-9013-1338B7A73D64}"/>
    <hyperlink ref="AK308" r:id="rId1224" display="https://fbref.com/en/players/2944f86f/matchlogs/2023-2024/summary/Frank-Onyeka-Match-Logs" xr:uid="{6863DC36-008E-45A4-86A1-9AAD572F89B1}"/>
    <hyperlink ref="B309" r:id="rId1225" display="https://fbref.com/en/players/43a166b4/Divock-Origi" xr:uid="{A6C59156-4B51-4CCE-967D-16E5073AF106}"/>
    <hyperlink ref="C309" r:id="rId1226" display="https://fbref.com/en/country/BEL/Belgium-Football" xr:uid="{68DC1AF7-7236-47E5-802C-31689AB16494}"/>
    <hyperlink ref="E309" r:id="rId1227" display="https://fbref.com/en/squads/e4a775cb/Nottingham-Forest-Stats" xr:uid="{9F36052B-00EB-4C84-A1C9-680E25864A6A}"/>
    <hyperlink ref="AK309" r:id="rId1228" display="https://fbref.com/en/players/43a166b4/matchlogs/2023-2024/summary/Divock-Origi-Match-Logs" xr:uid="{89C909D4-4F06-423D-816C-C9675C374919}"/>
    <hyperlink ref="B310" r:id="rId1229" display="https://fbref.com/en/players/79bc4c45/Ben-Osborn" xr:uid="{3BC1D1A7-CC86-4D84-95C9-8D197BDDAAE9}"/>
    <hyperlink ref="C310" r:id="rId1230" display="https://fbref.com/en/country/ENG/England-Football" xr:uid="{C7F09FBD-578B-4924-ABC4-F24A944015CA}"/>
    <hyperlink ref="E310" r:id="rId1231" display="https://fbref.com/en/squads/1df6b87e/Sheffield-United-Stats" xr:uid="{3370B08B-50DB-4F26-802B-A7D80C82F460}"/>
    <hyperlink ref="AK310" r:id="rId1232" display="https://fbref.com/en/players/79bc4c45/matchlogs/2023-2024/summary/Ben-Osborn-Match-Logs" xr:uid="{E500B41E-4F10-40EC-9B9C-02AFE749AE4E}"/>
    <hyperlink ref="B311" r:id="rId1233" display="https://fbref.com/en/players/7b355808/William-Osula" xr:uid="{668EB62E-7CF3-4351-805B-0F0D1168F166}"/>
    <hyperlink ref="C311" r:id="rId1234" display="https://fbref.com/en/country/DEN/Denmark-Football" xr:uid="{E31C6D5C-AC54-41A3-B589-B0919DDDB74C}"/>
    <hyperlink ref="E311" r:id="rId1235" display="https://fbref.com/en/squads/1df6b87e/Sheffield-United-Stats" xr:uid="{1140FCF0-63A8-4904-8AD4-BF69EDB4B10D}"/>
    <hyperlink ref="AK311" r:id="rId1236" display="https://fbref.com/en/players/7b355808/matchlogs/2023-2024/summary/William-Osula-Match-Logs" xr:uid="{51B870AE-0FD7-45A6-98B0-B1CD56723E3F}"/>
    <hyperlink ref="B312" r:id="rId1237" display="https://fbref.com/en/players/2f9e4435/Dango-Ouattara" xr:uid="{FE4465FA-F3A2-46EE-BA4F-D3F8D09C5BAC}"/>
    <hyperlink ref="C312" r:id="rId1238" display="https://fbref.com/en/country/BFA/Burkina-Faso-Football" xr:uid="{7A7CB635-4A62-48CD-B9D2-490C0F875218}"/>
    <hyperlink ref="E312" r:id="rId1239" display="https://fbref.com/en/squads/4ba7cbea/Bournemouth-Stats" xr:uid="{94A2A656-6945-4A0B-86C9-B9D745BC829B}"/>
    <hyperlink ref="AK312" r:id="rId1240" display="https://fbref.com/en/players/2f9e4435/matchlogs/2023-2024/summary/Dango-Ouattara-Match-Logs" xr:uid="{D79BBE8F-1314-4C49-B785-82902B2048DF}"/>
    <hyperlink ref="B313" r:id="rId1241" display="https://fbref.com/en/players/a78ff07f/Joao-Palhinha" xr:uid="{3FAB8410-054D-4E88-85DF-BD64946A0EA9}"/>
    <hyperlink ref="C313" r:id="rId1242" display="https://fbref.com/en/country/POR/Portugal-Football" xr:uid="{F70CB088-B71E-4776-8CD9-9D48889AD288}"/>
    <hyperlink ref="E313" r:id="rId1243" display="https://fbref.com/en/squads/fd962109/Fulham-Stats" xr:uid="{077AA06D-8D4E-4B8E-8777-D293DC079A5E}"/>
    <hyperlink ref="AK313" r:id="rId1244" display="https://fbref.com/en/players/a78ff07f/matchlogs/2023-2024/summary/Joao-Palhinha-Match-Logs" xr:uid="{34C2D9E6-6CDE-4336-9CB7-FD57291BF475}"/>
    <hyperlink ref="B314" r:id="rId1245" display="https://fbref.com/en/players/dc7f8a28/Cole-Palmer" xr:uid="{0A86279B-37D0-474E-BE8F-D1517AD7AF77}"/>
    <hyperlink ref="C314" r:id="rId1246" display="https://fbref.com/en/country/ENG/England-Football" xr:uid="{B9586728-1B45-43A2-8088-C39ADB94C83F}"/>
    <hyperlink ref="E314" r:id="rId1247" display="https://fbref.com/en/squads/b8fd03ef/Manchester-City-Stats" xr:uid="{F60D3B0C-3085-49BD-BAA5-8E09F3262596}"/>
    <hyperlink ref="AK314" r:id="rId1248" display="https://fbref.com/en/players/dc7f8a28/matchlogs/2023-2024/summary/Cole-Palmer-Match-Logs" xr:uid="{0B529FA9-7AC5-4147-A420-9187E1DFF49A}"/>
    <hyperlink ref="B315" r:id="rId1249" display="https://fbref.com/en/players/dc7f8a28/Cole-Palmer" xr:uid="{B5C87328-1E0B-4B68-A036-5EC8DB330369}"/>
    <hyperlink ref="C315" r:id="rId1250" display="https://fbref.com/en/country/ENG/England-Football" xr:uid="{FC61335D-211C-4F24-9131-AC9494F44D91}"/>
    <hyperlink ref="E315" r:id="rId1251" display="https://fbref.com/en/squads/cff3d9bb/Chelsea-Stats" xr:uid="{D3C8BE78-BF1C-4430-8A45-805773C079A8}"/>
    <hyperlink ref="AK315" r:id="rId1252" display="https://fbref.com/en/players/dc7f8a28/matchlogs/2023-2024/summary/Cole-Palmer-Match-Logs" xr:uid="{8B733CA4-1BD6-411B-9655-DD6E7AED15AB}"/>
    <hyperlink ref="B316" r:id="rId1253" display="https://fbref.com/en/players/e0bc6fdc/Emerson-Palmieri" xr:uid="{515A1C0F-64BB-462E-8DAC-CFF1B24A6B2D}"/>
    <hyperlink ref="C316" r:id="rId1254" display="https://fbref.com/en/country/ITA/Italy-Football" xr:uid="{F210F3DD-1DD5-4F26-829F-FB8D8FC0C3CB}"/>
    <hyperlink ref="E316" r:id="rId1255" display="https://fbref.com/en/squads/7c21e445/West-Ham-United-Stats" xr:uid="{BEEDB6BC-B66B-412A-B1F5-32376A60552A}"/>
    <hyperlink ref="AK316" r:id="rId1256" display="https://fbref.com/en/players/e0bc6fdc/matchlogs/2023-2024/summary/Emerson-Palmieri-Match-Logs" xr:uid="{9E848EEE-3FDE-407F-8539-05E1CDE3E662}"/>
    <hyperlink ref="B317" r:id="rId1257" display="https://fbref.com/en/players/9b6f7fd5/Lucas-Paqueta" xr:uid="{48E531E8-8152-4DB0-B87B-C07F34D60CF1}"/>
    <hyperlink ref="C317" r:id="rId1258" display="https://fbref.com/en/country/BRA/Brazil-Football" xr:uid="{46767D68-AF81-4407-837B-1FCDF1B934D3}"/>
    <hyperlink ref="E317" r:id="rId1259" display="https://fbref.com/en/squads/7c21e445/West-Ham-United-Stats" xr:uid="{6A3D50A3-00B1-4AEC-BEC3-B0AB2F234D84}"/>
    <hyperlink ref="AK317" r:id="rId1260" display="https://fbref.com/en/players/9b6f7fd5/matchlogs/2023-2024/summary/Lucas-Paqueta-Match-Logs" xr:uid="{7AA3893D-2B1D-40F0-8C51-876071F951E2}"/>
    <hyperlink ref="B318" r:id="rId1261" display="https://fbref.com/en/players/529f49ab/Thomas-Partey" xr:uid="{AB7196F4-912C-4E4E-B120-B593DA31926A}"/>
    <hyperlink ref="C318" r:id="rId1262" display="https://fbref.com/en/country/GHA/Ghana-Football" xr:uid="{DB4E9725-9400-424E-ADFE-E859A048666D}"/>
    <hyperlink ref="E318" r:id="rId1263" display="https://fbref.com/en/squads/18bb7c10/Arsenal-Stats" xr:uid="{D489A79C-0097-4C04-BD32-D463A3F733C8}"/>
    <hyperlink ref="AK318" r:id="rId1264" display="https://fbref.com/en/players/529f49ab/matchlogs/2023-2024/summary/Thomas-Partey-Match-Logs" xr:uid="{558D4DA5-C385-465E-838C-0BFC9DE43972}"/>
    <hyperlink ref="B319" r:id="rId1265" display="https://fbref.com/en/players/230f0471/Nathan-Patterson" xr:uid="{DF99F5AB-8CFA-4769-84E3-D802A6B7E662}"/>
    <hyperlink ref="C319" r:id="rId1266" display="https://fbref.com/en/country/SCO/Scotland-Football" xr:uid="{3BCD26A2-3DA8-4C1C-8A74-43B28200372C}"/>
    <hyperlink ref="E319" r:id="rId1267" display="https://fbref.com/en/squads/d3fd31cc/Everton-Stats" xr:uid="{012DDB4C-B45C-41C3-AD12-DB6A6786B959}"/>
    <hyperlink ref="AK319" r:id="rId1268" display="https://fbref.com/en/players/230f0471/matchlogs/2023-2024/summary/Nathan-Patterson-Match-Logs" xr:uid="{FAAA01B9-C4B9-415B-8AF1-1B88BFC1B73A}"/>
    <hyperlink ref="B320" r:id="rId1269" display="https://fbref.com/en/players/ac7e7b1c/Facundo-Pellistri" xr:uid="{DEEBE0EF-E6CE-4A45-AC8C-400B38C226B7}"/>
    <hyperlink ref="C320" r:id="rId1270" display="https://fbref.com/en/country/URU/Uruguay-Football" xr:uid="{D4C0B1BA-DB3E-400D-B888-20C5DA1E1386}"/>
    <hyperlink ref="E320" r:id="rId1271" display="https://fbref.com/en/squads/19538871/Manchester-United-Stats" xr:uid="{6A64F2EE-A74E-4312-B818-B268DFE30E99}"/>
    <hyperlink ref="AK320" r:id="rId1272" display="https://fbref.com/en/players/ac7e7b1c/matchlogs/2023-2024/summary/Facundo-Pellistri-Match-Logs" xr:uid="{18ABE874-890F-46D3-BDD2-2275ABAA1F84}"/>
    <hyperlink ref="B321" r:id="rId1273" display="https://fbref.com/en/players/6639e500/Andreas-Pereira" xr:uid="{C9AAAFC1-5AC5-43D3-964A-2F939FD5FEE6}"/>
    <hyperlink ref="C321" r:id="rId1274" display="https://fbref.com/en/country/BRA/Brazil-Football" xr:uid="{A765367F-F436-4FCE-9605-E313C9065722}"/>
    <hyperlink ref="E321" r:id="rId1275" display="https://fbref.com/en/squads/fd962109/Fulham-Stats" xr:uid="{17FFCBFB-2CAE-481B-AE74-8598629B36EF}"/>
    <hyperlink ref="AK321" r:id="rId1276" display="https://fbref.com/en/players/6639e500/matchlogs/2023-2024/summary/Andreas-Pereira-Match-Logs" xr:uid="{92680416-4C46-4703-A467-C44C471E5E65}"/>
    <hyperlink ref="B322" r:id="rId1277" display="https://fbref.com/en/players/6fe90922/Ivan-Perisic" xr:uid="{275BA7B8-A56A-43F0-9432-7A2DB2BD0692}"/>
    <hyperlink ref="C322" r:id="rId1278" display="https://fbref.com/en/country/CRO/Croatia-Football" xr:uid="{1158CAB7-4939-4AEB-80AD-1F92EFFDFF5D}"/>
    <hyperlink ref="E322" r:id="rId1279" display="https://fbref.com/en/squads/361ca564/Tottenham-Hotspur-Stats" xr:uid="{45C4D05F-A34D-487E-BA7E-629264F75F36}"/>
    <hyperlink ref="AK322" r:id="rId1280" display="https://fbref.com/en/players/6fe90922/matchlogs/2023-2024/summary/Ivan-Perisic-Match-Logs" xr:uid="{10A56A08-4049-4E06-803E-62DE811C4B41}"/>
    <hyperlink ref="B323" r:id="rId1281" display="https://fbref.com/en/players/4f565d77/Kalvin-Phillips" xr:uid="{FD401F1E-F35C-49A5-B733-E37B6E9201F7}"/>
    <hyperlink ref="C323" r:id="rId1282" display="https://fbref.com/en/country/ENG/England-Football" xr:uid="{990D0AA9-F581-4214-BC0A-FC9AF9D6D40E}"/>
    <hyperlink ref="E323" r:id="rId1283" display="https://fbref.com/en/squads/b8fd03ef/Manchester-City-Stats" xr:uid="{A724B916-A3F7-40A5-9445-AD55384BEBAF}"/>
    <hyperlink ref="AK323" r:id="rId1284" display="https://fbref.com/en/players/4f565d77/matchlogs/2023-2024/summary/Kalvin-Phillips-Match-Logs" xr:uid="{6BD3D92C-57C3-44A9-9ABE-F40D05CA8DC1}"/>
    <hyperlink ref="B324" r:id="rId1285" display="https://fbref.com/en/players/19f4d211/Jaden-Philogene-Bidace" xr:uid="{76BC3FFB-87A1-4C28-A4D7-F00798FFE431}"/>
    <hyperlink ref="C324" r:id="rId1286" display="https://fbref.com/en/country/ENG/England-Football" xr:uid="{55123CAE-891E-4BD8-8933-A53640818927}"/>
    <hyperlink ref="E324" r:id="rId1287" display="https://fbref.com/en/squads/8602292d/Aston-Villa-Stats" xr:uid="{FABC0CEA-D27D-4AA1-9E51-11CE3437BBAB}"/>
    <hyperlink ref="AK324" r:id="rId1288" display="https://fbref.com/en/players/19f4d211/matchlogs/2023-2024/summary/Jaden-Philogene-Bidace-Match-Logs" xr:uid="{31C800EF-71CE-41B4-8AE0-29D4CB307F38}"/>
    <hyperlink ref="B325" r:id="rId1289" display="https://fbref.com/en/players/4806ec67/Jordan-Pickford" xr:uid="{13C8E245-A561-42CD-A0C6-127E998B0BCE}"/>
    <hyperlink ref="C325" r:id="rId1290" display="https://fbref.com/en/country/ENG/England-Football" xr:uid="{E11E1C93-394D-4E66-B696-7F6535FA676E}"/>
    <hyperlink ref="E325" r:id="rId1291" display="https://fbref.com/en/squads/d3fd31cc/Everton-Stats" xr:uid="{F8D424B9-46E2-4CC7-987B-19FB6A2B7C63}"/>
    <hyperlink ref="AK325" r:id="rId1292" display="https://fbref.com/en/players/4806ec67/matchlogs/2023-2024/summary/Jordan-Pickford-Match-Logs" xr:uid="{8396712A-6E7E-4851-9279-18175A06A5F5}"/>
    <hyperlink ref="B326" r:id="rId1293" display="https://fbref.com/en/players/e541326e/Ethan-Pinnock" xr:uid="{19CEC489-2185-46A1-A59A-9EDC8E5396B8}"/>
    <hyperlink ref="C326" r:id="rId1294" display="https://fbref.com/en/country/JAM/Jamaica-Football" xr:uid="{0C882DF6-3108-48AE-90FB-F7AA5C854275}"/>
    <hyperlink ref="E326" r:id="rId1295" display="https://fbref.com/en/squads/cd051869/Brentford-Stats" xr:uid="{96553566-7B9F-4DB4-BCA9-185C267EA5C3}"/>
    <hyperlink ref="AK326" r:id="rId1296" display="https://fbref.com/en/players/e541326e/matchlogs/2023-2024/summary/Ethan-Pinnock-Match-Logs" xr:uid="{E1D4532C-F1C3-49AA-98DE-F6E337FCAA3B}"/>
    <hyperlink ref="B327" r:id="rId1297" display="https://fbref.com/en/players/4b40d9ca/Nick-Pope" xr:uid="{9175EF2A-75D0-4B49-B9B8-22CC3F6ABAC0}"/>
    <hyperlink ref="C327" r:id="rId1298" display="https://fbref.com/en/country/ENG/England-Football" xr:uid="{C37E4AA2-00BB-49FC-A184-39F09CAC2592}"/>
    <hyperlink ref="E327" r:id="rId1299" display="https://fbref.com/en/squads/b2b47a98/Newcastle-United-Stats" xr:uid="{6E56CB13-B92F-462A-8BDD-4277EFB4E702}"/>
    <hyperlink ref="AK327" r:id="rId1300" display="https://fbref.com/en/players/4b40d9ca/matchlogs/2023-2024/summary/Nick-Pope-Match-Logs" xr:uid="{86A3312B-58C8-4524-9156-6505304B1E34}"/>
    <hyperlink ref="B328" r:id="rId1301" display="https://fbref.com/en/players/27d0a506/Pedro-Porro" xr:uid="{D4444C22-F1F7-47D8-8973-698D72145E3E}"/>
    <hyperlink ref="C328" r:id="rId1302" display="https://fbref.com/en/country/ESP/Spain-Football" xr:uid="{6651B4E3-7378-402E-B2B2-DBEF0C249423}"/>
    <hyperlink ref="E328" r:id="rId1303" display="https://fbref.com/en/squads/361ca564/Tottenham-Hotspur-Stats" xr:uid="{57E3EF05-77BC-4544-90B9-2F4C5F756FA9}"/>
    <hyperlink ref="AK328" r:id="rId1304" display="https://fbref.com/en/players/27d0a506/matchlogs/2023-2024/summary/Pedro-Porro-Match-Logs" xr:uid="{D5C8E169-CB52-46BD-AADF-84491965D864}"/>
    <hyperlink ref="B329" r:id="rId1305" display="https://fbref.com/en/players/4125cb98/Jarrell-Quansah" xr:uid="{17359E33-B76A-497A-8279-6ECB7F43FDA4}"/>
    <hyperlink ref="C329" r:id="rId1306" display="https://fbref.com/en/country/ENG/England-Football" xr:uid="{37688C01-5678-493F-972F-25312076F00F}"/>
    <hyperlink ref="E329" r:id="rId1307" display="https://fbref.com/en/squads/822bd0ba/Liverpool-Stats" xr:uid="{69D3DE65-0F7C-4A42-90B9-9DD162CC4420}"/>
    <hyperlink ref="AK329" r:id="rId1308" display="https://fbref.com/en/players/4125cb98/matchlogs/2023-2024/summary/Jarrell-Quansah-Match-Logs" xr:uid="{D5DEC199-741F-412D-AD23-80B80143B730}"/>
    <hyperlink ref="B330" r:id="rId1309" display="https://fbref.com/en/players/45685411/Jesuran-Rak-Sakyi" xr:uid="{54EF7D8D-64B9-43E5-A654-66231F0C0F7D}"/>
    <hyperlink ref="C330" r:id="rId1310" display="https://fbref.com/en/country/ENG/England-Football" xr:uid="{825EA9D2-47D2-400F-A37E-6143C210239B}"/>
    <hyperlink ref="E330" r:id="rId1311" display="https://fbref.com/en/squads/47c64c55/Crystal-Palace-Stats" xr:uid="{A0B729A5-0658-4ED3-85B8-C7B01D863F88}"/>
    <hyperlink ref="AK330" r:id="rId1312" display="https://fbref.com/en/players/45685411/matchlogs/2023-2024/summary/Jesuran-Rak-Sakyi-Match-Logs" xr:uid="{1BC143B2-F54C-46F4-B5DA-DE32FECA051E}"/>
    <hyperlink ref="B331" r:id="rId1313" display="https://fbref.com/en/players/466fb2c5/Aaron-Ramsdale" xr:uid="{F06E4184-DEEF-422A-BBC7-D141D43D4A64}"/>
    <hyperlink ref="C331" r:id="rId1314" display="https://fbref.com/en/country/ENG/England-Football" xr:uid="{18C3B2C6-689F-4EDF-B9DE-B31F0715C578}"/>
    <hyperlink ref="E331" r:id="rId1315" display="https://fbref.com/en/squads/18bb7c10/Arsenal-Stats" xr:uid="{8F4E051E-7E67-4320-A69C-8F3519E8672C}"/>
    <hyperlink ref="AK331" r:id="rId1316" display="https://fbref.com/en/players/466fb2c5/matchlogs/2023-2024/summary/Aaron-Ramsdale-Match-Logs" xr:uid="{825B94CD-C271-49E9-94D6-2D2C66EAA578}"/>
    <hyperlink ref="B332" r:id="rId1317" display="https://fbref.com/en/players/e1618c22/Aaron-Ramsey" xr:uid="{136865F0-0539-42B9-9DCA-40F208918EA8}"/>
    <hyperlink ref="C332" r:id="rId1318" display="https://fbref.com/en/country/ENG/England-Football" xr:uid="{2A379F70-3543-45AB-9F81-FD0F7BC3D1C2}"/>
    <hyperlink ref="E332" r:id="rId1319" display="https://fbref.com/en/squads/943e8050/Burnley-Stats" xr:uid="{C0EB1095-8EED-49EF-A493-85878454AB56}"/>
    <hyperlink ref="AK332" r:id="rId1320" display="https://fbref.com/en/players/e1618c22/matchlogs/2023-2024/summary/Aaron-Ramsey-Match-Logs" xr:uid="{80A5AF11-09DB-431D-A988-B71212AF33BB}"/>
    <hyperlink ref="B333" r:id="rId1321" display="https://fbref.com/en/players/1544f145/Jacob-Ramsey" xr:uid="{748FD37F-4261-4B61-B86C-4BFEAA1CDE1C}"/>
    <hyperlink ref="C333" r:id="rId1322" display="https://fbref.com/en/country/ENG/England-Football" xr:uid="{7CF1B3AA-D11E-4784-BCD0-DD50DFA6E676}"/>
    <hyperlink ref="E333" r:id="rId1323" display="https://fbref.com/en/squads/8602292d/Aston-Villa-Stats" xr:uid="{8B3D05AB-CD77-4CA8-8246-0A895847D308}"/>
    <hyperlink ref="AK333" r:id="rId1324" display="https://fbref.com/en/players/1544f145/matchlogs/2023-2024/summary/Jacob-Ramsey-Match-Logs" xr:uid="{E8DE0FF4-A4DE-4FA6-8CBE-6DA82F4F95FA}"/>
    <hyperlink ref="B334" r:id="rId1325" display="https://fbref.com/en/players/a1d5bd30/Marcus-Rashford" xr:uid="{3EC01378-629F-422E-B11E-43E36562F34E}"/>
    <hyperlink ref="C334" r:id="rId1326" display="https://fbref.com/en/country/ENG/England-Football" xr:uid="{B3F9A13A-E69E-4A39-A835-D3C60AA1CE4A}"/>
    <hyperlink ref="E334" r:id="rId1327" display="https://fbref.com/en/squads/19538871/Manchester-United-Stats" xr:uid="{DBF08107-6F13-4689-B8A2-8443B4AC77DA}"/>
    <hyperlink ref="AK334" r:id="rId1328" display="https://fbref.com/en/players/a1d5bd30/matchlogs/2023-2024/summary/Marcus-Rashford-Match-Logs" xr:uid="{D92B2B1F-8F17-4A04-9221-04641507C85C}"/>
    <hyperlink ref="B335" r:id="rId1329" display="https://fbref.com/en/players/98ea5115/David-Raya" xr:uid="{D66BE445-41AA-4D05-8780-6F4A264D6586}"/>
    <hyperlink ref="C335" r:id="rId1330" display="https://fbref.com/en/country/ESP/Spain-Football" xr:uid="{895F4DAB-2924-4D18-BDCC-8079D58DA844}"/>
    <hyperlink ref="E335" r:id="rId1331" display="https://fbref.com/en/squads/18bb7c10/Arsenal-Stats" xr:uid="{91A062A2-31D7-4386-86C7-CF2A63557E15}"/>
    <hyperlink ref="AK335" r:id="rId1332" display="https://fbref.com/en/players/98ea5115/matchlogs/2023-2024/summary/David-Raya-Match-Logs" xr:uid="{B52BC28E-9B48-4FF1-BE01-D9B1FF88DEAC}"/>
    <hyperlink ref="B336" r:id="rId1333" display="https://fbref.com/en/players/28b40c9c/Tim-Ream" xr:uid="{AEB8FF36-809F-45CA-89FC-C35ADD71AA06}"/>
    <hyperlink ref="C336" r:id="rId1334" display="https://fbref.com/en/country/USA/United-States-Football" xr:uid="{02AE6A79-2A74-4CCB-BC20-1F7C6F24A671}"/>
    <hyperlink ref="E336" r:id="rId1335" display="https://fbref.com/en/squads/fd962109/Fulham-Stats" xr:uid="{445919DC-9EB3-4AB1-98E2-44622BB8074C}"/>
    <hyperlink ref="AK336" r:id="rId1336" display="https://fbref.com/en/players/28b40c9c/matchlogs/2023-2024/summary/Tim-Ream-Match-Logs" xr:uid="{3624AD87-0EE5-4F2C-BF3B-B157A85D5B54}"/>
    <hyperlink ref="B337" r:id="rId1337" display="https://fbref.com/en/players/ab651565/Nathan-Redmond" xr:uid="{F1FDA59A-DD40-402D-98D2-1E45EC36B20E}"/>
    <hyperlink ref="C337" r:id="rId1338" display="https://fbref.com/en/country/ENG/England-Football" xr:uid="{8B30AE01-899F-4C46-A328-61A4449D9655}"/>
    <hyperlink ref="E337" r:id="rId1339" display="https://fbref.com/en/squads/943e8050/Burnley-Stats" xr:uid="{797B8BAC-7107-4C39-8CA8-208EAE131E34}"/>
    <hyperlink ref="AK337" r:id="rId1340" display="https://fbref.com/en/players/ab651565/matchlogs/2023-2024/summary/Nathan-Redmond-Match-Logs" xr:uid="{E8A781E2-9BE5-46E2-89D7-30B015B5701E}"/>
    <hyperlink ref="B338" r:id="rId1341" display="https://fbref.com/en/players/803ae100/Harrison-Reed" xr:uid="{98AFFF71-92FB-4F0A-84FB-B8A3598321BF}"/>
    <hyperlink ref="C338" r:id="rId1342" display="https://fbref.com/en/country/ENG/England-Football" xr:uid="{71504D7B-3EF1-4414-9E4B-370935320084}"/>
    <hyperlink ref="E338" r:id="rId1343" display="https://fbref.com/en/squads/fd962109/Fulham-Stats" xr:uid="{96E1591F-9367-43DE-9A48-7488E4C5B43F}"/>
    <hyperlink ref="AK338" r:id="rId1344" display="https://fbref.com/en/players/803ae100/matchlogs/2023-2024/summary/Harrison-Reed-Match-Logs" xr:uid="{D980CC11-4BFA-48A2-BC39-D2D96BAB2149}"/>
    <hyperlink ref="B339" r:id="rId1345" display="https://fbref.com/en/players/3353737a/Sergio-Reguilon" xr:uid="{16D23A17-B273-4651-A406-45070B5B46E4}"/>
    <hyperlink ref="C339" r:id="rId1346" display="https://fbref.com/en/country/ESP/Spain-Football" xr:uid="{52A30BDE-E0B3-436D-BC4E-9E4B04531B45}"/>
    <hyperlink ref="E339" r:id="rId1347" display="https://fbref.com/en/squads/19538871/Manchester-United-Stats" xr:uid="{969FBE49-B281-4FF9-A24B-090C9EED72C6}"/>
    <hyperlink ref="AK339" r:id="rId1348" display="https://fbref.com/en/players/3353737a/matchlogs/2023-2024/summary/Sergio-Reguilon-Match-Logs" xr:uid="{96C1BBD4-D4CE-41B1-94DC-316D49DB2CFF}"/>
    <hyperlink ref="B340" r:id="rId1349" display="https://fbref.com/en/players/0f7533cd/Bobby-Reid" xr:uid="{3A4D2FCD-267F-4E0C-AA9D-62633D6F11BB}"/>
    <hyperlink ref="C340" r:id="rId1350" display="https://fbref.com/en/country/JAM/Jamaica-Football" xr:uid="{BF35374C-61D3-4AF4-BE46-B996DC18C5FB}"/>
    <hyperlink ref="E340" r:id="rId1351" display="https://fbref.com/en/squads/fd962109/Fulham-Stats" xr:uid="{6D9BBFBD-E7A7-42A8-94E6-E56A150F25BB}"/>
    <hyperlink ref="AK340" r:id="rId1352" display="https://fbref.com/en/players/0f7533cd/matchlogs/2023-2024/summary/Bobby-Reid-Match-Logs" xr:uid="{BB09D70A-3BCA-4316-8309-D4DCD1FA780B}"/>
    <hyperlink ref="B341" r:id="rId1353" display="https://fbref.com/en/players/1c7012b8/Declan-Rice" xr:uid="{58E420D1-F2B0-4E94-80DC-3CB0AE0EDD1F}"/>
    <hyperlink ref="C341" r:id="rId1354" display="https://fbref.com/en/country/ENG/England-Football" xr:uid="{FAC19E4C-84D3-4452-910D-B49B51E5AE3A}"/>
    <hyperlink ref="E341" r:id="rId1355" display="https://fbref.com/en/squads/18bb7c10/Arsenal-Stats" xr:uid="{86B006E5-6236-42B6-81E7-31EE284DC042}"/>
    <hyperlink ref="AK341" r:id="rId1356" display="https://fbref.com/en/players/1c7012b8/matchlogs/2023-2024/summary/Declan-Rice-Match-Logs" xr:uid="{78A04AB5-86AC-4D33-81A7-2FA98244EF6E}"/>
    <hyperlink ref="B342" r:id="rId1357" display="https://fbref.com/en/players/0a3d6d2b/Chris-Richards" xr:uid="{3A949C67-F4AE-4268-9C0B-596FBBADC2B3}"/>
    <hyperlink ref="C342" r:id="rId1358" display="https://fbref.com/en/country/USA/United-States-Football" xr:uid="{E225C415-F4F6-4A0A-AAFC-3773BB95E7B7}"/>
    <hyperlink ref="E342" r:id="rId1359" display="https://fbref.com/en/squads/47c64c55/Crystal-Palace-Stats" xr:uid="{3D21DD82-4E00-4670-B4A6-860A40ED6E46}"/>
    <hyperlink ref="AK342" r:id="rId1360" display="https://fbref.com/en/players/0a3d6d2b/matchlogs/2023-2024/summary/Chris-Richards-Match-Logs" xr:uid="{B5579D5D-2B4A-4F72-955C-8073458E838A}"/>
    <hyperlink ref="B343" r:id="rId1361" display="https://fbref.com/en/players/fa031b34/Richarlison" xr:uid="{7230EA5B-D303-4887-BE90-37A4D1B3F278}"/>
    <hyperlink ref="C343" r:id="rId1362" display="https://fbref.com/en/country/BRA/Brazil-Football" xr:uid="{BD74519B-E590-45BA-8E5D-9B56FF6CBD09}"/>
    <hyperlink ref="E343" r:id="rId1363" display="https://fbref.com/en/squads/361ca564/Tottenham-Hotspur-Stats" xr:uid="{CF7C3A50-E95B-4F9A-A2AB-08ED413AC371}"/>
    <hyperlink ref="AK343" r:id="rId1364" display="https://fbref.com/en/players/fa031b34/matchlogs/2023-2024/summary/Richarlison-Match-Logs" xr:uid="{CB6CDF90-D770-4B4F-8AC2-CC250AC81CA5}"/>
    <hyperlink ref="B344" r:id="rId1365" display="https://fbref.com/en/players/7a1f2c08/Jairo-Riedewald" xr:uid="{DE232223-6717-47A2-B210-17798FA6641A}"/>
    <hyperlink ref="C344" r:id="rId1366" display="https://fbref.com/en/country/NED/Netherlands-Football" xr:uid="{D84BF675-2889-4AF2-A953-DF9710E9E7D0}"/>
    <hyperlink ref="E344" r:id="rId1367" display="https://fbref.com/en/squads/47c64c55/Crystal-Palace-Stats" xr:uid="{E7653C17-940D-4E90-A1A9-453578F865F8}"/>
    <hyperlink ref="AK344" r:id="rId1368" display="https://fbref.com/en/players/7a1f2c08/matchlogs/2023-2024/summary/Jairo-Riedewald-Match-Logs" xr:uid="{60F74B91-961F-4B02-B740-392CB26DBA9F}"/>
    <hyperlink ref="B345" r:id="rId1369" display="https://fbref.com/en/players/24fae784/Connor-Roberts" xr:uid="{78867D1D-4FC1-47E0-AEFC-8581EF41D76F}"/>
    <hyperlink ref="C345" r:id="rId1370" display="https://fbref.com/en/country/WAL/Wales-Football" xr:uid="{47A7E10D-D7BA-4C98-8894-D215627CA459}"/>
    <hyperlink ref="E345" r:id="rId1371" display="https://fbref.com/en/squads/943e8050/Burnley-Stats" xr:uid="{5CCAD660-DE5C-45A3-A17D-21E1EB8FE89A}"/>
    <hyperlink ref="AK345" r:id="rId1372" display="https://fbref.com/en/players/24fae784/matchlogs/2023-2024/summary/Connor-Roberts-Match-Logs" xr:uid="{F76D56B0-46E3-46F7-89CA-CA8DEE5E1A52}"/>
    <hyperlink ref="B346" r:id="rId1373" display="https://fbref.com/en/players/2e4f5f03/Andrew-Robertson" xr:uid="{2E9DAC05-1F5C-4501-B41A-AEAB28899CDE}"/>
    <hyperlink ref="C346" r:id="rId1374" display="https://fbref.com/en/country/SCO/Scotland-Football" xr:uid="{A3DF6BD3-727A-406F-A706-EDA1BCE1AEEB}"/>
    <hyperlink ref="E346" r:id="rId1375" display="https://fbref.com/en/squads/822bd0ba/Liverpool-Stats" xr:uid="{441BE63E-D88E-4242-B3A6-2EC102092276}"/>
    <hyperlink ref="AK346" r:id="rId1376" display="https://fbref.com/en/players/2e4f5f03/matchlogs/2023-2024/summary/Andrew-Robertson-Match-Logs" xr:uid="{8AD01048-E914-4A04-BED5-775047AD86CF}"/>
    <hyperlink ref="B347" r:id="rId1377" display="https://fbref.com/en/players/289601e6/Antonee-Robinson" xr:uid="{87B72BF9-18C1-45A1-B942-CDF522C693B2}"/>
    <hyperlink ref="C347" r:id="rId1378" display="https://fbref.com/en/country/USA/United-States-Football" xr:uid="{4A862860-6F72-4261-8408-70987126097B}"/>
    <hyperlink ref="E347" r:id="rId1379" display="https://fbref.com/en/squads/fd962109/Fulham-Stats" xr:uid="{69A2280E-778A-43BE-B55F-8EED4DB3A536}"/>
    <hyperlink ref="AK347" r:id="rId1380" display="https://fbref.com/en/players/289601e6/matchlogs/2023-2024/summary/Antonee-Robinson-Match-Logs" xr:uid="{735F179E-02DD-4E3D-88B0-90D637CE0EFF}"/>
    <hyperlink ref="B348" r:id="rId1381" display="https://fbref.com/en/players/7399c7a8/Jack-Robinson" xr:uid="{1A171124-E204-405B-9B4D-441DA964EB0A}"/>
    <hyperlink ref="C348" r:id="rId1382" display="https://fbref.com/en/country/ENG/England-Football" xr:uid="{83B5447E-F222-422A-82F0-6FBCFF400122}"/>
    <hyperlink ref="E348" r:id="rId1383" display="https://fbref.com/en/squads/1df6b87e/Sheffield-United-Stats" xr:uid="{338F85F9-E984-489B-B819-972A4CD6EB25}"/>
    <hyperlink ref="AK348" r:id="rId1384" display="https://fbref.com/en/players/7399c7a8/matchlogs/2023-2024/summary/Jack-Robinson-Match-Logs" xr:uid="{D01EFB92-1736-4319-833A-E8DB5FEC47DC}"/>
    <hyperlink ref="B349" r:id="rId1385" display="https://fbref.com/en/players/6434f10d/Rodri" xr:uid="{572499AF-5AD0-4AC0-849E-744666BFB68E}"/>
    <hyperlink ref="C349" r:id="rId1386" display="https://fbref.com/en/country/ESP/Spain-Football" xr:uid="{F68A5C48-758E-48E0-90C9-91FAE792B241}"/>
    <hyperlink ref="E349" r:id="rId1387" display="https://fbref.com/en/squads/b8fd03ef/Manchester-City-Stats" xr:uid="{EA28DA6B-5883-4D95-BDED-525BCD4EFF5A}"/>
    <hyperlink ref="AK349" r:id="rId1388" display="https://fbref.com/en/players/6434f10d/matchlogs/2023-2024/summary/Rodri-Match-Logs" xr:uid="{E36FDE34-3D9F-4DF3-B6A5-038A27580AF4}"/>
    <hyperlink ref="B350" r:id="rId1389" display="https://fbref.com/en/players/4ab53cdb/Jay-Rodriguez" xr:uid="{E9CEA964-92CA-4506-99D1-B240E919975A}"/>
    <hyperlink ref="C350" r:id="rId1390" display="https://fbref.com/en/country/ENG/England-Football" xr:uid="{144DE60F-91F8-47E9-8173-73B1E31CD346}"/>
    <hyperlink ref="E350" r:id="rId1391" display="https://fbref.com/en/squads/943e8050/Burnley-Stats" xr:uid="{8F0378DA-F79F-4113-85DB-24AE5F025274}"/>
    <hyperlink ref="AK350" r:id="rId1392" display="https://fbref.com/en/players/4ab53cdb/matchlogs/2023-2024/summary/Jay-Rodriguez-Match-Logs" xr:uid="{9832E9A8-4BFD-4FD0-8CBD-C3AD417C5B77}"/>
    <hyperlink ref="B351" r:id="rId1393" display="https://fbref.com/en/players/57c94db2/Mads-Roerslev" xr:uid="{7388A89B-E985-4302-AB99-B15CBBAA7127}"/>
    <hyperlink ref="C351" r:id="rId1394" display="https://fbref.com/en/country/DEN/Denmark-Football" xr:uid="{3BA6F1B0-B40B-4DF9-B93E-5F85B094808D}"/>
    <hyperlink ref="E351" r:id="rId1395" display="https://fbref.com/en/squads/cd051869/Brentford-Stats" xr:uid="{36691BFA-1086-4670-A9DD-F1A3BF0B2E68}"/>
    <hyperlink ref="AK351" r:id="rId1396" display="https://fbref.com/en/players/57c94db2/matchlogs/2023-2024/summary/Mads-Roerslev-Match-Logs" xr:uid="{F4E6AEDC-F99F-4EF1-9FA2-D40F2D653B5E}"/>
    <hyperlink ref="B352" r:id="rId1397" display="https://fbref.com/en/players/a3d94a58/Cristian-Romero" xr:uid="{5872EFD9-16A8-4E15-902C-FEE3A2DE5187}"/>
    <hyperlink ref="C352" r:id="rId1398" display="https://fbref.com/en/country/ARG/Argentina-Football" xr:uid="{9CF47307-E67E-4EDF-9310-2E239F645BBB}"/>
    <hyperlink ref="E352" r:id="rId1399" display="https://fbref.com/en/squads/361ca564/Tottenham-Hotspur-Stats" xr:uid="{35799070-4DE1-41BD-87F2-27C35757843D}"/>
    <hyperlink ref="AK352" r:id="rId1400" display="https://fbref.com/en/players/a3d94a58/matchlogs/2023-2024/summary/Cristian-Romero-Match-Logs" xr:uid="{52ECB14F-E47C-49EA-ABF4-ACF77BBF40AE}"/>
    <hyperlink ref="B353" r:id="rId1401" display="https://fbref.com/en/players/10a10454/Joe-Rothwell" xr:uid="{CCC50C36-9525-4BF3-B4FB-B6F6374AFDF6}"/>
    <hyperlink ref="C353" r:id="rId1402" display="https://fbref.com/en/country/ENG/England-Football" xr:uid="{6A3EB12B-A9DF-4605-9030-DD3F1D74F9C7}"/>
    <hyperlink ref="E353" r:id="rId1403" display="https://fbref.com/en/squads/4ba7cbea/Bournemouth-Stats" xr:uid="{AFF2012A-DC6D-4DCC-835E-E131291BA578}"/>
    <hyperlink ref="AK353" r:id="rId1404" display="https://fbref.com/en/players/10a10454/matchlogs/2023-2024/summary/Joe-Rothwell-Match-Logs" xr:uid="{BB691B14-B77A-46A1-9B38-5527A1AB2416}"/>
    <hyperlink ref="B354" r:id="rId1405" display="https://fbref.com/en/players/a9b1c319/Pelly-Ruddock-Mpanzu" xr:uid="{0C28B351-DE1A-48B9-81A4-4B648C535A0B}"/>
    <hyperlink ref="C354" r:id="rId1406" display="https://fbref.com/en/country/COD/Congo-DR-Football" xr:uid="{24CA1D83-6251-4EB5-93C5-F920ABDD2001}"/>
    <hyperlink ref="E354" r:id="rId1407" display="https://fbref.com/en/squads/e297cd13/Luton-Town-Stats" xr:uid="{490B8BE6-E424-46F8-885D-AAE8F17ACB59}"/>
    <hyperlink ref="AK354" r:id="rId1408" display="https://fbref.com/en/players/a9b1c319/matchlogs/2023-2024/summary/Pelly-Ruddock-Mpanzu-Match-Logs" xr:uid="{A9A7BF77-F442-4994-9CC3-4A021CEB2FFD}"/>
    <hyperlink ref="B355" r:id="rId1409" display="https://fbref.com/en/players/903b6e8b/Jose-Sa" xr:uid="{90F7C2D4-97F9-4394-995E-BCB8BC28FD61}"/>
    <hyperlink ref="C355" r:id="rId1410" display="https://fbref.com/en/country/POR/Portugal-Football" xr:uid="{AB1D8F92-01D6-4D40-85FA-1D00760E29A8}"/>
    <hyperlink ref="E355" r:id="rId1411" display="https://fbref.com/en/squads/8cec06e1/Wolverhampton-Wanderers-Stats" xr:uid="{CC68CAE0-96C5-4208-96ED-0614E7389B1B}"/>
    <hyperlink ref="AK355" r:id="rId1412" display="https://fbref.com/en/players/903b6e8b/matchlogs/2023-2024/summary/Jose-Sa-Match-Logs" xr:uid="{AF73F0E8-27A6-4C90-A078-2D548466A146}"/>
    <hyperlink ref="B356" r:id="rId1413" display="https://fbref.com/en/players/bc7dc64d/Bukayo-Saka" xr:uid="{51C4FCB6-072E-40BB-8174-59A7D9162EB8}"/>
    <hyperlink ref="C356" r:id="rId1414" display="https://fbref.com/en/country/ENG/England-Football" xr:uid="{3CEE2779-9B92-4DD6-9399-8872C7C8FAE2}"/>
    <hyperlink ref="E356" r:id="rId1415" display="https://fbref.com/en/squads/18bb7c10/Arsenal-Stats" xr:uid="{D753924A-DEE5-42F2-8C1C-63D33D9F0865}"/>
    <hyperlink ref="AK356" r:id="rId1416" display="https://fbref.com/en/players/bc7dc64d/matchlogs/2023-2024/summary/Bukayo-Saka-Match-Logs" xr:uid="{1B75A2F3-CC3B-4310-95BB-F6395DB061E8}"/>
    <hyperlink ref="B357" r:id="rId1417" display="https://fbref.com/en/players/e342ad68/Mohamed-Salah" xr:uid="{50C848CF-E5EA-4F14-9B5B-46B1B1D1C32D}"/>
    <hyperlink ref="C357" r:id="rId1418" display="https://fbref.com/en/country/EGY/Egypt-Football" xr:uid="{AC64BC05-B69A-4EDE-BCC5-E718084A9A41}"/>
    <hyperlink ref="E357" r:id="rId1419" display="https://fbref.com/en/squads/822bd0ba/Liverpool-Stats" xr:uid="{7A8AAC17-8855-43C2-8467-87A8767E1E43}"/>
    <hyperlink ref="AK357" r:id="rId1420" display="https://fbref.com/en/players/e342ad68/matchlogs/2023-2024/summary/Mohamed-Salah-Match-Logs" xr:uid="{2AAA811E-4186-4E23-B90C-DB19A244B519}"/>
    <hyperlink ref="B358" r:id="rId1421" display="https://fbref.com/en/players/972aeb2a/William-Saliba" xr:uid="{E4AD4AB3-31C3-4E1D-8941-27FFB35A3FFA}"/>
    <hyperlink ref="C358" r:id="rId1422" display="https://fbref.com/en/country/FRA/France-Football" xr:uid="{0B310E86-16E9-44EC-ACB8-EFC5CF54A2A1}"/>
    <hyperlink ref="E358" r:id="rId1423" display="https://fbref.com/en/squads/18bb7c10/Arsenal-Stats" xr:uid="{22A43B0F-22FE-4E35-BAC9-46ED64F13441}"/>
    <hyperlink ref="AK358" r:id="rId1424" display="https://fbref.com/en/players/972aeb2a/matchlogs/2023-2024/summary/William-Saliba-Match-Logs" xr:uid="{DAC91925-D174-4B55-986A-D789EA623E1B}"/>
    <hyperlink ref="B359" r:id="rId1425" display="https://fbref.com/en/players/1b4f1169/Albert-Sambi-Lokonga" xr:uid="{F5AEB80C-57DD-4DB3-B1BE-EA2958844C35}"/>
    <hyperlink ref="C359" r:id="rId1426" display="https://fbref.com/en/country/BEL/Belgium-Football" xr:uid="{5715179C-4F98-49F9-9518-5204E2D467E0}"/>
    <hyperlink ref="E359" r:id="rId1427" display="https://fbref.com/en/squads/e297cd13/Luton-Town-Stats" xr:uid="{AB3F22DF-14D0-4212-A068-DC8A79859758}"/>
    <hyperlink ref="AK359" r:id="rId1428" display="https://fbref.com/en/players/1b4f1169/matchlogs/2023-2024/summary/Albert-Sambi-Lokonga-Match-Logs" xr:uid="{96067A39-EE77-41F4-879A-792F8D5D9F1A}"/>
    <hyperlink ref="B360" r:id="rId1429" display="https://fbref.com/en/players/da7b447d/Davinson-Sanchez" xr:uid="{539F488A-6974-49B4-93A4-2D27C98EFA3B}"/>
    <hyperlink ref="C360" r:id="rId1430" display="https://fbref.com/en/country/COL/Colombia-Football" xr:uid="{944A06F2-F9B4-4B5F-91E3-79EF00FC8B97}"/>
    <hyperlink ref="E360" r:id="rId1431" display="https://fbref.com/en/squads/361ca564/Tottenham-Hotspur-Stats" xr:uid="{ADF86A92-203D-4612-9966-080A6C40A4CE}"/>
    <hyperlink ref="AK360" r:id="rId1432" display="https://fbref.com/en/players/da7b447d/matchlogs/2023-2024/summary/Davinson-Sanchez-Match-Logs" xr:uid="{2E87AD6F-B3B3-449A-AB13-DF06599A5487}"/>
    <hyperlink ref="B361" r:id="rId1433" display="https://fbref.com/en/players/6a713852/Robert-Sanchez" xr:uid="{5C564339-2E93-4C04-AC97-2238BEFB00C5}"/>
    <hyperlink ref="C361" r:id="rId1434" display="https://fbref.com/en/country/ESP/Spain-Football" xr:uid="{CDA0D7DB-52B6-4C50-B264-580F9C89D638}"/>
    <hyperlink ref="E361" r:id="rId1435" display="https://fbref.com/en/squads/cff3d9bb/Chelsea-Stats" xr:uid="{DEDA5BC1-F2E5-4C19-84EE-DA3636F35158}"/>
    <hyperlink ref="AK361" r:id="rId1436" display="https://fbref.com/en/players/6a713852/matchlogs/2023-2024/summary/Robert-Sanchez-Match-Logs" xr:uid="{DBC0BE56-2A19-4695-8A5C-F741735F19DD}"/>
    <hyperlink ref="B362" r:id="rId1437" display="https://fbref.com/en/players/dbf053da/Jadon-Sancho" xr:uid="{764DBF45-8995-4F54-ADC7-E1A119ECAD5D}"/>
    <hyperlink ref="C362" r:id="rId1438" display="https://fbref.com/en/country/ENG/England-Football" xr:uid="{84B7E5B5-5555-4AB2-9122-702636D55AF1}"/>
    <hyperlink ref="E362" r:id="rId1439" display="https://fbref.com/en/squads/19538871/Manchester-United-Stats" xr:uid="{8A2942FD-86AD-4C1D-818A-A54D39863C66}"/>
    <hyperlink ref="AK362" r:id="rId1440" display="https://fbref.com/en/players/dbf053da/matchlogs/2023-2024/summary/Jadon-Sancho-Match-Logs" xr:uid="{42029AA8-8A5D-4E6C-9B5F-34051A2884B9}"/>
    <hyperlink ref="B363" r:id="rId1441" display="https://fbref.com/en/players/bced0375/Ibrahim-Sangare" xr:uid="{95109714-FD36-4937-B716-A0C00498EABA}"/>
    <hyperlink ref="C363" r:id="rId1442" display="https://fbref.com/en/country/CIV/Cote-dIvoire-Football" xr:uid="{9D413C3C-E1E4-4111-A0F0-035D1EBB34DC}"/>
    <hyperlink ref="E363" r:id="rId1443" display="https://fbref.com/en/squads/e4a775cb/Nottingham-Forest-Stats" xr:uid="{68C5BA40-09C7-4FE0-8937-93E67EEAE707}"/>
    <hyperlink ref="AK363" r:id="rId1444" display="https://fbref.com/en/players/bced0375/matchlogs/2023-2024/summary/Ibrahim-Sangare-Match-Logs" xr:uid="{78BA8A97-8279-4854-9960-1C9376E32E9A}"/>
    <hyperlink ref="B364" r:id="rId1445" display="https://fbref.com/en/players/9744ff80/Pablo-Sarabia" xr:uid="{AF5B158B-4087-4C22-8071-8B11210E56FB}"/>
    <hyperlink ref="C364" r:id="rId1446" display="https://fbref.com/en/country/ESP/Spain-Football" xr:uid="{A9D47D21-065B-4F7A-84DC-6F7CE1AD0A32}"/>
    <hyperlink ref="E364" r:id="rId1447" display="https://fbref.com/en/squads/8cec06e1/Wolverhampton-Wanderers-Stats" xr:uid="{DFD760A5-7BB6-4A11-910F-8103C5CC5B6A}"/>
    <hyperlink ref="AK364" r:id="rId1448" display="https://fbref.com/en/players/9744ff80/matchlogs/2023-2024/summary/Pablo-Sarabia-Match-Logs" xr:uid="{9BB1FC39-4104-4460-934D-1456E7759A63}"/>
    <hyperlink ref="B365" r:id="rId1449" display="https://fbref.com/en/players/52afb588/Kevin-Schade" xr:uid="{6AC1B649-DEC8-4090-A941-DEA62505434E}"/>
    <hyperlink ref="C365" r:id="rId1450" display="https://fbref.com/en/country/GER/Germany-Football" xr:uid="{57B8501F-AFE2-4204-89BC-6A6FE16295C1}"/>
    <hyperlink ref="E365" r:id="rId1451" display="https://fbref.com/en/squads/cd051869/Brentford-Stats" xr:uid="{BDE7A199-E432-4949-BCD2-B57D6C0C9214}"/>
    <hyperlink ref="AK365" r:id="rId1452" display="https://fbref.com/en/players/52afb588/matchlogs/2023-2024/summary/Kevin-Schade-Match-Logs" xr:uid="{9E690DF1-F7B4-4096-B145-3BCAA1A3E707}"/>
    <hyperlink ref="B366" r:id="rId1453" display="https://fbref.com/en/players/c8aa95da/Fabian-Schar" xr:uid="{2C193122-6584-4635-9497-90BE6D8CF308}"/>
    <hyperlink ref="C366" r:id="rId1454" display="https://fbref.com/en/country/SUI/Switzerland-Football" xr:uid="{5B850E40-997C-4FE4-96DB-4EA1F77F609F}"/>
    <hyperlink ref="E366" r:id="rId1455" display="https://fbref.com/en/squads/b2b47a98/Newcastle-United-Stats" xr:uid="{EB848B39-DBBD-45AB-93AF-4E30E33B1D7C}"/>
    <hyperlink ref="AK366" r:id="rId1456" display="https://fbref.com/en/players/c8aa95da/matchlogs/2023-2024/summary/Fabian-Schar-Match-Logs" xr:uid="{2CD816BC-9573-45A9-B9C6-18C34F96529A}"/>
    <hyperlink ref="B367" r:id="rId1457" display="https://fbref.com/en/players/3312f911/Jeffrey-Schlupp" xr:uid="{891DF144-EA03-4B83-9D0F-B065519DB5B8}"/>
    <hyperlink ref="C367" r:id="rId1458" display="https://fbref.com/en/country/GHA/Ghana-Football" xr:uid="{9C21902D-3845-404A-96CC-EE68EE56DE5F}"/>
    <hyperlink ref="E367" r:id="rId1459" display="https://fbref.com/en/squads/47c64c55/Crystal-Palace-Stats" xr:uid="{6CF45F20-9860-4367-9487-05ABFFB646B2}"/>
    <hyperlink ref="AK367" r:id="rId1460" display="https://fbref.com/en/players/3312f911/matchlogs/2023-2024/summary/Jeffrey-Schlupp-Match-Logs" xr:uid="{242C71F2-76D6-4F5B-AAA2-04ABF1B2D87C}"/>
    <hyperlink ref="B368" r:id="rId1461" display="https://fbref.com/en/players/d04b94db/Nelson-Semedo" xr:uid="{A7275E45-CF58-43F7-B138-63F05C41BD37}"/>
    <hyperlink ref="C368" r:id="rId1462" display="https://fbref.com/en/country/POR/Portugal-Football" xr:uid="{3FE7ABDF-027F-487E-B244-1C499466373C}"/>
    <hyperlink ref="E368" r:id="rId1463" display="https://fbref.com/en/squads/8cec06e1/Wolverhampton-Wanderers-Stats" xr:uid="{D5231BA6-CE12-4B9D-B218-BA674686F301}"/>
    <hyperlink ref="AK368" r:id="rId1464" display="https://fbref.com/en/players/d04b94db/matchlogs/2023-2024/summary/Nelson-Semedo-Match-Logs" xr:uid="{4AD05002-970F-4308-BEC1-36D7A36AFA25}"/>
    <hyperlink ref="B369" r:id="rId1465" display="https://fbref.com/en/players/efd2ec23/Antoine-Semenyo" xr:uid="{D31F3B96-3173-4A76-8349-214758CDEE58}"/>
    <hyperlink ref="C369" r:id="rId1466" display="https://fbref.com/en/country/GHA/Ghana-Football" xr:uid="{E6D861D0-3EB6-4150-8F73-467D3A7ED834}"/>
    <hyperlink ref="E369" r:id="rId1467" display="https://fbref.com/en/squads/4ba7cbea/Bournemouth-Stats" xr:uid="{B15A12A4-2D87-417C-8277-A7F06948434E}"/>
    <hyperlink ref="AK369" r:id="rId1468" display="https://fbref.com/en/players/efd2ec23/matchlogs/2023-2024/summary/Antoine-Semenyo-Match-Logs" xr:uid="{0977704B-CDC7-45E4-9550-154908A29DB7}"/>
    <hyperlink ref="B370" r:id="rId1469" display="https://fbref.com/en/players/35141f4c/Marcos-Senesi" xr:uid="{F66DAA44-71B3-46F3-9E14-9F04CDEB3481}"/>
    <hyperlink ref="C370" r:id="rId1470" display="https://fbref.com/en/country/ARG/Argentina-Football" xr:uid="{148E8D19-9C19-46CC-8688-8FE02A403324}"/>
    <hyperlink ref="E370" r:id="rId1471" display="https://fbref.com/en/squads/4ba7cbea/Bournemouth-Stats" xr:uid="{86F80AA0-63CC-4711-8619-E2009613A8AA}"/>
    <hyperlink ref="AK370" r:id="rId1472" display="https://fbref.com/en/players/35141f4c/matchlogs/2023-2024/summary/Marcos-Senesi-Match-Logs" xr:uid="{22815372-7816-49F1-91E3-AFA3BC5DA156}"/>
    <hyperlink ref="B371" r:id="rId1473" display="https://fbref.com/en/players/9c94165b/Luke-Shaw" xr:uid="{7408746B-4AFD-4185-AE04-1759BF463C94}"/>
    <hyperlink ref="C371" r:id="rId1474" display="https://fbref.com/en/country/ENG/England-Football" xr:uid="{807EEE92-F25A-4AE7-B229-E3885663D945}"/>
    <hyperlink ref="E371" r:id="rId1475" display="https://fbref.com/en/squads/19538871/Manchester-United-Stats" xr:uid="{733CB7DE-BEC1-4870-9454-7E196580DB03}"/>
    <hyperlink ref="AK371" r:id="rId1476" display="https://fbref.com/en/players/9c94165b/matchlogs/2023-2024/summary/Luke-Shaw-Match-Logs" xr:uid="{6B66675D-14EF-415D-B83D-0701BC186591}"/>
    <hyperlink ref="B372" r:id="rId1477" display="https://fbref.com/en/players/3eb22ec9/Bernardo-Silva" xr:uid="{CF9EFF7B-F734-4469-9A53-F378F7D16B97}"/>
    <hyperlink ref="C372" r:id="rId1478" display="https://fbref.com/en/country/POR/Portugal-Football" xr:uid="{924E59A1-71FD-4332-80F2-FD18AF5AB896}"/>
    <hyperlink ref="E372" r:id="rId1479" display="https://fbref.com/en/squads/b8fd03ef/Manchester-City-Stats" xr:uid="{8A7C0052-D21E-4461-BD7D-8B2DA9BF1BDE}"/>
    <hyperlink ref="AK372" r:id="rId1480" display="https://fbref.com/en/players/3eb22ec9/matchlogs/2023-2024/summary/Bernardo-Silva-Match-Logs" xr:uid="{95BE39EA-38B4-4E1F-9B28-395535021BB5}"/>
    <hyperlink ref="B373" r:id="rId1481" display="https://fbref.com/en/players/e7aa9d7c/Fabio-Silva" xr:uid="{62FB2D32-23C1-4E73-BA2A-8A8078A33D37}"/>
    <hyperlink ref="C373" r:id="rId1482" display="https://fbref.com/en/country/POR/Portugal-Football" xr:uid="{897F69B6-E8BD-462C-A9D8-A6D91637D4E9}"/>
    <hyperlink ref="E373" r:id="rId1483" display="https://fbref.com/en/squads/8cec06e1/Wolverhampton-Wanderers-Stats" xr:uid="{8ACC8E9E-ED97-4250-A3FF-16B84479A831}"/>
    <hyperlink ref="AK373" r:id="rId1484" display="https://fbref.com/en/players/e7aa9d7c/matchlogs/2023-2024/summary/Fabio-Silva-Match-Logs" xr:uid="{D3BFA683-0268-4013-BCD6-1B4EE7AABFE2}"/>
    <hyperlink ref="B374" r:id="rId1485" display="https://fbref.com/en/players/86e7deaf/Thiago-Silva" xr:uid="{E8368850-D3D4-49B3-9371-42CFE1BFA76C}"/>
    <hyperlink ref="C374" r:id="rId1486" display="https://fbref.com/en/country/BRA/Brazil-Football" xr:uid="{206814D1-75E1-4E69-B609-8BAAA4585930}"/>
    <hyperlink ref="E374" r:id="rId1487" display="https://fbref.com/en/squads/cff3d9bb/Chelsea-Stats" xr:uid="{63090944-4F1A-49EA-850C-EB54322B5B89}"/>
    <hyperlink ref="AK374" r:id="rId1488" display="https://fbref.com/en/players/86e7deaf/matchlogs/2023-2024/summary/Thiago-Silva-Match-Logs" xr:uid="{25FBEC8E-E8E2-47A3-89C6-DD813540A5F8}"/>
    <hyperlink ref="B375" r:id="rId1489" display="https://fbref.com/en/players/8e16dd48/Luis-Sinisterra" xr:uid="{E6340C72-9F45-4BB6-9023-9468FB91717F}"/>
    <hyperlink ref="C375" r:id="rId1490" display="https://fbref.com/en/country/COL/Colombia-Football" xr:uid="{8EDC3C9E-2537-454D-98CE-D77F5CB0D6B2}"/>
    <hyperlink ref="E375" r:id="rId1491" display="https://fbref.com/en/squads/4ba7cbea/Bournemouth-Stats" xr:uid="{E3FE0DD2-F446-4565-8B67-CA1D828904E8}"/>
    <hyperlink ref="AK375" r:id="rId1492" display="https://fbref.com/en/players/8e16dd48/matchlogs/2023-2024/summary/Luis-Sinisterra-Match-Logs" xr:uid="{557A71BE-2608-44CD-9B95-81358F1B15EC}"/>
    <hyperlink ref="B376" r:id="rId1493" display="https://fbref.com/en/players/6250083a/Oliver-Skipp" xr:uid="{1D2AD5CB-2B43-47AA-9B17-CB2A501792C2}"/>
    <hyperlink ref="C376" r:id="rId1494" display="https://fbref.com/en/country/ENG/England-Football" xr:uid="{1D4D80DD-408E-4427-B45A-1072F654F8F2}"/>
    <hyperlink ref="E376" r:id="rId1495" display="https://fbref.com/en/squads/361ca564/Tottenham-Hotspur-Stats" xr:uid="{D70E53FE-BA3B-4FD9-A5EF-F61FE396FA29}"/>
    <hyperlink ref="AK376" r:id="rId1496" display="https://fbref.com/en/players/6250083a/matchlogs/2023-2024/summary/Oliver-Skipp-Match-Logs" xr:uid="{362105AE-44B1-468B-A6C8-E6428B9BB2AB}"/>
    <hyperlink ref="B377" r:id="rId1497" display="https://fbref.com/en/players/20b104bc/Adam-Smith" xr:uid="{1DFB93E9-DBDF-4815-A872-A1FAC8847100}"/>
    <hyperlink ref="C377" r:id="rId1498" display="https://fbref.com/en/country/ENG/England-Football" xr:uid="{27098031-0095-4676-9883-1EE0C7B3D8BD}"/>
    <hyperlink ref="E377" r:id="rId1499" display="https://fbref.com/en/squads/4ba7cbea/Bournemouth-Stats" xr:uid="{01AB3DBA-9D4A-4EA1-90A9-1153DA1B357B}"/>
    <hyperlink ref="AK377" r:id="rId1500" display="https://fbref.com/en/players/20b104bc/matchlogs/2023-2024/summary/Adam-Smith-Match-Logs" xr:uid="{7CBE66F8-1B2C-4D67-A43F-8D5D31E3EE83}"/>
    <hyperlink ref="B378" r:id="rId1501" display="https://fbref.com/en/players/17695062/Emile-Smith-Rowe" xr:uid="{C6E905E2-2CCF-436A-B402-1C36EF560DE9}"/>
    <hyperlink ref="C378" r:id="rId1502" display="https://fbref.com/en/country/ENG/England-Football" xr:uid="{12D30B45-351A-4544-8703-44938EDD9D52}"/>
    <hyperlink ref="E378" r:id="rId1503" display="https://fbref.com/en/squads/18bb7c10/Arsenal-Stats" xr:uid="{01D4EFBC-6011-4470-A5E6-38E35C100143}"/>
    <hyperlink ref="AK378" r:id="rId1504" display="https://fbref.com/en/players/17695062/matchlogs/2023-2024/summary/Emile-Smith-Rowe-Match-Logs" xr:uid="{6AC0A168-6AC7-475C-AB04-B07B8127A888}"/>
    <hyperlink ref="B379" r:id="rId1505" display="https://fbref.com/en/players/e77dc3b2/Dominic-Solanke" xr:uid="{634D0B59-671D-44F6-807A-33AA3A389D94}"/>
    <hyperlink ref="C379" r:id="rId1506" display="https://fbref.com/en/country/ENG/England-Football" xr:uid="{98C4B212-6794-4EEB-B587-2136B255C355}"/>
    <hyperlink ref="E379" r:id="rId1507" display="https://fbref.com/en/squads/4ba7cbea/Bournemouth-Stats" xr:uid="{EC09CDFF-DAAE-4E0C-888F-FA77F90438F4}"/>
    <hyperlink ref="AK379" r:id="rId1508" display="https://fbref.com/en/players/e77dc3b2/matchlogs/2023-2024/summary/Dominic-Solanke-Match-Logs" xr:uid="{4B671F1C-3C69-472B-A8AD-7F0B655447F2}"/>
    <hyperlink ref="B380" r:id="rId1509" display="https://fbref.com/en/players/886f9aac/Manor-Solomon" xr:uid="{270EC542-F42A-48F0-B304-E1CD82BAF9D8}"/>
    <hyperlink ref="C380" r:id="rId1510" display="https://fbref.com/en/country/ISR/Israel-Football" xr:uid="{9160C35E-E85B-44C2-AADA-F50513C410F4}"/>
    <hyperlink ref="E380" r:id="rId1511" display="https://fbref.com/en/squads/361ca564/Tottenham-Hotspur-Stats" xr:uid="{59920129-A09B-44DA-ACC6-30A982E0D50E}"/>
    <hyperlink ref="AK380" r:id="rId1512" display="https://fbref.com/en/players/886f9aac/matchlogs/2023-2024/summary/Manor-Solomon-Match-Logs" xr:uid="{69BCC28E-1DEB-4D7A-8C61-93D3BBA6D759}"/>
    <hyperlink ref="B381" r:id="rId1513" display="https://fbref.com/en/players/6613c819/Tomas-Soucek" xr:uid="{41C094EA-6FDB-4892-B6AB-C2F1B9234F7B}"/>
    <hyperlink ref="C381" r:id="rId1514" display="https://fbref.com/en/country/CZE/Czech-Republic-Football" xr:uid="{BF58E112-36C0-4D3A-8420-72EBF27DCECA}"/>
    <hyperlink ref="E381" r:id="rId1515" display="https://fbref.com/en/squads/7c21e445/West-Ham-United-Stats" xr:uid="{4522622B-F554-487B-9E36-B19DA87A76A3}"/>
    <hyperlink ref="AK381" r:id="rId1516" display="https://fbref.com/en/players/6613c819/matchlogs/2023-2024/summary/Tomas-Soucek-Match-Logs" xr:uid="{B08693E4-60C0-48D6-A3BF-F9B78E5B45A3}"/>
    <hyperlink ref="B382" r:id="rId1517" display="https://fbref.com/en/players/6a8a7af8/Vinicius-Souza" xr:uid="{C45FECF9-11FB-4421-A622-F7316ACBFF4B}"/>
    <hyperlink ref="C382" r:id="rId1518" display="https://fbref.com/en/country/BRA/Brazil-Football" xr:uid="{DF529F89-5DE3-4B35-A99F-F170B9853175}"/>
    <hyperlink ref="E382" r:id="rId1519" display="https://fbref.com/en/squads/1df6b87e/Sheffield-United-Stats" xr:uid="{553714F3-8A69-4955-B078-F0716B8E29F3}"/>
    <hyperlink ref="AK382" r:id="rId1520" display="https://fbref.com/en/players/6a8a7af8/matchlogs/2023-2024/summary/Vinicius-Souza-Match-Logs" xr:uid="{2DB75203-EFEF-4BC9-89B5-712B4424F324}"/>
    <hyperlink ref="B383" r:id="rId1521" display="https://fbref.com/en/players/28300a16/Jason-Steele" xr:uid="{7BB98B4A-9490-478B-889E-198F8683D158}"/>
    <hyperlink ref="C383" r:id="rId1522" display="https://fbref.com/en/country/ENG/England-Football" xr:uid="{8B94D9C1-A1B5-4C5E-9946-D7A2959DD6E9}"/>
    <hyperlink ref="E383" r:id="rId1523" display="https://fbref.com/en/squads/d07537b9/Brighton-and-Hove-Albion-Stats" xr:uid="{6B027F22-7F50-47A0-A7C0-E74B0C214252}"/>
    <hyperlink ref="AK383" r:id="rId1524" display="https://fbref.com/en/players/28300a16/matchlogs/2023-2024/summary/Jason-Steele-Match-Logs" xr:uid="{5316BB6A-C52B-4186-8683-3A1527E64389}"/>
    <hyperlink ref="B384" r:id="rId1525" display="https://fbref.com/en/players/b400bde0/Raheem-Sterling" xr:uid="{481BEA57-EF01-471F-B505-F5D8146FC182}"/>
    <hyperlink ref="C384" r:id="rId1526" display="https://fbref.com/en/country/ENG/England-Football" xr:uid="{B6DAFFCC-E8D3-4BD1-A132-824F85001999}"/>
    <hyperlink ref="E384" r:id="rId1527" display="https://fbref.com/en/squads/cff3d9bb/Chelsea-Stats" xr:uid="{D1E61B0E-5B06-43F2-BB65-5B720FD35E0F}"/>
    <hyperlink ref="AK384" r:id="rId1528" display="https://fbref.com/en/players/b400bde0/matchlogs/2023-2024/summary/Raheem-Sterling-Match-Logs" xr:uid="{2408EE59-7A7C-49BC-AFBA-0F26DDCF88EF}"/>
    <hyperlink ref="B385" r:id="rId1529" display="https://fbref.com/en/players/934e1968/Dominik-Szoboszlai" xr:uid="{B811D1A6-F306-4921-A538-D620CA689605}"/>
    <hyperlink ref="C385" r:id="rId1530" display="https://fbref.com/en/country/HUN/Hungary-Football" xr:uid="{99D428FD-C095-4637-AAB7-D76B9BC43CB0}"/>
    <hyperlink ref="E385" r:id="rId1531" display="https://fbref.com/en/squads/822bd0ba/Liverpool-Stats" xr:uid="{3D736B59-AA85-475D-8089-2166331EE2D0}"/>
    <hyperlink ref="AK385" r:id="rId1532" display="https://fbref.com/en/players/934e1968/matchlogs/2023-2024/summary/Dominik-Szoboszlai-Match-Logs" xr:uid="{4ED50A23-EEB9-4563-B2F8-AD075FD484C3}"/>
    <hyperlink ref="B386" r:id="rId1533" display="https://fbref.com/en/players/e514ab62/Matt-Targett" xr:uid="{51202F60-FA2C-4808-8E6B-8014A38906E2}"/>
    <hyperlink ref="C386" r:id="rId1534" display="https://fbref.com/en/country/ENG/England-Football" xr:uid="{A61E0811-025E-474A-A56A-801594A68759}"/>
    <hyperlink ref="E386" r:id="rId1535" display="https://fbref.com/en/squads/b2b47a98/Newcastle-United-Stats" xr:uid="{6AB32F06-5619-412D-B84C-837A76BA9352}"/>
    <hyperlink ref="AK386" r:id="rId1536" display="https://fbref.com/en/players/e514ab62/matchlogs/2023-2024/summary/Matt-Targett-Match-Logs" xr:uid="{76898D82-DA1D-48A1-8CCE-A35E0125DC9F}"/>
    <hyperlink ref="B387" r:id="rId1537" display="https://fbref.com/en/players/15ea812b/James-Tarkowski" xr:uid="{6845D1AC-FA2B-4B47-ADEA-7586ED26A74C}"/>
    <hyperlink ref="C387" r:id="rId1538" display="https://fbref.com/en/country/ENG/England-Football" xr:uid="{29EF9EE8-1EC3-4281-B4C7-3F976A6AAAC5}"/>
    <hyperlink ref="E387" r:id="rId1539" display="https://fbref.com/en/squads/d3fd31cc/Everton-Stats" xr:uid="{5DB96739-26AA-4372-BE0A-70C37879EBD5}"/>
    <hyperlink ref="AK387" r:id="rId1540" display="https://fbref.com/en/players/15ea812b/matchlogs/2023-2024/summary/James-Tarkowski-Match-Logs" xr:uid="{42E7B0D4-3A32-4D27-863A-537DB816E9A5}"/>
    <hyperlink ref="B388" r:id="rId1541" display="https://fbref.com/en/players/a65c844b/Nuno-Tavares" xr:uid="{3680E344-21D4-4EBD-BCC0-F6547639CA7F}"/>
    <hyperlink ref="C388" r:id="rId1542" display="https://fbref.com/en/country/POR/Portugal-Football" xr:uid="{15D08461-7ED5-471C-A7C6-0238404E8568}"/>
    <hyperlink ref="E388" r:id="rId1543" display="https://fbref.com/en/squads/e4a775cb/Nottingham-Forest-Stats" xr:uid="{CD5DE23E-F287-4C9B-AA95-225DEA1B2C24}"/>
    <hyperlink ref="AK388" r:id="rId1544" display="https://fbref.com/en/players/a65c844b/matchlogs/2023-2024/summary/Nuno-Tavares-Match-Logs" xr:uid="{3FFF5CC4-DE99-4B18-A0B9-E04B2A154701}"/>
    <hyperlink ref="B389" r:id="rId1545" display="https://fbref.com/en/players/5c0da4a4/Marcus-Tavernier" xr:uid="{182B8439-23AF-46DE-83A7-D83514638611}"/>
    <hyperlink ref="C389" r:id="rId1546" display="https://fbref.com/en/country/ENG/England-Football" xr:uid="{89C94094-D8E7-4D54-99DF-F77372D96A79}"/>
    <hyperlink ref="E389" r:id="rId1547" display="https://fbref.com/en/squads/4ba7cbea/Bournemouth-Stats" xr:uid="{614E3861-16AF-4488-BA7A-0214EC8533CC}"/>
    <hyperlink ref="AK389" r:id="rId1548" display="https://fbref.com/en/players/5c0da4a4/matchlogs/2023-2024/summary/Marcus-Tavernier-Match-Logs" xr:uid="{25890714-2227-4F17-ABF3-870DF1767EC8}"/>
    <hyperlink ref="B390" r:id="rId1549" display="https://fbref.com/en/players/cc2d7ad5/Charlie-Taylor" xr:uid="{9E4A5BD4-40FD-4E43-9398-4EE94446E33D}"/>
    <hyperlink ref="C390" r:id="rId1550" display="https://fbref.com/en/country/ENG/England-Football" xr:uid="{E8B62C4B-0341-4ECC-9F49-BA0FA2B404ED}"/>
    <hyperlink ref="E390" r:id="rId1551" display="https://fbref.com/en/squads/943e8050/Burnley-Stats" xr:uid="{26C38BDA-4796-430D-B07D-2B5D0079F712}"/>
    <hyperlink ref="AK390" r:id="rId1552" display="https://fbref.com/en/players/cc2d7ad5/matchlogs/2023-2024/summary/Charlie-Taylor-Match-Logs" xr:uid="{C366E444-1AB9-4AF2-85AD-7EB203AD5C75}"/>
    <hyperlink ref="B391" r:id="rId1553" display="https://fbref.com/en/players/77d7c96f/Kenny-Tete" xr:uid="{CC7AB855-6AF1-455D-A086-A6CD0C78AA6D}"/>
    <hyperlink ref="C391" r:id="rId1554" display="https://fbref.com/en/country/NED/Netherlands-Football" xr:uid="{93111A75-0E6F-4A9C-BD24-52A9D34F8F29}"/>
    <hyperlink ref="E391" r:id="rId1555" display="https://fbref.com/en/squads/fd962109/Fulham-Stats" xr:uid="{8316F860-5E65-420A-926E-791631421DAD}"/>
    <hyperlink ref="AK391" r:id="rId1556" display="https://fbref.com/en/players/77d7c96f/matchlogs/2023-2024/summary/Kenny-Tete-Match-Logs" xr:uid="{221C31F0-6176-4A38-BC91-BC8C33549AAD}"/>
    <hyperlink ref="B392" r:id="rId1557" display="https://fbref.com/en/players/fc027d02/Luke-Thomas" xr:uid="{EB6C4143-503B-44AA-B568-51FB17BEFAA5}"/>
    <hyperlink ref="C392" r:id="rId1558" display="https://fbref.com/en/country/ENG/England-Football" xr:uid="{404F6E29-4805-4B21-AE5F-F2FDF72351B6}"/>
    <hyperlink ref="E392" r:id="rId1559" display="https://fbref.com/en/squads/1df6b87e/Sheffield-United-Stats" xr:uid="{D9A386BF-4957-4E44-9B03-AB5A7C10F800}"/>
    <hyperlink ref="AK392" r:id="rId1560" display="https://fbref.com/en/players/fc027d02/matchlogs/2023-2024/summary/Luke-Thomas-Match-Logs" xr:uid="{01AD2D72-F2A9-40A7-8728-733042D3D081}"/>
    <hyperlink ref="B393" r:id="rId1561" display="https://fbref.com/en/players/56f7a928/Youri-Tielemans" xr:uid="{43C7AE80-BA5D-49CB-AA78-B482FFFFFACE}"/>
    <hyperlink ref="C393" r:id="rId1562" display="https://fbref.com/en/country/BEL/Belgium-Football" xr:uid="{EFA04A17-84EF-482F-9AB6-FC8A174B96E8}"/>
    <hyperlink ref="E393" r:id="rId1563" display="https://fbref.com/en/squads/8602292d/Aston-Villa-Stats" xr:uid="{24942E39-9892-4CEC-B615-C32290879189}"/>
    <hyperlink ref="AK393" r:id="rId1564" display="https://fbref.com/en/players/56f7a928/matchlogs/2023-2024/summary/Youri-Tielemans-Match-Logs" xr:uid="{1B12E821-E9BC-4714-A483-80911BB5776A}"/>
    <hyperlink ref="B394" r:id="rId1565" display="https://fbref.com/en/players/41034650/Jurrien-Timber" xr:uid="{E116E91D-3159-4AE7-A781-E97268EF2761}"/>
    <hyperlink ref="C394" r:id="rId1566" display="https://fbref.com/en/country/NED/Netherlands-Football" xr:uid="{9686B67A-A20A-454B-87F8-CAA455786A6D}"/>
    <hyperlink ref="E394" r:id="rId1567" display="https://fbref.com/en/squads/18bb7c10/Arsenal-Stats" xr:uid="{1E0F406E-CB0E-434F-B899-FB305973FDD0}"/>
    <hyperlink ref="AK394" r:id="rId1568" display="https://fbref.com/en/players/41034650/matchlogs/2023-2024/summary/Jurrien-Timber-Match-Logs" xr:uid="{79ED024A-4D7D-4657-8A03-A5F69A387ADE}"/>
    <hyperlink ref="B395" r:id="rId1569" display="https://fbref.com/en/players/a105d46a/Harry-Toffolo" xr:uid="{9A482321-333A-4E26-8578-3DB473129EC0}"/>
    <hyperlink ref="C395" r:id="rId1570" display="https://fbref.com/en/country/ENG/England-Football" xr:uid="{2B3A8AFE-78CD-4532-8891-9F6C4FE3B083}"/>
    <hyperlink ref="E395" r:id="rId1571" display="https://fbref.com/en/squads/e4a775cb/Nottingham-Forest-Stats" xr:uid="{2AD51B95-16B1-45C8-855C-DAA04DDBC6AD}"/>
    <hyperlink ref="AK395" r:id="rId1572" display="https://fbref.com/en/players/a105d46a/matchlogs/2023-2024/summary/Harry-Toffolo-Match-Logs" xr:uid="{A278F782-8141-46A1-9DC7-CF9E40C8B1B3}"/>
    <hyperlink ref="B396" r:id="rId1573" display="https://fbref.com/en/players/b3af9be1/Takehiro-Tomiyasu" xr:uid="{8263CC78-2907-4A2C-97D6-E5CC8E65AE3F}"/>
    <hyperlink ref="C396" r:id="rId1574" display="https://fbref.com/en/country/JPN/Japan-Football" xr:uid="{50051050-C37D-4DDB-B058-EACAD31B4330}"/>
    <hyperlink ref="E396" r:id="rId1575" display="https://fbref.com/en/squads/18bb7c10/Arsenal-Stats" xr:uid="{145D1114-302E-4775-B7B7-77D03A9F31DE}"/>
    <hyperlink ref="AK396" r:id="rId1576" display="https://fbref.com/en/players/b3af9be1/matchlogs/2023-2024/summary/Takehiro-Tomiyasu-Match-Logs" xr:uid="{5DC48254-3B83-405D-AB2D-00920A213AF9}"/>
    <hyperlink ref="B397" r:id="rId1577" display="https://fbref.com/en/players/e7ca0439/James-Tomkins" xr:uid="{C2F13364-8A03-45A2-9FD3-83B4B8331333}"/>
    <hyperlink ref="C397" r:id="rId1578" display="https://fbref.com/en/country/ENG/England-Football" xr:uid="{37BF16E3-52EF-420D-8701-C3338E8D46BE}"/>
    <hyperlink ref="E397" r:id="rId1579" display="https://fbref.com/en/squads/47c64c55/Crystal-Palace-Stats" xr:uid="{693006D1-CA91-46FA-A229-5B53C2CB93C5}"/>
    <hyperlink ref="AK397" r:id="rId1580" display="https://fbref.com/en/players/e7ca0439/matchlogs/2023-2024/summary/James-Tomkins-Match-Logs" xr:uid="{B8601678-FC84-480D-98E8-93A17F8936E1}"/>
    <hyperlink ref="B398" r:id="rId1581" display="https://fbref.com/en/players/0db169ae/Sandro-Tonali" xr:uid="{4ECAFE20-5093-4947-BA97-D4B716FED479}"/>
    <hyperlink ref="C398" r:id="rId1582" display="https://fbref.com/en/country/ITA/Italy-Football" xr:uid="{6EE3C04D-B319-4723-B131-B0DEB0FC4932}"/>
    <hyperlink ref="E398" r:id="rId1583" display="https://fbref.com/en/squads/b2b47a98/Newcastle-United-Stats" xr:uid="{96D1BA9E-AEA5-4020-B745-CA48789BC771}"/>
    <hyperlink ref="AK398" r:id="rId1584" display="https://fbref.com/en/players/0db169ae/matchlogs/2023-2024/summary/Sandro-Tonali-Match-Logs" xr:uid="{C8B17346-C76C-4591-A9BD-D485B29D8992}"/>
    <hyperlink ref="B399" r:id="rId1585" display="https://fbref.com/en/players/532e1e4f/Pau-Torres" xr:uid="{B1828E29-4545-4A34-AD70-DC087421DC52}"/>
    <hyperlink ref="C399" r:id="rId1586" display="https://fbref.com/en/country/ESP/Spain-Football" xr:uid="{A67685E7-7E01-412F-A83C-711123D85D50}"/>
    <hyperlink ref="E399" r:id="rId1587" display="https://fbref.com/en/squads/8602292d/Aston-Villa-Stats" xr:uid="{211D73A9-B666-4B60-B91C-EC7B12EFBAE0}"/>
    <hyperlink ref="AK399" r:id="rId1588" display="https://fbref.com/en/players/532e1e4f/matchlogs/2023-2024/summary/Pau-Torres-Match-Logs" xr:uid="{7B7793D6-BA81-4D1F-8F2B-3B6B01C00D7B}"/>
    <hyperlink ref="B400" r:id="rId1589" display="https://fbref.com/en/players/259fea27/James-Trafford" xr:uid="{E7B02C4A-2488-447B-A8BF-A07EED23DA01}"/>
    <hyperlink ref="C400" r:id="rId1590" display="https://fbref.com/en/country/ENG/England-Football" xr:uid="{F45365FE-5B35-4187-AA73-7680A2B5DE1E}"/>
    <hyperlink ref="E400" r:id="rId1591" display="https://fbref.com/en/squads/943e8050/Burnley-Stats" xr:uid="{308EE600-5BF0-46A0-BB7C-372C99899BDF}"/>
    <hyperlink ref="AK400" r:id="rId1592" display="https://fbref.com/en/players/259fea27/matchlogs/2023-2024/summary/James-Trafford-Match-Logs" xr:uid="{84FA5867-C13D-4993-8D83-E7F5C5269F3C}"/>
    <hyperlink ref="B401" r:id="rId1593" display="https://fbref.com/en/players/9a28eba4/Adama-Traore" xr:uid="{F7CE330F-53CB-4061-BFC5-CAB1033E55FB}"/>
    <hyperlink ref="C401" r:id="rId1594" display="https://fbref.com/en/country/ESP/Spain-Football" xr:uid="{FE15C9F8-7470-46AC-AB80-10878164C640}"/>
    <hyperlink ref="E401" r:id="rId1595" display="https://fbref.com/en/squads/fd962109/Fulham-Stats" xr:uid="{52B37687-4918-47E8-89B0-A10412FFBD8A}"/>
    <hyperlink ref="AK401" r:id="rId1596" display="https://fbref.com/en/players/9a28eba4/matchlogs/2023-2024/summary/Adama-Traore-Match-Logs" xr:uid="{85F86270-3501-4779-9CC5-F32ADEFBEA0C}"/>
    <hyperlink ref="B402" r:id="rId1597" display="https://fbref.com/en/players/c47541e0/Bertrand-Traore" xr:uid="{9FEECAEF-A2DD-4972-A7B9-0DA94E8B5E7F}"/>
    <hyperlink ref="C402" r:id="rId1598" display="https://fbref.com/en/country/BFA/Burkina-Faso-Football" xr:uid="{ECDD1889-43FF-4FBB-B009-C90F9C4FE0DA}"/>
    <hyperlink ref="E402" r:id="rId1599" display="https://fbref.com/en/squads/8602292d/Aston-Villa-Stats" xr:uid="{B4B70FB3-1028-43F8-A830-0B129E43E3F3}"/>
    <hyperlink ref="AK402" r:id="rId1600" display="https://fbref.com/en/players/c47541e0/matchlogs/2023-2024/summary/Bertrand-Traore-Match-Logs" xr:uid="{57BE5804-C93D-4745-8A22-91A793F7D95C}"/>
    <hyperlink ref="B403" r:id="rId1601" display="https://fbref.com/en/players/999ceb5f/Boubacar-Traore" xr:uid="{63F4ECC5-A56B-4DFC-AFE8-508C15CD02C0}"/>
    <hyperlink ref="C403" r:id="rId1602" display="https://fbref.com/en/country/MLI/Mali-Football" xr:uid="{BD3D8BA5-3355-4995-A029-F8324476C6D8}"/>
    <hyperlink ref="E403" r:id="rId1603" display="https://fbref.com/en/squads/8cec06e1/Wolverhampton-Wanderers-Stats" xr:uid="{1E12CAC8-5A6E-4D44-92CC-B7876675CB80}"/>
    <hyperlink ref="AK403" r:id="rId1604" display="https://fbref.com/en/players/999ceb5f/matchlogs/2023-2024/summary/Boubacar-Traore-Match-Logs" xr:uid="{AFBC9EF7-00A4-41C8-86BF-06F0358F43EC}"/>
    <hyperlink ref="B404" r:id="rId1605" display="https://fbref.com/en/players/b2a81fc6/Mike-Tresor" xr:uid="{907DC7D3-7C09-4090-A5D6-350634BBAE61}"/>
    <hyperlink ref="C404" r:id="rId1606" display="https://fbref.com/en/country/BEL/Belgium-Football" xr:uid="{76732B67-F9DD-4C5A-8810-F6315981458C}"/>
    <hyperlink ref="E404" r:id="rId1607" display="https://fbref.com/en/squads/943e8050/Burnley-Stats" xr:uid="{2AE0EF29-2CD5-4C24-92C4-411026714D71}"/>
    <hyperlink ref="AK404" r:id="rId1608" display="https://fbref.com/en/players/b2a81fc6/matchlogs/2023-2024/summary/Mike-Tresor-Match-Logs" xr:uid="{B5664753-62E0-4ED2-8DE7-A952183B2DD4}"/>
    <hyperlink ref="B405" r:id="rId1609" display="https://fbref.com/en/players/21512407/Kieran-Trippier" xr:uid="{FD6443DF-B36D-4C19-9F9C-1C421A16727C}"/>
    <hyperlink ref="C405" r:id="rId1610" display="https://fbref.com/en/country/ENG/England-Football" xr:uid="{1BDAF2C8-8365-4772-8546-9FCD87DB6482}"/>
    <hyperlink ref="E405" r:id="rId1611" display="https://fbref.com/en/squads/b2b47a98/Newcastle-United-Stats" xr:uid="{41B32ACF-B86B-4482-9B39-CF5111EC95BA}"/>
    <hyperlink ref="AK405" r:id="rId1612" display="https://fbref.com/en/players/21512407/matchlogs/2023-2024/summary/Kieran-Trippier-Match-Logs" xr:uid="{40E1DA02-7B59-4931-8D99-96DCF5AE89E5}"/>
    <hyperlink ref="B406" r:id="rId1613" display="https://fbref.com/en/players/38ceb24a/Leandro-Trossard" xr:uid="{A01DFD90-C55F-4331-AE9E-1BF5EB0D8174}"/>
    <hyperlink ref="C406" r:id="rId1614" display="https://fbref.com/en/country/BEL/Belgium-Football" xr:uid="{36B91057-4060-457E-AA0C-04FC7A52351A}"/>
    <hyperlink ref="E406" r:id="rId1615" display="https://fbref.com/en/squads/18bb7c10/Arsenal-Stats" xr:uid="{5D0F8B2B-229B-4CF5-A660-3F5AF54E28EA}"/>
    <hyperlink ref="AK406" r:id="rId1616" display="https://fbref.com/en/players/38ceb24a/matchlogs/2023-2024/summary/Leandro-Trossard-Match-Logs" xr:uid="{9DFA30E7-7B29-4C3C-A992-4BD284FBFC00}"/>
    <hyperlink ref="B407" r:id="rId1617" display="https://fbref.com/en/players/cddf767b/Auston-Trusty" xr:uid="{0A68EACF-C381-4793-94FE-2273AE806254}"/>
    <hyperlink ref="C407" r:id="rId1618" display="https://fbref.com/en/country/USA/United-States-Football" xr:uid="{1A2B02DA-85C6-4379-9891-026170AE9CAB}"/>
    <hyperlink ref="E407" r:id="rId1619" display="https://fbref.com/en/squads/1df6b87e/Sheffield-United-Stats" xr:uid="{4594F24A-FB97-4DD9-890D-64B166E65832}"/>
    <hyperlink ref="AK407" r:id="rId1620" display="https://fbref.com/en/players/cddf767b/matchlogs/2023-2024/summary/Auston-Trusty-Match-Logs" xr:uid="{69E0D4E0-D0DF-4762-9AF3-44064BD88173}"/>
    <hyperlink ref="B408" r:id="rId1621" display="https://fbref.com/en/players/f315ca93/Kostas-Tsimikas" xr:uid="{0C6373FA-C0B9-4A2B-A421-09D01CC29832}"/>
    <hyperlink ref="C408" r:id="rId1622" display="https://fbref.com/en/country/GRE/Greece-Football" xr:uid="{A2E2720B-C864-4B87-A714-BF1116CCA1C2}"/>
    <hyperlink ref="E408" r:id="rId1623" display="https://fbref.com/en/squads/822bd0ba/Liverpool-Stats" xr:uid="{2978C59B-6685-4829-B5E2-B2B6BCDF6909}"/>
    <hyperlink ref="AK408" r:id="rId1624" display="https://fbref.com/en/players/f315ca93/matchlogs/2023-2024/summary/Kostas-Tsimikas-Match-Logs" xr:uid="{46938943-6A7B-40C8-A0B1-56B142C400E1}"/>
    <hyperlink ref="B409" r:id="rId1625" display="https://fbref.com/en/players/4a51ba65/Matt-Turner" xr:uid="{6C1BAD6D-0C55-40DC-9895-6AE5B39BED52}"/>
    <hyperlink ref="C409" r:id="rId1626" display="https://fbref.com/en/country/USA/United-States-Football" xr:uid="{8E2FCA64-AFCB-4473-BC2C-A4F53AA585D2}"/>
    <hyperlink ref="E409" r:id="rId1627" display="https://fbref.com/en/squads/e4a775cb/Nottingham-Forest-Stats" xr:uid="{B4AED8C1-9525-4BCD-A49B-AD065025A44A}"/>
    <hyperlink ref="AK409" r:id="rId1628" display="https://fbref.com/en/players/4a51ba65/matchlogs/2023-2024/summary/Matt-Turner-Match-Logs" xr:uid="{6520DA51-009B-4708-B6E1-D6A8730B355D}"/>
    <hyperlink ref="B410" r:id="rId1629" display="https://fbref.com/en/players/7cd520e8/Destiny-Udogie" xr:uid="{C7FC455B-C674-4093-BDC9-B8228A1DAD6C}"/>
    <hyperlink ref="C410" r:id="rId1630" display="https://fbref.com/en/country/ITA/Italy-Football" xr:uid="{2C826878-8DBE-4742-A797-B8EC9FCC9BF5}"/>
    <hyperlink ref="E410" r:id="rId1631" display="https://fbref.com/en/squads/361ca564/Tottenham-Hotspur-Stats" xr:uid="{D9870FD9-1AD6-4E10-AD8E-D5B425CE4322}"/>
    <hyperlink ref="AK410" r:id="rId1632" display="https://fbref.com/en/players/7cd520e8/matchlogs/2023-2024/summary/Destiny-Udogie-Match-Logs" xr:uid="{ECFAB9C8-C483-4E6D-A846-34B204F40A82}"/>
    <hyperlink ref="B411" r:id="rId1633" display="https://fbref.com/en/players/1df4a109/Lesley-Ugochukwu" xr:uid="{77BA59A7-0FA4-4A7D-9644-018C25F88736}"/>
    <hyperlink ref="C411" r:id="rId1634" display="https://fbref.com/en/country/FRA/France-Football" xr:uid="{549C4221-155E-47E4-BA76-48279DEEC55F}"/>
    <hyperlink ref="E411" r:id="rId1635" display="https://fbref.com/en/squads/cff3d9bb/Chelsea-Stats" xr:uid="{AAA84917-DC86-4BAB-AF82-FB2B1F6F4ACC}"/>
    <hyperlink ref="AK411" r:id="rId1636" display="https://fbref.com/en/players/1df4a109/matchlogs/2023-2024/summary/Lesley-Ugochukwu-Match-Logs" xr:uid="{E5F546BB-127A-4EB0-AF2F-E8F6AD8B4989}"/>
    <hyperlink ref="B412" r:id="rId1637" display="https://fbref.com/en/players/e06683ca/Virgil-van-Dijk" xr:uid="{C2AB980E-EFFA-4CB6-812A-2A2C931379D5}"/>
    <hyperlink ref="C412" r:id="rId1638" display="https://fbref.com/en/country/NED/Netherlands-Football" xr:uid="{44BB61D3-C97F-45CF-B3DC-704335E56919}"/>
    <hyperlink ref="E412" r:id="rId1639" display="https://fbref.com/en/squads/822bd0ba/Liverpool-Stats" xr:uid="{652A1090-1047-4CE0-9A89-2092CC2942E3}"/>
    <hyperlink ref="AK412" r:id="rId1640" display="https://fbref.com/en/players/e06683ca/matchlogs/2023-2024/summary/Virgil-van-Dijk-Match-Logs" xr:uid="{306CD231-6D7C-42CA-A31B-8447093F4FBF}"/>
    <hyperlink ref="B413" r:id="rId1641" display="https://fbref.com/en/players/9f8e9423/Raphael-Varane" xr:uid="{ABB0CDF2-6F94-442A-9436-CE6FDF7F9E54}"/>
    <hyperlink ref="C413" r:id="rId1642" display="https://fbref.com/en/country/FRA/France-Football" xr:uid="{C508495F-98AC-4207-9185-FC3553A18CCB}"/>
    <hyperlink ref="E413" r:id="rId1643" display="https://fbref.com/en/squads/19538871/Manchester-United-Stats" xr:uid="{DBEFD465-9DDC-44C7-99D8-72B90B25C645}"/>
    <hyperlink ref="AK413" r:id="rId1644" display="https://fbref.com/en/players/9f8e9423/matchlogs/2023-2024/summary/Raphael-Varane-Match-Logs" xr:uid="{C7DE1F80-C2B8-4599-B798-858CE7048944}"/>
    <hyperlink ref="B414" r:id="rId1645" display="https://fbref.com/en/players/3f7bafbe/Alejo-Veliz" xr:uid="{501165AF-CB93-4B76-9B0B-E3CC9C05B7D1}"/>
    <hyperlink ref="C414" r:id="rId1646" display="https://fbref.com/en/country/ARG/Argentina-Football" xr:uid="{81952DA3-4C41-4167-A31B-8B109A23F097}"/>
    <hyperlink ref="E414" r:id="rId1647" display="https://fbref.com/en/squads/361ca564/Tottenham-Hotspur-Stats" xr:uid="{867C9E1B-3AC2-45B3-891E-58FEDDBFA4F5}"/>
    <hyperlink ref="AK414" r:id="rId1648" display="https://fbref.com/en/players/3f7bafbe/matchlogs/2023-2024/summary/Alejo-Veliz-Match-Logs" xr:uid="{964D17AB-68AB-4B7B-A850-D5D7147A8590}"/>
    <hyperlink ref="B415" r:id="rId1649" display="https://fbref.com/en/players/dad4b285/Joel-Veltman" xr:uid="{A502D62E-9CCE-475A-AE05-038AFDBEAE6D}"/>
    <hyperlink ref="C415" r:id="rId1650" display="https://fbref.com/en/country/NED/Netherlands-Football" xr:uid="{C96C9FF5-B040-4B5B-945F-1FF573B869EA}"/>
    <hyperlink ref="E415" r:id="rId1651" display="https://fbref.com/en/squads/d07537b9/Brighton-and-Hove-Albion-Stats" xr:uid="{8254FDDB-0141-4BFE-B586-47D131C83111}"/>
    <hyperlink ref="AK415" r:id="rId1652" display="https://fbref.com/en/players/dad4b285/matchlogs/2023-2024/summary/Joel-Veltman-Match-Logs" xr:uid="{7123A144-4ED2-4304-B719-49FB1E5481BC}"/>
    <hyperlink ref="B416" r:id="rId1653" display="https://fbref.com/en/players/8fe2a392/Micky-van-de-Ven" xr:uid="{B0CB5D7C-C7FC-41A3-A4E3-E27E35AC018B}"/>
    <hyperlink ref="C416" r:id="rId1654" display="https://fbref.com/en/country/NED/Netherlands-Football" xr:uid="{E9F30EED-A1BF-40F9-8EC9-C8722C0E9314}"/>
    <hyperlink ref="E416" r:id="rId1655" display="https://fbref.com/en/squads/361ca564/Tottenham-Hotspur-Stats" xr:uid="{872378CD-EAB0-4859-98C2-7F42481262DF}"/>
    <hyperlink ref="AK416" r:id="rId1656" display="https://fbref.com/en/players/8fe2a392/matchlogs/2023-2024/summary/Micky-van-de-Ven-Match-Logs" xr:uid="{EC8D4977-7D48-4036-B2B8-9DE10C5DE43D}"/>
    <hyperlink ref="B417" r:id="rId1657" display="https://fbref.com/en/players/cf134113/Bart-Verbruggen" xr:uid="{87E74187-CCFD-490D-AC05-A47D52BDF9E5}"/>
    <hyperlink ref="C417" r:id="rId1658" display="https://fbref.com/en/country/NED/Netherlands-Football" xr:uid="{DFE62EE9-AE18-433A-BB17-1BC5D83D6CA7}"/>
    <hyperlink ref="E417" r:id="rId1659" display="https://fbref.com/en/squads/d07537b9/Brighton-and-Hove-Albion-Stats" xr:uid="{60A47F7E-E6B8-49F6-8C2B-1951FBE058D9}"/>
    <hyperlink ref="AK417" r:id="rId1660" display="https://fbref.com/en/players/cf134113/matchlogs/2023-2024/summary/Bart-Verbruggen-Match-Logs" xr:uid="{51FB683C-273B-4848-8A29-3CF6FC37E1B2}"/>
    <hyperlink ref="B418" r:id="rId1661" display="https://fbref.com/en/players/77d6fd4d/Guglielmo-Vicario" xr:uid="{C95C9F1E-4643-4B4B-89AF-EAEF6D74687F}"/>
    <hyperlink ref="C418" r:id="rId1662" display="https://fbref.com/en/country/ITA/Italy-Football" xr:uid="{CA3AE6DC-D3C3-498B-8E8E-E93D472A4179}"/>
    <hyperlink ref="E418" r:id="rId1663" display="https://fbref.com/en/squads/361ca564/Tottenham-Hotspur-Stats" xr:uid="{27CFBF44-9039-424E-B88D-DA0EC66083C2}"/>
    <hyperlink ref="AK418" r:id="rId1664" display="https://fbref.com/en/players/77d6fd4d/matchlogs/2023-2024/summary/Guglielmo-Vicario-Match-Logs" xr:uid="{505AFC6A-349A-4100-964D-73EB77313384}"/>
    <hyperlink ref="B419" r:id="rId1665" display="https://fbref.com/en/players/6412cc03/Fabio-Vieira" xr:uid="{183AC220-DDEE-4F79-A5FD-40DDA1342227}"/>
    <hyperlink ref="C419" r:id="rId1666" display="https://fbref.com/en/country/POR/Portugal-Football" xr:uid="{61953667-33F5-401A-9A98-E7CE58B5D3FB}"/>
    <hyperlink ref="E419" r:id="rId1667" display="https://fbref.com/en/squads/18bb7c10/Arsenal-Stats" xr:uid="{FAF7F049-045D-4AAF-A303-57AF4E17828E}"/>
    <hyperlink ref="AK419" r:id="rId1668" display="https://fbref.com/en/players/6412cc03/matchlogs/2023-2024/summary/Fabio-Vieira-Match-Logs" xr:uid="{A63CD9AE-E7B5-4589-9E90-5D006D8E1918}"/>
    <hyperlink ref="B420" r:id="rId1669" display="https://fbref.com/en/players/8b529245/Carlos-Vinicius" xr:uid="{CC433024-0F46-410D-A242-E32AAD196513}"/>
    <hyperlink ref="C420" r:id="rId1670" display="https://fbref.com/en/country/BRA/Brazil-Football" xr:uid="{0F5AD9DC-58CF-4251-840C-C20098261767}"/>
    <hyperlink ref="E420" r:id="rId1671" display="https://fbref.com/en/squads/fd962109/Fulham-Stats" xr:uid="{88423B44-136C-4F04-8F71-9EDF84017438}"/>
    <hyperlink ref="AK420" r:id="rId1672" display="https://fbref.com/en/players/8b529245/matchlogs/2023-2024/summary/Carlos-Vinicius-Match-Logs" xr:uid="{94BE1D90-930E-4254-9AB3-070EA69C70BF}"/>
    <hyperlink ref="B421" r:id="rId1673" display="https://fbref.com/en/players/9295dc1c/Vitinho" xr:uid="{4CC9F4A8-AB18-4B43-85F6-2664289FE1F8}"/>
    <hyperlink ref="C421" r:id="rId1674" display="https://fbref.com/en/country/BRA/Brazil-Football" xr:uid="{AD6E36F1-C4F4-4338-ADDE-C613E3A27E01}"/>
    <hyperlink ref="E421" r:id="rId1675" display="https://fbref.com/en/squads/943e8050/Burnley-Stats" xr:uid="{3803D7FA-7BFF-4394-8FF5-8A99E163980A}"/>
    <hyperlink ref="AK421" r:id="rId1676" display="https://fbref.com/en/players/9295dc1c/matchlogs/2023-2024/summary/Vitinho-Match-Logs" xr:uid="{70E2EEAF-D1F3-4526-A97F-16B68D2BF8C5}"/>
    <hyperlink ref="B422" r:id="rId1677" display="https://fbref.com/en/players/86dd77d1/Kyle-Walker" xr:uid="{AC34724E-09E0-49C8-8306-5FBC3429A66B}"/>
    <hyperlink ref="C422" r:id="rId1678" display="https://fbref.com/en/country/ENG/England-Football" xr:uid="{DEAB1CCE-FBA1-40BA-BDD8-26E0B15C8AB7}"/>
    <hyperlink ref="E422" r:id="rId1679" display="https://fbref.com/en/squads/b8fd03ef/Manchester-City-Stats" xr:uid="{A6212861-DF4C-4200-9C44-10146370E140}"/>
    <hyperlink ref="AK422" r:id="rId1680" display="https://fbref.com/en/players/86dd77d1/matchlogs/2023-2024/summary/Kyle-Walker-Match-Logs" xr:uid="{898C0CF3-59C9-47E5-A569-4E6A752BE2D0}"/>
    <hyperlink ref="B423" r:id="rId1681" display="https://fbref.com/en/players/9e525177/Aaron-Wan-Bissaka" xr:uid="{FEC6C4DA-E4F7-4939-AB1F-EE011B512F06}"/>
    <hyperlink ref="C423" r:id="rId1682" display="https://fbref.com/en/country/ENG/England-Football" xr:uid="{C4D5CA45-BEAA-46C8-B616-3873BDE7230F}"/>
    <hyperlink ref="E423" r:id="rId1683" display="https://fbref.com/en/squads/19538871/Manchester-United-Stats" xr:uid="{899C3240-FC50-4BD1-BC96-AB7BB51FC62E}"/>
    <hyperlink ref="AK423" r:id="rId1684" display="https://fbref.com/en/players/9e525177/matchlogs/2023-2024/summary/Aaron-Wan-Bissaka-Match-Logs" xr:uid="{6B2C4239-F09E-473E-A005-CA152A801B7D}"/>
    <hyperlink ref="B424" r:id="rId1685" display="https://fbref.com/en/players/8a7ff278/Joel-Ward" xr:uid="{63814FDB-8C59-413C-8AA5-AB2A1DDBC24C}"/>
    <hyperlink ref="C424" r:id="rId1686" display="https://fbref.com/en/country/ENG/England-Football" xr:uid="{162C5594-4C64-43F0-B699-064B1BDFA783}"/>
    <hyperlink ref="E424" r:id="rId1687" display="https://fbref.com/en/squads/47c64c55/Crystal-Palace-Stats" xr:uid="{6525946A-0977-4345-AC0A-E503A0722227}"/>
    <hyperlink ref="AK424" r:id="rId1688" display="https://fbref.com/en/players/8a7ff278/matchlogs/2023-2024/summary/Joel-Ward-Match-Logs" xr:uid="{1D49A6C1-C4AD-4AFE-8ABE-3C0A860BECD8}"/>
    <hyperlink ref="B425" r:id="rId1689" display="https://fbref.com/en/players/3515d404/James-Ward-Prowse" xr:uid="{E2350B88-4ED7-4D59-9A10-61A954B2B995}"/>
    <hyperlink ref="C425" r:id="rId1690" display="https://fbref.com/en/country/ENG/England-Football" xr:uid="{ECDD7534-1A80-4897-81DC-3E6524015979}"/>
    <hyperlink ref="E425" r:id="rId1691" display="https://fbref.com/en/squads/7c21e445/West-Ham-United-Stats" xr:uid="{C9C970CC-D806-45E0-A38C-2FEDF12DEC6D}"/>
    <hyperlink ref="AK425" r:id="rId1692" display="https://fbref.com/en/players/3515d404/matchlogs/2023-2024/summary/James-Ward-Prowse-Match-Logs" xr:uid="{4AE264F5-31A5-4F3B-877B-B59FFB52C15F}"/>
    <hyperlink ref="B426" r:id="rId1693" display="https://fbref.com/en/players/aed3a70f/Ollie-Watkins" xr:uid="{FF7E4314-0A79-48D2-8A89-0984A01AFBE0}"/>
    <hyperlink ref="C426" r:id="rId1694" display="https://fbref.com/en/country/ENG/England-Football" xr:uid="{B008A69D-5B50-4C50-9806-DB7FB171CC19}"/>
    <hyperlink ref="E426" r:id="rId1695" display="https://fbref.com/en/squads/8602292d/Aston-Villa-Stats" xr:uid="{90D65224-A9C7-492D-8FD6-0E255AD869AB}"/>
    <hyperlink ref="AK426" r:id="rId1696" display="https://fbref.com/en/players/aed3a70f/matchlogs/2023-2024/summary/Ollie-Watkins-Match-Logs" xr:uid="{1BB29119-B795-4E59-84A2-7464B73F14E4}"/>
    <hyperlink ref="B427" r:id="rId1697" display="https://fbref.com/en/players/c40b6180/Adam-Webster" xr:uid="{FDFDAA4D-1276-4F18-8179-5D4AC68B118F}"/>
    <hyperlink ref="C427" r:id="rId1698" display="https://fbref.com/en/country/ENG/England-Football" xr:uid="{2AA9395A-362B-43CD-A141-13F7E3DDBD83}"/>
    <hyperlink ref="E427" r:id="rId1699" display="https://fbref.com/en/squads/d07537b9/Brighton-and-Hove-Albion-Stats" xr:uid="{3E002A28-2CAE-4842-9F26-7CAA478630A1}"/>
    <hyperlink ref="AK427" r:id="rId1700" display="https://fbref.com/en/players/c40b6180/matchlogs/2023-2024/summary/Adam-Webster-Match-Logs" xr:uid="{5A3D6FF6-462B-4FDC-959F-930B529A8AC3}"/>
    <hyperlink ref="B428" r:id="rId1701" display="https://fbref.com/en/players/ce5143da/Danny-Welbeck" xr:uid="{F21FA11C-2B7B-4712-9393-EC125FEF4C0E}"/>
    <hyperlink ref="C428" r:id="rId1702" display="https://fbref.com/en/country/ENG/England-Football" xr:uid="{D39310A6-EC23-427F-8B9B-C7E5F86EB9FB}"/>
    <hyperlink ref="E428" r:id="rId1703" display="https://fbref.com/en/squads/d07537b9/Brighton-and-Hove-Albion-Stats" xr:uid="{16DA3FD5-8262-46C0-922B-8A238972B366}"/>
    <hyperlink ref="AK428" r:id="rId1704" display="https://fbref.com/en/players/ce5143da/matchlogs/2023-2024/summary/Danny-Welbeck-Match-Logs" xr:uid="{792DAF61-A6E7-433E-8798-B44DDC45B3DB}"/>
    <hyperlink ref="B429" r:id="rId1705" display="https://fbref.com/en/players/35e413f1/Ben-White" xr:uid="{440D5BB9-14F4-420C-BC88-D653B4F8D1F8}"/>
    <hyperlink ref="C429" r:id="rId1706" display="https://fbref.com/en/country/ENG/England-Football" xr:uid="{15960AF2-B076-47E4-B43C-5BA5DC606FB7}"/>
    <hyperlink ref="E429" r:id="rId1707" display="https://fbref.com/en/squads/18bb7c10/Arsenal-Stats" xr:uid="{9B750C76-F943-413E-950B-3D22B1949290}"/>
    <hyperlink ref="AK429" r:id="rId1708" display="https://fbref.com/en/players/35e413f1/matchlogs/2023-2024/summary/Ben-White-Match-Logs" xr:uid="{CC574B2D-8009-46A1-A9E6-295F134505F0}"/>
    <hyperlink ref="B430" r:id="rId1709" display="https://fbref.com/en/players/dd323728/Neco-Williams" xr:uid="{D5E3463A-D55E-48AD-B60F-488AA638427C}"/>
    <hyperlink ref="C430" r:id="rId1710" display="https://fbref.com/en/country/WAL/Wales-Football" xr:uid="{951CC5FA-B190-416C-A775-A5B54919208A}"/>
    <hyperlink ref="E430" r:id="rId1711" display="https://fbref.com/en/squads/e4a775cb/Nottingham-Forest-Stats" xr:uid="{4AD67569-9A45-45CE-B817-B1BC30458408}"/>
    <hyperlink ref="AK430" r:id="rId1712" display="https://fbref.com/en/players/dd323728/matchlogs/2023-2024/summary/Neco-Williams-Match-Logs" xr:uid="{5AE3E3C8-03F7-419D-B5B4-90DB88E833F7}"/>
    <hyperlink ref="B431" r:id="rId1713" display="https://fbref.com/en/players/8b9ebd03/Willian" xr:uid="{B7D4A047-5C65-4C4C-8207-274C25BDF3C3}"/>
    <hyperlink ref="C431" r:id="rId1714" display="https://fbref.com/en/country/BRA/Brazil-Football" xr:uid="{F9900AEB-65FF-4C92-AABB-1ECBAC72483C}"/>
    <hyperlink ref="E431" r:id="rId1715" display="https://fbref.com/en/squads/fd962109/Fulham-Stats" xr:uid="{203A6B52-929C-43C2-88E0-1DA413196A29}"/>
    <hyperlink ref="AK431" r:id="rId1716" display="https://fbref.com/en/players/8b9ebd03/matchlogs/2023-2024/summary/Willian-Match-Logs" xr:uid="{E8B7EA92-E371-4E64-816D-FDBADB1E8433}"/>
    <hyperlink ref="B432" r:id="rId1717" display="https://fbref.com/en/players/c596fcb0/Callum-Wilson" xr:uid="{4283447E-8A43-4988-AEDA-93203FD1AF57}"/>
    <hyperlink ref="C432" r:id="rId1718" display="https://fbref.com/en/country/ENG/England-Football" xr:uid="{1427D5B1-F61B-45B4-B35D-329CE22C556B}"/>
    <hyperlink ref="E432" r:id="rId1719" display="https://fbref.com/en/squads/b2b47a98/Newcastle-United-Stats" xr:uid="{0B4EDDA3-2A5D-4737-9816-E122B8207E42}"/>
    <hyperlink ref="AK432" r:id="rId1720" display="https://fbref.com/en/players/c596fcb0/matchlogs/2023-2024/summary/Callum-Wilson-Match-Logs" xr:uid="{08F427A1-56EC-440D-BE41-5A75D844C03B}"/>
    <hyperlink ref="B433" r:id="rId1721" display="https://fbref.com/en/players/c6dc9ecd/Harry-Wilson" xr:uid="{D55A0891-278B-42A5-8E0C-1B9A1C6E765B}"/>
    <hyperlink ref="C433" r:id="rId1722" display="https://fbref.com/en/country/WAL/Wales-Football" xr:uid="{B5A501F0-B82B-4419-9186-5D4196125D0D}"/>
    <hyperlink ref="E433" r:id="rId1723" display="https://fbref.com/en/squads/fd962109/Fulham-Stats" xr:uid="{8EE9EC0E-26BC-4870-BF0A-9C994CFEC9FC}"/>
    <hyperlink ref="AK433" r:id="rId1724" display="https://fbref.com/en/players/c6dc9ecd/matchlogs/2023-2024/summary/Harry-Wilson-Match-Logs" xr:uid="{6F044870-35A8-46C9-A8C0-D92FB0B22BD5}"/>
    <hyperlink ref="B434" r:id="rId1725" display="https://fbref.com/en/players/2500cef9/Yoane-Wissa" xr:uid="{F7CE1C9D-7EE1-495D-B395-D3A45CD9ECD4}"/>
    <hyperlink ref="C434" r:id="rId1726" display="https://fbref.com/en/country/COD/Congo-DR-Football" xr:uid="{198FB1AA-6330-4F85-A26E-BC6E90473842}"/>
    <hyperlink ref="E434" r:id="rId1727" display="https://fbref.com/en/squads/cd051869/Brentford-Stats" xr:uid="{6BA0E64C-6E5F-4DEF-A169-758AABABE032}"/>
    <hyperlink ref="AK434" r:id="rId1728" display="https://fbref.com/en/players/2500cef9/matchlogs/2023-2024/summary/Yoane-Wissa-Match-Logs" xr:uid="{0F12A904-B4DB-473B-91E9-4FC22F3F2865}"/>
    <hyperlink ref="B435" r:id="rId1729" display="https://fbref.com/en/players/4e9a0555/Chris-Wood" xr:uid="{2DFCD315-6511-41A5-8B3C-3349A9AA9B31}"/>
    <hyperlink ref="C435" r:id="rId1730" display="https://fbref.com/en/country/NZL/New-Zealand-Football" xr:uid="{5B3E673E-3BB7-49EE-8A84-AB67FDA37545}"/>
    <hyperlink ref="E435" r:id="rId1731" display="https://fbref.com/en/squads/e4a775cb/Nottingham-Forest-Stats" xr:uid="{E99F6683-3C79-43A5-9121-CF190C245F6B}"/>
    <hyperlink ref="AK435" r:id="rId1732" display="https://fbref.com/en/players/4e9a0555/matchlogs/2023-2024/summary/Chris-Wood-Match-Logs" xr:uid="{62C908E0-B368-4C81-9077-D802148D5B81}"/>
    <hyperlink ref="B436" r:id="rId1733" display="https://fbref.com/en/players/d3085b49/Cauley-Woodrow" xr:uid="{DE10BA2D-1528-4993-81CA-5840E48CBEC7}"/>
    <hyperlink ref="C436" r:id="rId1734" display="https://fbref.com/en/country/ENG/England-Football" xr:uid="{9A247AC4-5285-4AAC-9D57-5A774BAC9262}"/>
    <hyperlink ref="E436" r:id="rId1735" display="https://fbref.com/en/squads/e297cd13/Luton-Town-Stats" xr:uid="{67D55A86-9BD5-44F1-9B42-5FB665D55523}"/>
    <hyperlink ref="AK436" r:id="rId1736" display="https://fbref.com/en/players/d3085b49/matchlogs/2023-2024/summary/Cauley-Woodrow-Match-Logs" xr:uid="{4D4D9527-8380-4AE5-8B23-C83B724E080C}"/>
    <hyperlink ref="B437" r:id="rId1737" display="https://fbref.com/en/players/a5212312/Joe-Worrall" xr:uid="{1B82DE80-6DBC-4EBC-BF70-E546EDDF99D9}"/>
    <hyperlink ref="C437" r:id="rId1738" display="https://fbref.com/en/country/ENG/England-Football" xr:uid="{64AB96BF-FF27-469F-8E47-85C62523D911}"/>
    <hyperlink ref="E437" r:id="rId1739" display="https://fbref.com/en/squads/e4a775cb/Nottingham-Forest-Stats" xr:uid="{67B0BA69-3BF1-4AF8-961A-8ABBF169C2E8}"/>
    <hyperlink ref="AK437" r:id="rId1740" display="https://fbref.com/en/players/a5212312/matchlogs/2023-2024/summary/Joe-Worrall-Match-Logs" xr:uid="{4E8F8EB1-CE3E-4A42-A2A6-812C43BD469C}"/>
    <hyperlink ref="B438" r:id="rId1741" display="https://fbref.com/en/players/c1fe2a48/Ryan-Yates" xr:uid="{845E3E89-EA54-454C-A907-4B397786605C}"/>
    <hyperlink ref="C438" r:id="rId1742" display="https://fbref.com/en/country/ENG/England-Football" xr:uid="{7CFA466F-EBA1-4E18-8000-8013E640CBD6}"/>
    <hyperlink ref="E438" r:id="rId1743" display="https://fbref.com/en/squads/e4a775cb/Nottingham-Forest-Stats" xr:uid="{2291F809-72C1-4B3E-BB55-D33393727857}"/>
    <hyperlink ref="AK438" r:id="rId1744" display="https://fbref.com/en/players/c1fe2a48/matchlogs/2023-2024/summary/Ryan-Yates-Match-Logs" xr:uid="{C6550A01-224D-43E2-BB4F-E3ECE44985A8}"/>
    <hyperlink ref="B439" r:id="rId1745" display="https://fbref.com/en/players/be927d03/Ashley-Young" xr:uid="{3D0145D1-1733-4DB1-926D-A2981885444A}"/>
    <hyperlink ref="C439" r:id="rId1746" display="https://fbref.com/en/country/ENG/England-Football" xr:uid="{1D01B1D5-9CA8-4EEC-9B93-02E4BDCFA253}"/>
    <hyperlink ref="E439" r:id="rId1747" display="https://fbref.com/en/squads/d3fd31cc/Everton-Stats" xr:uid="{C291973B-A127-430C-913C-D828642FDB31}"/>
    <hyperlink ref="AK439" r:id="rId1748" display="https://fbref.com/en/players/be927d03/matchlogs/2023-2024/summary/Ashley-Young-Match-Logs" xr:uid="{1EC02C3D-2929-42E3-B480-CED4432436DA}"/>
    <hyperlink ref="B440" r:id="rId1749" display="https://fbref.com/en/players/88968486/Illia-Zabarnyi" xr:uid="{97602719-54C1-493A-B5AF-41F3C945E238}"/>
    <hyperlink ref="C440" r:id="rId1750" display="https://fbref.com/en/country/UKR/Ukraine-Football" xr:uid="{EF6A54E6-CB50-4DA1-B93D-67980D00C253}"/>
    <hyperlink ref="E440" r:id="rId1751" display="https://fbref.com/en/squads/4ba7cbea/Bournemouth-Stats" xr:uid="{23D626B8-84C8-4302-BDFB-5F4436EFFF76}"/>
    <hyperlink ref="AK440" r:id="rId1752" display="https://fbref.com/en/players/88968486/matchlogs/2023-2024/summary/Illia-Zabarnyi-Match-Logs" xr:uid="{C1C56008-DF10-41A9-BC1B-76F81C2CD785}"/>
    <hyperlink ref="B441" r:id="rId1753" display="https://fbref.com/en/players/9907b1c8/Nicolo-Zaniolo" xr:uid="{4B854DAF-D9DD-420C-A51E-24307CEF13FF}"/>
    <hyperlink ref="C441" r:id="rId1754" display="https://fbref.com/en/country/ITA/Italy-Football" xr:uid="{ADAF698F-9E95-4D90-8EB8-47B197C0EF83}"/>
    <hyperlink ref="E441" r:id="rId1755" display="https://fbref.com/en/squads/8602292d/Aston-Villa-Stats" xr:uid="{B2D615A8-B58A-4A32-97FB-E4F7175D3B9D}"/>
    <hyperlink ref="AK441" r:id="rId1756" display="https://fbref.com/en/players/9907b1c8/matchlogs/2023-2024/summary/Nicolo-Zaniolo-Match-Logs" xr:uid="{125CF6F6-305D-49A5-A530-4198698EDFE9}"/>
    <hyperlink ref="B442" r:id="rId1757" display="https://fbref.com/en/players/07d65234/Anass-Zaroury" xr:uid="{049C365E-9455-405D-8702-B5A164E49694}"/>
    <hyperlink ref="C442" r:id="rId1758" display="https://fbref.com/en/country/MAR/Morocco-Football" xr:uid="{113AD291-E5D0-4D6F-ADC5-C0C4BA005D05}"/>
    <hyperlink ref="E442" r:id="rId1759" display="https://fbref.com/en/squads/943e8050/Burnley-Stats" xr:uid="{1AAD5D51-04F6-45DD-9066-6B74F9E5EEAE}"/>
    <hyperlink ref="AK442" r:id="rId1760" display="https://fbref.com/en/players/07d65234/matchlogs/2023-2024/summary/Anass-Zaroury-Match-Logs" xr:uid="{0B33E4BE-36B8-49DC-8202-D2F82FCEDD55}"/>
    <hyperlink ref="B443" r:id="rId1761" display="https://fbref.com/en/players/51cf8561/Oleksandr-Zinchenko" xr:uid="{AD40A334-F87F-4BF4-A3FD-4030CAE258B9}"/>
    <hyperlink ref="C443" r:id="rId1762" display="https://fbref.com/en/country/UKR/Ukraine-Football" xr:uid="{7A9C76A5-1E5F-46A4-A4B6-05AC1C52BF17}"/>
    <hyperlink ref="E443" r:id="rId1763" display="https://fbref.com/en/squads/18bb7c10/Arsenal-Stats" xr:uid="{5EB0D02F-3B51-478E-85F4-81C64558FF07}"/>
    <hyperlink ref="AK443" r:id="rId1764" display="https://fbref.com/en/players/51cf8561/matchlogs/2023-2024/summary/Oleksandr-Zinchenko-Match-Logs" xr:uid="{472FAB29-89ED-41CC-9B2F-47938889DD97}"/>
    <hyperlink ref="B444" r:id="rId1765" display="https://fbref.com/en/players/ce4246f5/Kurt-Zouma" xr:uid="{722E61BE-3B50-45A5-9413-FEAE5493C3A2}"/>
    <hyperlink ref="C444" r:id="rId1766" display="https://fbref.com/en/country/FRA/France-Football" xr:uid="{77F2043C-8D63-4E06-95C9-09C2BB710EE0}"/>
    <hyperlink ref="E444" r:id="rId1767" display="https://fbref.com/en/squads/7c21e445/West-Ham-United-Stats" xr:uid="{3F8CAB95-4F25-4C83-8677-417E8A0E672B}"/>
    <hyperlink ref="AK444" r:id="rId1768" display="https://fbref.com/en/players/ce4246f5/matchlogs/2023-2024/summary/Kurt-Zouma-Match-Logs" xr:uid="{3B556986-D895-495F-B8E9-54BE18EAA56C}"/>
    <hyperlink ref="B445" r:id="rId1769" display="https://fbref.com/en/players/79300479/Martin-Odegaard" xr:uid="{3754F251-1600-40EF-B762-5F90A4D35C03}"/>
    <hyperlink ref="C445" r:id="rId1770" display="https://fbref.com/en/country/NOR/Norway-Football" xr:uid="{EC34D0B1-4AA4-42D2-ABB4-96E66336A83C}"/>
    <hyperlink ref="E445" r:id="rId1771" display="https://fbref.com/en/squads/18bb7c10/Arsenal-Stats" xr:uid="{B344A7F1-A5BB-4C52-9525-F32D79AFDD12}"/>
    <hyperlink ref="AK445" r:id="rId1772" display="https://fbref.com/en/players/79300479/matchlogs/2023-2024/summary/Martin-Odegaard-Match-Logs" xr:uid="{D34F3B3D-8546-4C19-8409-646617512773}"/>
  </hyperlinks>
  <pageMargins left="0.7" right="0.7" top="0.75" bottom="0.75" header="0.3" footer="0.3"/>
  <pageSetup paperSize="9" orientation="portrait" r:id="rId177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4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42"/>
    </sheetView>
  </sheetViews>
  <sheetFormatPr defaultRowHeight="16.5"/>
  <cols>
    <col min="1" max="16384" width="9" style="93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2662</v>
      </c>
      <c r="C3" s="58" t="s">
        <v>1814</v>
      </c>
      <c r="D3" s="69" t="s">
        <v>104</v>
      </c>
      <c r="E3" s="58" t="s">
        <v>95</v>
      </c>
      <c r="F3" s="69" t="s">
        <v>3499</v>
      </c>
      <c r="G3" s="69">
        <v>2000</v>
      </c>
      <c r="H3" s="70">
        <v>7</v>
      </c>
      <c r="I3" s="71">
        <v>614</v>
      </c>
      <c r="J3" s="71">
        <v>88</v>
      </c>
      <c r="K3" s="71">
        <v>97.5</v>
      </c>
      <c r="L3" s="71">
        <v>6.8</v>
      </c>
      <c r="M3" s="70">
        <v>7</v>
      </c>
      <c r="N3" s="71">
        <v>88</v>
      </c>
      <c r="O3" s="71">
        <v>6</v>
      </c>
      <c r="P3" s="59">
        <v>0</v>
      </c>
      <c r="Q3" s="60"/>
      <c r="R3" s="60">
        <v>0</v>
      </c>
      <c r="S3" s="70">
        <v>0.43</v>
      </c>
      <c r="T3" s="71">
        <v>4</v>
      </c>
      <c r="U3" s="71">
        <v>15</v>
      </c>
      <c r="V3" s="77">
        <v>-11</v>
      </c>
      <c r="W3" s="77">
        <v>-1.61</v>
      </c>
      <c r="X3" s="77">
        <v>-7.24</v>
      </c>
      <c r="Y3" s="70">
        <v>7.1</v>
      </c>
      <c r="Z3" s="71">
        <v>16</v>
      </c>
      <c r="AA3" s="77">
        <v>-8.9</v>
      </c>
      <c r="AB3" s="77">
        <v>-1.3</v>
      </c>
      <c r="AC3" s="77">
        <v>-5.77</v>
      </c>
      <c r="AD3" s="63" t="s">
        <v>25</v>
      </c>
    </row>
    <row r="4" spans="1:30" ht="17.25" thickBot="1">
      <c r="A4" s="72">
        <v>2</v>
      </c>
      <c r="B4" s="57" t="s">
        <v>2663</v>
      </c>
      <c r="C4" s="58" t="s">
        <v>1832</v>
      </c>
      <c r="D4" s="69" t="s">
        <v>1821</v>
      </c>
      <c r="E4" s="58" t="s">
        <v>2351</v>
      </c>
      <c r="F4" s="69" t="s">
        <v>3500</v>
      </c>
      <c r="G4" s="69">
        <v>2002</v>
      </c>
      <c r="H4" s="70">
        <v>5</v>
      </c>
      <c r="I4" s="71">
        <v>318</v>
      </c>
      <c r="J4" s="71">
        <v>64</v>
      </c>
      <c r="K4" s="71">
        <v>50.5</v>
      </c>
      <c r="L4" s="71">
        <v>3.5</v>
      </c>
      <c r="M4" s="70">
        <v>3</v>
      </c>
      <c r="N4" s="71">
        <v>86</v>
      </c>
      <c r="O4" s="71">
        <v>1</v>
      </c>
      <c r="P4" s="70">
        <v>2</v>
      </c>
      <c r="Q4" s="71">
        <v>31</v>
      </c>
      <c r="R4" s="71">
        <v>2</v>
      </c>
      <c r="S4" s="70">
        <v>0.2</v>
      </c>
      <c r="T4" s="71">
        <v>2</v>
      </c>
      <c r="U4" s="71">
        <v>9</v>
      </c>
      <c r="V4" s="77">
        <v>-7</v>
      </c>
      <c r="W4" s="77">
        <v>-1.98</v>
      </c>
      <c r="X4" s="78">
        <v>0.04</v>
      </c>
      <c r="Y4" s="70">
        <v>2.2999999999999998</v>
      </c>
      <c r="Z4" s="71">
        <v>9.4</v>
      </c>
      <c r="AA4" s="77">
        <v>-7.1</v>
      </c>
      <c r="AB4" s="77">
        <v>-2</v>
      </c>
      <c r="AC4" s="77">
        <v>-0.61</v>
      </c>
      <c r="AD4" s="63" t="s">
        <v>25</v>
      </c>
    </row>
    <row r="5" spans="1:30" ht="17.25" thickBot="1">
      <c r="A5" s="72">
        <v>3</v>
      </c>
      <c r="B5" s="57" t="s">
        <v>2963</v>
      </c>
      <c r="C5" s="58" t="s">
        <v>1814</v>
      </c>
      <c r="D5" s="69" t="s">
        <v>104</v>
      </c>
      <c r="E5" s="58" t="s">
        <v>75</v>
      </c>
      <c r="F5" s="69" t="s">
        <v>3501</v>
      </c>
      <c r="G5" s="69">
        <v>1997</v>
      </c>
      <c r="H5" s="70">
        <v>1</v>
      </c>
      <c r="I5" s="71">
        <v>2</v>
      </c>
      <c r="J5" s="71">
        <v>2</v>
      </c>
      <c r="K5" s="71">
        <v>0.4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0.84</v>
      </c>
      <c r="Y5" s="70">
        <v>0.2</v>
      </c>
      <c r="Z5" s="71">
        <v>0.7</v>
      </c>
      <c r="AA5" s="77">
        <v>-0.5</v>
      </c>
      <c r="AB5" s="77">
        <v>-21.66</v>
      </c>
      <c r="AC5" s="77">
        <v>-20.46</v>
      </c>
      <c r="AD5" s="63" t="s">
        <v>25</v>
      </c>
    </row>
    <row r="6" spans="1:30" ht="17.25" thickBot="1">
      <c r="A6" s="72">
        <v>4</v>
      </c>
      <c r="B6" s="57" t="s">
        <v>2664</v>
      </c>
      <c r="C6" s="58" t="s">
        <v>1814</v>
      </c>
      <c r="D6" s="69" t="s">
        <v>102</v>
      </c>
      <c r="E6" s="58" t="s">
        <v>2661</v>
      </c>
      <c r="F6" s="69" t="s">
        <v>3502</v>
      </c>
      <c r="G6" s="69">
        <v>1998</v>
      </c>
      <c r="H6" s="70">
        <v>6</v>
      </c>
      <c r="I6" s="71">
        <v>238</v>
      </c>
      <c r="J6" s="71">
        <v>40</v>
      </c>
      <c r="K6" s="71">
        <v>44.1</v>
      </c>
      <c r="L6" s="71">
        <v>2.6</v>
      </c>
      <c r="M6" s="70">
        <v>3</v>
      </c>
      <c r="N6" s="71">
        <v>67</v>
      </c>
      <c r="O6" s="60">
        <v>0</v>
      </c>
      <c r="P6" s="70">
        <v>3</v>
      </c>
      <c r="Q6" s="71">
        <v>12</v>
      </c>
      <c r="R6" s="60">
        <v>0</v>
      </c>
      <c r="S6" s="70">
        <v>0.67</v>
      </c>
      <c r="T6" s="60">
        <v>0</v>
      </c>
      <c r="U6" s="71">
        <v>4</v>
      </c>
      <c r="V6" s="77">
        <v>-4</v>
      </c>
      <c r="W6" s="77">
        <v>-1.51</v>
      </c>
      <c r="X6" s="77">
        <v>-0.62</v>
      </c>
      <c r="Y6" s="70">
        <v>2.5</v>
      </c>
      <c r="Z6" s="71">
        <v>4.2</v>
      </c>
      <c r="AA6" s="77">
        <v>-1.7</v>
      </c>
      <c r="AB6" s="77">
        <v>-0.64</v>
      </c>
      <c r="AC6" s="78">
        <v>0.13</v>
      </c>
      <c r="AD6" s="63" t="s">
        <v>25</v>
      </c>
    </row>
    <row r="7" spans="1:30" ht="17.25" thickBot="1">
      <c r="A7" s="72">
        <v>5</v>
      </c>
      <c r="B7" s="57" t="s">
        <v>2665</v>
      </c>
      <c r="C7" s="58" t="s">
        <v>1832</v>
      </c>
      <c r="D7" s="69" t="s">
        <v>1821</v>
      </c>
      <c r="E7" s="58" t="s">
        <v>73</v>
      </c>
      <c r="F7" s="69" t="s">
        <v>3503</v>
      </c>
      <c r="G7" s="69">
        <v>2002</v>
      </c>
      <c r="H7" s="70">
        <v>6</v>
      </c>
      <c r="I7" s="71">
        <v>237</v>
      </c>
      <c r="J7" s="71">
        <v>40</v>
      </c>
      <c r="K7" s="71">
        <v>37.6</v>
      </c>
      <c r="L7" s="71">
        <v>2.6</v>
      </c>
      <c r="M7" s="70">
        <v>2</v>
      </c>
      <c r="N7" s="71">
        <v>85</v>
      </c>
      <c r="O7" s="60">
        <v>0</v>
      </c>
      <c r="P7" s="70">
        <v>4</v>
      </c>
      <c r="Q7" s="71">
        <v>17</v>
      </c>
      <c r="R7" s="71">
        <v>1</v>
      </c>
      <c r="S7" s="70">
        <v>2</v>
      </c>
      <c r="T7" s="71">
        <v>9</v>
      </c>
      <c r="U7" s="71">
        <v>7</v>
      </c>
      <c r="V7" s="78">
        <v>2</v>
      </c>
      <c r="W7" s="78">
        <v>0.76</v>
      </c>
      <c r="X7" s="78">
        <v>7.0000000000000007E-2</v>
      </c>
      <c r="Y7" s="70">
        <v>5.4</v>
      </c>
      <c r="Z7" s="71">
        <v>4.4000000000000004</v>
      </c>
      <c r="AA7" s="78">
        <v>1</v>
      </c>
      <c r="AB7" s="78">
        <v>0.37</v>
      </c>
      <c r="AC7" s="77">
        <v>-0.04</v>
      </c>
      <c r="AD7" s="63" t="s">
        <v>25</v>
      </c>
    </row>
    <row r="8" spans="1:30" ht="17.25" thickBot="1">
      <c r="A8" s="72">
        <v>6</v>
      </c>
      <c r="B8" s="57" t="s">
        <v>105</v>
      </c>
      <c r="C8" s="58" t="s">
        <v>1815</v>
      </c>
      <c r="D8" s="69" t="s">
        <v>104</v>
      </c>
      <c r="E8" s="58" t="s">
        <v>91</v>
      </c>
      <c r="F8" s="69" t="s">
        <v>3504</v>
      </c>
      <c r="G8" s="69">
        <v>1996</v>
      </c>
      <c r="H8" s="70">
        <v>6</v>
      </c>
      <c r="I8" s="71">
        <v>516</v>
      </c>
      <c r="J8" s="71">
        <v>86</v>
      </c>
      <c r="K8" s="71">
        <v>81.900000000000006</v>
      </c>
      <c r="L8" s="71">
        <v>5.7</v>
      </c>
      <c r="M8" s="70">
        <v>6</v>
      </c>
      <c r="N8" s="71">
        <v>86</v>
      </c>
      <c r="O8" s="71">
        <v>5</v>
      </c>
      <c r="P8" s="59">
        <v>0</v>
      </c>
      <c r="Q8" s="60"/>
      <c r="R8" s="60">
        <v>0</v>
      </c>
      <c r="S8" s="70">
        <v>1.67</v>
      </c>
      <c r="T8" s="71">
        <v>9</v>
      </c>
      <c r="U8" s="71">
        <v>9</v>
      </c>
      <c r="V8" s="60">
        <v>0</v>
      </c>
      <c r="W8" s="60">
        <v>0</v>
      </c>
      <c r="X8" s="77">
        <v>-2.37</v>
      </c>
      <c r="Y8" s="70">
        <v>7.1</v>
      </c>
      <c r="Z8" s="71">
        <v>12.7</v>
      </c>
      <c r="AA8" s="77">
        <v>-5.5</v>
      </c>
      <c r="AB8" s="77">
        <v>-0.97</v>
      </c>
      <c r="AC8" s="77">
        <v>-2.79</v>
      </c>
      <c r="AD8" s="63" t="s">
        <v>25</v>
      </c>
    </row>
    <row r="9" spans="1:30" ht="17.25" thickBot="1">
      <c r="A9" s="72">
        <v>7</v>
      </c>
      <c r="B9" s="57" t="s">
        <v>3156</v>
      </c>
      <c r="C9" s="58" t="s">
        <v>3157</v>
      </c>
      <c r="D9" s="69" t="s">
        <v>103</v>
      </c>
      <c r="E9" s="58" t="s">
        <v>87</v>
      </c>
      <c r="F9" s="69" t="s">
        <v>3882</v>
      </c>
      <c r="G9" s="69">
        <v>2003</v>
      </c>
      <c r="H9" s="59">
        <v>0</v>
      </c>
      <c r="I9" s="60"/>
      <c r="J9" s="60"/>
      <c r="K9" s="60"/>
      <c r="L9" s="60"/>
      <c r="M9" s="59">
        <v>0</v>
      </c>
      <c r="N9" s="60"/>
      <c r="O9" s="60">
        <v>0</v>
      </c>
      <c r="P9" s="59">
        <v>0</v>
      </c>
      <c r="Q9" s="60"/>
      <c r="R9" s="71">
        <v>1</v>
      </c>
      <c r="S9" s="59"/>
      <c r="T9" s="60"/>
      <c r="U9" s="60"/>
      <c r="V9" s="60"/>
      <c r="W9" s="60"/>
      <c r="X9" s="60"/>
      <c r="Y9" s="59"/>
      <c r="Z9" s="60"/>
      <c r="AA9" s="60"/>
      <c r="AB9" s="60"/>
      <c r="AC9" s="60"/>
      <c r="AD9" s="63" t="s">
        <v>25</v>
      </c>
    </row>
    <row r="10" spans="1:30" ht="17.25" thickBot="1">
      <c r="A10" s="72">
        <v>8</v>
      </c>
      <c r="B10" s="57" t="s">
        <v>1779</v>
      </c>
      <c r="C10" s="58" t="s">
        <v>1816</v>
      </c>
      <c r="D10" s="69" t="s">
        <v>1821</v>
      </c>
      <c r="E10" s="58" t="s">
        <v>85</v>
      </c>
      <c r="F10" s="69" t="s">
        <v>3505</v>
      </c>
      <c r="G10" s="69">
        <v>2002</v>
      </c>
      <c r="H10" s="70">
        <v>3</v>
      </c>
      <c r="I10" s="71">
        <v>38</v>
      </c>
      <c r="J10" s="71">
        <v>13</v>
      </c>
      <c r="K10" s="71">
        <v>6</v>
      </c>
      <c r="L10" s="71">
        <v>0.4</v>
      </c>
      <c r="M10" s="59">
        <v>0</v>
      </c>
      <c r="N10" s="60"/>
      <c r="O10" s="60">
        <v>0</v>
      </c>
      <c r="P10" s="70">
        <v>3</v>
      </c>
      <c r="Q10" s="71">
        <v>13</v>
      </c>
      <c r="R10" s="71">
        <v>2</v>
      </c>
      <c r="S10" s="70">
        <v>0.33</v>
      </c>
      <c r="T10" s="71">
        <v>1</v>
      </c>
      <c r="U10" s="71">
        <v>2</v>
      </c>
      <c r="V10" s="77">
        <v>-1</v>
      </c>
      <c r="W10" s="77">
        <v>-2.37</v>
      </c>
      <c r="X10" s="77">
        <v>-2.52</v>
      </c>
      <c r="Y10" s="70">
        <v>0.7</v>
      </c>
      <c r="Z10" s="71">
        <v>1.9</v>
      </c>
      <c r="AA10" s="77">
        <v>-1.2</v>
      </c>
      <c r="AB10" s="77">
        <v>-2.73</v>
      </c>
      <c r="AC10" s="77">
        <v>-2.69</v>
      </c>
      <c r="AD10" s="63" t="s">
        <v>25</v>
      </c>
    </row>
    <row r="11" spans="1:30" ht="17.25" thickBot="1">
      <c r="A11" s="72">
        <v>9</v>
      </c>
      <c r="B11" s="57" t="s">
        <v>3506</v>
      </c>
      <c r="C11" s="58" t="s">
        <v>1837</v>
      </c>
      <c r="D11" s="69" t="s">
        <v>104</v>
      </c>
      <c r="E11" s="58" t="s">
        <v>2351</v>
      </c>
      <c r="F11" s="69" t="s">
        <v>3507</v>
      </c>
      <c r="G11" s="69">
        <v>1999</v>
      </c>
      <c r="H11" s="70">
        <v>7</v>
      </c>
      <c r="I11" s="71">
        <v>630</v>
      </c>
      <c r="J11" s="71">
        <v>90</v>
      </c>
      <c r="K11" s="71">
        <v>100</v>
      </c>
      <c r="L11" s="71">
        <v>7</v>
      </c>
      <c r="M11" s="70">
        <v>7</v>
      </c>
      <c r="N11" s="71">
        <v>90</v>
      </c>
      <c r="O11" s="71">
        <v>7</v>
      </c>
      <c r="P11" s="59">
        <v>0</v>
      </c>
      <c r="Q11" s="60"/>
      <c r="R11" s="60">
        <v>0</v>
      </c>
      <c r="S11" s="70">
        <v>0.14000000000000001</v>
      </c>
      <c r="T11" s="71">
        <v>5</v>
      </c>
      <c r="U11" s="71">
        <v>19</v>
      </c>
      <c r="V11" s="77">
        <v>-14</v>
      </c>
      <c r="W11" s="77">
        <v>-2</v>
      </c>
      <c r="X11" s="60"/>
      <c r="Y11" s="70">
        <v>5.5</v>
      </c>
      <c r="Z11" s="71">
        <v>17.399999999999999</v>
      </c>
      <c r="AA11" s="77">
        <v>-11.9</v>
      </c>
      <c r="AB11" s="77">
        <v>-1.7</v>
      </c>
      <c r="AC11" s="60"/>
      <c r="AD11" s="63" t="s">
        <v>25</v>
      </c>
    </row>
    <row r="12" spans="1:30" ht="17.25" thickBot="1">
      <c r="A12" s="72">
        <v>10</v>
      </c>
      <c r="B12" s="57" t="s">
        <v>2666</v>
      </c>
      <c r="C12" s="58" t="s">
        <v>1829</v>
      </c>
      <c r="D12" s="69" t="s">
        <v>1835</v>
      </c>
      <c r="E12" s="58" t="s">
        <v>87</v>
      </c>
      <c r="F12" s="69" t="s">
        <v>3508</v>
      </c>
      <c r="G12" s="69">
        <v>1996</v>
      </c>
      <c r="H12" s="70">
        <v>5</v>
      </c>
      <c r="I12" s="71">
        <v>397</v>
      </c>
      <c r="J12" s="71">
        <v>79</v>
      </c>
      <c r="K12" s="71">
        <v>63</v>
      </c>
      <c r="L12" s="71">
        <v>4.4000000000000004</v>
      </c>
      <c r="M12" s="70">
        <v>5</v>
      </c>
      <c r="N12" s="71">
        <v>79</v>
      </c>
      <c r="O12" s="71">
        <v>2</v>
      </c>
      <c r="P12" s="59">
        <v>0</v>
      </c>
      <c r="Q12" s="60"/>
      <c r="R12" s="60">
        <v>0</v>
      </c>
      <c r="S12" s="70">
        <v>0.8</v>
      </c>
      <c r="T12" s="71">
        <v>4</v>
      </c>
      <c r="U12" s="71">
        <v>8</v>
      </c>
      <c r="V12" s="77">
        <v>-4</v>
      </c>
      <c r="W12" s="77">
        <v>-0.91</v>
      </c>
      <c r="X12" s="77">
        <v>-1.68</v>
      </c>
      <c r="Y12" s="70">
        <v>3.8</v>
      </c>
      <c r="Z12" s="71">
        <v>6.1</v>
      </c>
      <c r="AA12" s="77">
        <v>-2.4</v>
      </c>
      <c r="AB12" s="77">
        <v>-0.53</v>
      </c>
      <c r="AC12" s="77">
        <v>-0.19</v>
      </c>
      <c r="AD12" s="63" t="s">
        <v>25</v>
      </c>
    </row>
    <row r="13" spans="1:30" ht="17.25" thickBot="1">
      <c r="A13" s="72">
        <v>11</v>
      </c>
      <c r="B13" s="57" t="s">
        <v>106</v>
      </c>
      <c r="C13" s="58" t="s">
        <v>1817</v>
      </c>
      <c r="D13" s="69" t="s">
        <v>1835</v>
      </c>
      <c r="E13" s="58" t="s">
        <v>93</v>
      </c>
      <c r="F13" s="69" t="s">
        <v>3509</v>
      </c>
      <c r="G13" s="69">
        <v>2001</v>
      </c>
      <c r="H13" s="70">
        <v>7</v>
      </c>
      <c r="I13" s="71">
        <v>469</v>
      </c>
      <c r="J13" s="71">
        <v>67</v>
      </c>
      <c r="K13" s="71">
        <v>74.400000000000006</v>
      </c>
      <c r="L13" s="71">
        <v>5.2</v>
      </c>
      <c r="M13" s="70">
        <v>6</v>
      </c>
      <c r="N13" s="71">
        <v>71</v>
      </c>
      <c r="O13" s="60">
        <v>0</v>
      </c>
      <c r="P13" s="70">
        <v>1</v>
      </c>
      <c r="Q13" s="71">
        <v>45</v>
      </c>
      <c r="R13" s="60">
        <v>0</v>
      </c>
      <c r="S13" s="70">
        <v>1</v>
      </c>
      <c r="T13" s="71">
        <v>6</v>
      </c>
      <c r="U13" s="71">
        <v>9</v>
      </c>
      <c r="V13" s="77">
        <v>-3</v>
      </c>
      <c r="W13" s="77">
        <v>-0.57999999999999996</v>
      </c>
      <c r="X13" s="78">
        <v>0.54</v>
      </c>
      <c r="Y13" s="70">
        <v>5.8</v>
      </c>
      <c r="Z13" s="71">
        <v>9.1999999999999993</v>
      </c>
      <c r="AA13" s="77">
        <v>-3.4</v>
      </c>
      <c r="AB13" s="77">
        <v>-0.64</v>
      </c>
      <c r="AC13" s="78">
        <v>0.38</v>
      </c>
      <c r="AD13" s="63" t="s">
        <v>25</v>
      </c>
    </row>
    <row r="14" spans="1:30" ht="17.25" thickBot="1">
      <c r="A14" s="72">
        <v>12</v>
      </c>
      <c r="B14" s="57" t="s">
        <v>107</v>
      </c>
      <c r="C14" s="58" t="s">
        <v>1818</v>
      </c>
      <c r="D14" s="69" t="s">
        <v>104</v>
      </c>
      <c r="E14" s="58" t="s">
        <v>77</v>
      </c>
      <c r="F14" s="69" t="s">
        <v>3384</v>
      </c>
      <c r="G14" s="69">
        <v>1998</v>
      </c>
      <c r="H14" s="70">
        <v>5</v>
      </c>
      <c r="I14" s="71">
        <v>213</v>
      </c>
      <c r="J14" s="71">
        <v>43</v>
      </c>
      <c r="K14" s="71">
        <v>33.799999999999997</v>
      </c>
      <c r="L14" s="71">
        <v>2.4</v>
      </c>
      <c r="M14" s="70">
        <v>2</v>
      </c>
      <c r="N14" s="71">
        <v>86</v>
      </c>
      <c r="O14" s="60">
        <v>0</v>
      </c>
      <c r="P14" s="70">
        <v>3</v>
      </c>
      <c r="Q14" s="71">
        <v>14</v>
      </c>
      <c r="R14" s="71">
        <v>1</v>
      </c>
      <c r="S14" s="70">
        <v>1.2</v>
      </c>
      <c r="T14" s="71">
        <v>5</v>
      </c>
      <c r="U14" s="71">
        <v>5</v>
      </c>
      <c r="V14" s="60">
        <v>0</v>
      </c>
      <c r="W14" s="60">
        <v>0</v>
      </c>
      <c r="X14" s="60">
        <v>0</v>
      </c>
      <c r="Y14" s="70">
        <v>5.8</v>
      </c>
      <c r="Z14" s="71">
        <v>2.4</v>
      </c>
      <c r="AA14" s="78">
        <v>3.5</v>
      </c>
      <c r="AB14" s="78">
        <v>1.47</v>
      </c>
      <c r="AC14" s="78">
        <v>1.25</v>
      </c>
      <c r="AD14" s="63" t="s">
        <v>25</v>
      </c>
    </row>
    <row r="15" spans="1:30" ht="17.25" thickBot="1">
      <c r="A15" s="72">
        <v>13</v>
      </c>
      <c r="B15" s="57" t="s">
        <v>108</v>
      </c>
      <c r="C15" s="58" t="s">
        <v>1819</v>
      </c>
      <c r="D15" s="69" t="s">
        <v>104</v>
      </c>
      <c r="E15" s="58" t="s">
        <v>65</v>
      </c>
      <c r="F15" s="69" t="s">
        <v>3402</v>
      </c>
      <c r="G15" s="69">
        <v>1995</v>
      </c>
      <c r="H15" s="70">
        <v>6</v>
      </c>
      <c r="I15" s="71">
        <v>540</v>
      </c>
      <c r="J15" s="71">
        <v>90</v>
      </c>
      <c r="K15" s="71">
        <v>85.7</v>
      </c>
      <c r="L15" s="71">
        <v>6</v>
      </c>
      <c r="M15" s="70">
        <v>6</v>
      </c>
      <c r="N15" s="71">
        <v>90</v>
      </c>
      <c r="O15" s="71">
        <v>6</v>
      </c>
      <c r="P15" s="59">
        <v>0</v>
      </c>
      <c r="Q15" s="60"/>
      <c r="R15" s="60">
        <v>0</v>
      </c>
      <c r="S15" s="70">
        <v>2.5</v>
      </c>
      <c r="T15" s="71">
        <v>15</v>
      </c>
      <c r="U15" s="71">
        <v>4</v>
      </c>
      <c r="V15" s="78">
        <v>11</v>
      </c>
      <c r="W15" s="78">
        <v>1.83</v>
      </c>
      <c r="X15" s="78">
        <v>0.83</v>
      </c>
      <c r="Y15" s="70">
        <v>10.9</v>
      </c>
      <c r="Z15" s="71">
        <v>4.4000000000000004</v>
      </c>
      <c r="AA15" s="78">
        <v>6.5</v>
      </c>
      <c r="AB15" s="78">
        <v>1.08</v>
      </c>
      <c r="AC15" s="77">
        <v>-1.79</v>
      </c>
      <c r="AD15" s="63" t="s">
        <v>25</v>
      </c>
    </row>
    <row r="16" spans="1:30" ht="17.25" thickBot="1">
      <c r="A16" s="72">
        <v>14</v>
      </c>
      <c r="B16" s="57" t="s">
        <v>109</v>
      </c>
      <c r="C16" s="58" t="s">
        <v>1820</v>
      </c>
      <c r="D16" s="69" t="s">
        <v>104</v>
      </c>
      <c r="E16" s="58" t="s">
        <v>65</v>
      </c>
      <c r="F16" s="69" t="s">
        <v>3510</v>
      </c>
      <c r="G16" s="69">
        <v>1995</v>
      </c>
      <c r="H16" s="70">
        <v>6</v>
      </c>
      <c r="I16" s="71">
        <v>372</v>
      </c>
      <c r="J16" s="71">
        <v>62</v>
      </c>
      <c r="K16" s="71">
        <v>59</v>
      </c>
      <c r="L16" s="71">
        <v>4.0999999999999996</v>
      </c>
      <c r="M16" s="70">
        <v>4</v>
      </c>
      <c r="N16" s="71">
        <v>84</v>
      </c>
      <c r="O16" s="71">
        <v>2</v>
      </c>
      <c r="P16" s="70">
        <v>2</v>
      </c>
      <c r="Q16" s="71">
        <v>18</v>
      </c>
      <c r="R16" s="71">
        <v>1</v>
      </c>
      <c r="S16" s="70">
        <v>2.5</v>
      </c>
      <c r="T16" s="71">
        <v>11</v>
      </c>
      <c r="U16" s="71">
        <v>4</v>
      </c>
      <c r="V16" s="78">
        <v>7</v>
      </c>
      <c r="W16" s="78">
        <v>1.69</v>
      </c>
      <c r="X16" s="77">
        <v>-0.05</v>
      </c>
      <c r="Y16" s="70">
        <v>8.8000000000000007</v>
      </c>
      <c r="Z16" s="71">
        <v>3.5</v>
      </c>
      <c r="AA16" s="78">
        <v>5.3</v>
      </c>
      <c r="AB16" s="78">
        <v>1.28</v>
      </c>
      <c r="AC16" s="77">
        <v>-0.13</v>
      </c>
      <c r="AD16" s="63" t="s">
        <v>25</v>
      </c>
    </row>
    <row r="17" spans="1:30" ht="17.25" thickBot="1">
      <c r="A17" s="72">
        <v>15</v>
      </c>
      <c r="B17" s="57" t="s">
        <v>110</v>
      </c>
      <c r="C17" s="58" t="s">
        <v>1814</v>
      </c>
      <c r="D17" s="69" t="s">
        <v>104</v>
      </c>
      <c r="E17" s="58" t="s">
        <v>79</v>
      </c>
      <c r="F17" s="69" t="s">
        <v>3511</v>
      </c>
      <c r="G17" s="69">
        <v>1998</v>
      </c>
      <c r="H17" s="70">
        <v>5</v>
      </c>
      <c r="I17" s="71">
        <v>341</v>
      </c>
      <c r="J17" s="71">
        <v>68</v>
      </c>
      <c r="K17" s="71">
        <v>54.1</v>
      </c>
      <c r="L17" s="71">
        <v>3.8</v>
      </c>
      <c r="M17" s="70">
        <v>4</v>
      </c>
      <c r="N17" s="71">
        <v>81</v>
      </c>
      <c r="O17" s="71">
        <v>2</v>
      </c>
      <c r="P17" s="70">
        <v>1</v>
      </c>
      <c r="Q17" s="71">
        <v>17</v>
      </c>
      <c r="R17" s="60">
        <v>0</v>
      </c>
      <c r="S17" s="70">
        <v>2</v>
      </c>
      <c r="T17" s="71">
        <v>9</v>
      </c>
      <c r="U17" s="71">
        <v>4</v>
      </c>
      <c r="V17" s="78">
        <v>5</v>
      </c>
      <c r="W17" s="78">
        <v>1.32</v>
      </c>
      <c r="X17" s="78">
        <v>7.0000000000000007E-2</v>
      </c>
      <c r="Y17" s="70">
        <v>7.5</v>
      </c>
      <c r="Z17" s="71">
        <v>5.0999999999999996</v>
      </c>
      <c r="AA17" s="78">
        <v>2.4</v>
      </c>
      <c r="AB17" s="78">
        <v>0.63</v>
      </c>
      <c r="AC17" s="77">
        <v>-0.28999999999999998</v>
      </c>
      <c r="AD17" s="63" t="s">
        <v>25</v>
      </c>
    </row>
    <row r="18" spans="1:30" ht="17.25" thickBot="1">
      <c r="A18" s="72">
        <v>16</v>
      </c>
      <c r="B18" s="57" t="s">
        <v>80</v>
      </c>
      <c r="C18" s="58" t="s">
        <v>1824</v>
      </c>
      <c r="D18" s="69" t="s">
        <v>111</v>
      </c>
      <c r="E18" s="58" t="s">
        <v>79</v>
      </c>
      <c r="F18" s="69" t="s">
        <v>3512</v>
      </c>
      <c r="G18" s="69">
        <v>1992</v>
      </c>
      <c r="H18" s="70">
        <v>7</v>
      </c>
      <c r="I18" s="71">
        <v>630</v>
      </c>
      <c r="J18" s="71">
        <v>90</v>
      </c>
      <c r="K18" s="71">
        <v>100</v>
      </c>
      <c r="L18" s="71">
        <v>7</v>
      </c>
      <c r="M18" s="70">
        <v>7</v>
      </c>
      <c r="N18" s="71">
        <v>90</v>
      </c>
      <c r="O18" s="71">
        <v>7</v>
      </c>
      <c r="P18" s="59">
        <v>0</v>
      </c>
      <c r="Q18" s="60"/>
      <c r="R18" s="60">
        <v>0</v>
      </c>
      <c r="S18" s="70">
        <v>2.29</v>
      </c>
      <c r="T18" s="71">
        <v>16</v>
      </c>
      <c r="U18" s="71">
        <v>7</v>
      </c>
      <c r="V18" s="78">
        <v>9</v>
      </c>
      <c r="W18" s="78">
        <v>1.29</v>
      </c>
      <c r="X18" s="60"/>
      <c r="Y18" s="70">
        <v>14.5</v>
      </c>
      <c r="Z18" s="71">
        <v>9.1999999999999993</v>
      </c>
      <c r="AA18" s="78">
        <v>5.3</v>
      </c>
      <c r="AB18" s="78">
        <v>0.76</v>
      </c>
      <c r="AC18" s="60"/>
      <c r="AD18" s="63" t="s">
        <v>25</v>
      </c>
    </row>
    <row r="19" spans="1:30" ht="17.25" thickBot="1">
      <c r="A19" s="72">
        <v>17</v>
      </c>
      <c r="B19" s="57" t="s">
        <v>112</v>
      </c>
      <c r="C19" s="58" t="s">
        <v>1825</v>
      </c>
      <c r="D19" s="69" t="s">
        <v>102</v>
      </c>
      <c r="E19" s="58" t="s">
        <v>67</v>
      </c>
      <c r="F19" s="69" t="s">
        <v>3513</v>
      </c>
      <c r="G19" s="69">
        <v>1994</v>
      </c>
      <c r="H19" s="70">
        <v>7</v>
      </c>
      <c r="I19" s="71">
        <v>483</v>
      </c>
      <c r="J19" s="71">
        <v>69</v>
      </c>
      <c r="K19" s="71">
        <v>76.7</v>
      </c>
      <c r="L19" s="71">
        <v>5.4</v>
      </c>
      <c r="M19" s="70">
        <v>6</v>
      </c>
      <c r="N19" s="71">
        <v>79</v>
      </c>
      <c r="O19" s="71">
        <v>1</v>
      </c>
      <c r="P19" s="70">
        <v>1</v>
      </c>
      <c r="Q19" s="71">
        <v>8</v>
      </c>
      <c r="R19" s="60">
        <v>0</v>
      </c>
      <c r="S19" s="70">
        <v>1.71</v>
      </c>
      <c r="T19" s="71">
        <v>13</v>
      </c>
      <c r="U19" s="71">
        <v>5</v>
      </c>
      <c r="V19" s="78">
        <v>8</v>
      </c>
      <c r="W19" s="78">
        <v>1.49</v>
      </c>
      <c r="X19" s="77">
        <v>-0.35</v>
      </c>
      <c r="Y19" s="70">
        <v>11.4</v>
      </c>
      <c r="Z19" s="71">
        <v>5.8</v>
      </c>
      <c r="AA19" s="78">
        <v>5.6</v>
      </c>
      <c r="AB19" s="78">
        <v>1.05</v>
      </c>
      <c r="AC19" s="77">
        <v>-0.57999999999999996</v>
      </c>
      <c r="AD19" s="63" t="s">
        <v>25</v>
      </c>
    </row>
    <row r="20" spans="1:30" ht="17.25" thickBot="1">
      <c r="A20" s="72">
        <v>18</v>
      </c>
      <c r="B20" s="57" t="s">
        <v>2841</v>
      </c>
      <c r="C20" s="58" t="s">
        <v>1857</v>
      </c>
      <c r="D20" s="69" t="s">
        <v>103</v>
      </c>
      <c r="E20" s="58" t="s">
        <v>91</v>
      </c>
      <c r="F20" s="69" t="s">
        <v>3514</v>
      </c>
      <c r="G20" s="69">
        <v>1997</v>
      </c>
      <c r="H20" s="70">
        <v>6</v>
      </c>
      <c r="I20" s="71">
        <v>411</v>
      </c>
      <c r="J20" s="71">
        <v>69</v>
      </c>
      <c r="K20" s="71">
        <v>65.2</v>
      </c>
      <c r="L20" s="71">
        <v>4.5999999999999996</v>
      </c>
      <c r="M20" s="70">
        <v>5</v>
      </c>
      <c r="N20" s="71">
        <v>80</v>
      </c>
      <c r="O20" s="71">
        <v>2</v>
      </c>
      <c r="P20" s="70">
        <v>1</v>
      </c>
      <c r="Q20" s="71">
        <v>10</v>
      </c>
      <c r="R20" s="60">
        <v>0</v>
      </c>
      <c r="S20" s="70">
        <v>2</v>
      </c>
      <c r="T20" s="71">
        <v>10</v>
      </c>
      <c r="U20" s="71">
        <v>6</v>
      </c>
      <c r="V20" s="78">
        <v>4</v>
      </c>
      <c r="W20" s="78">
        <v>0.88</v>
      </c>
      <c r="X20" s="78">
        <v>1.29</v>
      </c>
      <c r="Y20" s="70">
        <v>8.1</v>
      </c>
      <c r="Z20" s="71">
        <v>9.1999999999999993</v>
      </c>
      <c r="AA20" s="77">
        <v>-1.1000000000000001</v>
      </c>
      <c r="AB20" s="77">
        <v>-0.23</v>
      </c>
      <c r="AC20" s="78">
        <v>0.66</v>
      </c>
      <c r="AD20" s="63" t="s">
        <v>25</v>
      </c>
    </row>
    <row r="21" spans="1:30" ht="17.25" thickBot="1">
      <c r="A21" s="72">
        <v>19</v>
      </c>
      <c r="B21" s="57" t="s">
        <v>113</v>
      </c>
      <c r="C21" s="58" t="s">
        <v>1823</v>
      </c>
      <c r="D21" s="69" t="s">
        <v>103</v>
      </c>
      <c r="E21" s="58" t="s">
        <v>65</v>
      </c>
      <c r="F21" s="69" t="s">
        <v>3420</v>
      </c>
      <c r="G21" s="69">
        <v>2000</v>
      </c>
      <c r="H21" s="70">
        <v>7</v>
      </c>
      <c r="I21" s="71">
        <v>595</v>
      </c>
      <c r="J21" s="71">
        <v>85</v>
      </c>
      <c r="K21" s="71">
        <v>94.4</v>
      </c>
      <c r="L21" s="71">
        <v>6.6</v>
      </c>
      <c r="M21" s="70">
        <v>7</v>
      </c>
      <c r="N21" s="71">
        <v>85</v>
      </c>
      <c r="O21" s="71">
        <v>5</v>
      </c>
      <c r="P21" s="59">
        <v>0</v>
      </c>
      <c r="Q21" s="60"/>
      <c r="R21" s="60">
        <v>0</v>
      </c>
      <c r="S21" s="70">
        <v>2.57</v>
      </c>
      <c r="T21" s="71">
        <v>16</v>
      </c>
      <c r="U21" s="71">
        <v>5</v>
      </c>
      <c r="V21" s="78">
        <v>11</v>
      </c>
      <c r="W21" s="78">
        <v>1.66</v>
      </c>
      <c r="X21" s="77">
        <v>-0.91</v>
      </c>
      <c r="Y21" s="70">
        <v>13.7</v>
      </c>
      <c r="Z21" s="71">
        <v>4.3</v>
      </c>
      <c r="AA21" s="78">
        <v>9.4</v>
      </c>
      <c r="AB21" s="78">
        <v>1.41</v>
      </c>
      <c r="AC21" s="78">
        <v>1.5</v>
      </c>
      <c r="AD21" s="63" t="s">
        <v>25</v>
      </c>
    </row>
    <row r="22" spans="1:30" ht="17.25" thickBot="1">
      <c r="A22" s="72">
        <v>20</v>
      </c>
      <c r="B22" s="57" t="s">
        <v>366</v>
      </c>
      <c r="C22" s="58" t="s">
        <v>1848</v>
      </c>
      <c r="D22" s="69" t="s">
        <v>103</v>
      </c>
      <c r="E22" s="58" t="s">
        <v>73</v>
      </c>
      <c r="F22" s="69" t="s">
        <v>3883</v>
      </c>
      <c r="G22" s="69">
        <v>1998</v>
      </c>
      <c r="H22" s="59">
        <v>0</v>
      </c>
      <c r="I22" s="60"/>
      <c r="J22" s="60"/>
      <c r="K22" s="60"/>
      <c r="L22" s="60"/>
      <c r="M22" s="59">
        <v>0</v>
      </c>
      <c r="N22" s="60"/>
      <c r="O22" s="60">
        <v>0</v>
      </c>
      <c r="P22" s="59">
        <v>0</v>
      </c>
      <c r="Q22" s="60"/>
      <c r="R22" s="71">
        <v>1</v>
      </c>
      <c r="S22" s="59"/>
      <c r="T22" s="60"/>
      <c r="U22" s="60"/>
      <c r="V22" s="60"/>
      <c r="W22" s="60"/>
      <c r="X22" s="60"/>
      <c r="Y22" s="59"/>
      <c r="Z22" s="60"/>
      <c r="AA22" s="60"/>
      <c r="AB22" s="60"/>
      <c r="AC22" s="60"/>
      <c r="AD22" s="63" t="s">
        <v>25</v>
      </c>
    </row>
    <row r="23" spans="1:30" ht="17.25" thickBot="1">
      <c r="A23" s="72">
        <v>21</v>
      </c>
      <c r="B23" s="57" t="s">
        <v>2667</v>
      </c>
      <c r="C23" s="58" t="s">
        <v>1819</v>
      </c>
      <c r="D23" s="69" t="s">
        <v>1821</v>
      </c>
      <c r="E23" s="58" t="s">
        <v>2350</v>
      </c>
      <c r="F23" s="69" t="s">
        <v>3515</v>
      </c>
      <c r="G23" s="69">
        <v>2000</v>
      </c>
      <c r="H23" s="70">
        <v>6</v>
      </c>
      <c r="I23" s="71">
        <v>390</v>
      </c>
      <c r="J23" s="71">
        <v>65</v>
      </c>
      <c r="K23" s="71">
        <v>72.2</v>
      </c>
      <c r="L23" s="71">
        <v>4.3</v>
      </c>
      <c r="M23" s="70">
        <v>6</v>
      </c>
      <c r="N23" s="71">
        <v>65</v>
      </c>
      <c r="O23" s="60">
        <v>0</v>
      </c>
      <c r="P23" s="59">
        <v>0</v>
      </c>
      <c r="Q23" s="60"/>
      <c r="R23" s="60">
        <v>0</v>
      </c>
      <c r="S23" s="70">
        <v>0.17</v>
      </c>
      <c r="T23" s="71">
        <v>3</v>
      </c>
      <c r="U23" s="71">
        <v>11</v>
      </c>
      <c r="V23" s="77">
        <v>-8</v>
      </c>
      <c r="W23" s="77">
        <v>-1.85</v>
      </c>
      <c r="X23" s="77">
        <v>-0.05</v>
      </c>
      <c r="Y23" s="70">
        <v>2.5</v>
      </c>
      <c r="Z23" s="71">
        <v>7.6</v>
      </c>
      <c r="AA23" s="77">
        <v>-5.2</v>
      </c>
      <c r="AB23" s="77">
        <v>-1.19</v>
      </c>
      <c r="AC23" s="77">
        <v>-0.17</v>
      </c>
      <c r="AD23" s="63" t="s">
        <v>25</v>
      </c>
    </row>
    <row r="24" spans="1:30" ht="17.25" thickBot="1">
      <c r="A24" s="72">
        <v>22</v>
      </c>
      <c r="B24" s="57" t="s">
        <v>3377</v>
      </c>
      <c r="C24" s="58" t="s">
        <v>1815</v>
      </c>
      <c r="D24" s="69" t="s">
        <v>104</v>
      </c>
      <c r="E24" s="58" t="s">
        <v>69</v>
      </c>
      <c r="F24" s="69" t="s">
        <v>3390</v>
      </c>
      <c r="G24" s="69">
        <v>1996</v>
      </c>
      <c r="H24" s="70">
        <v>2</v>
      </c>
      <c r="I24" s="71">
        <v>92</v>
      </c>
      <c r="J24" s="71">
        <v>46</v>
      </c>
      <c r="K24" s="71">
        <v>14.6</v>
      </c>
      <c r="L24" s="71">
        <v>1</v>
      </c>
      <c r="M24" s="70">
        <v>1</v>
      </c>
      <c r="N24" s="71">
        <v>90</v>
      </c>
      <c r="O24" s="71">
        <v>1</v>
      </c>
      <c r="P24" s="70">
        <v>1</v>
      </c>
      <c r="Q24" s="71">
        <v>2</v>
      </c>
      <c r="R24" s="60">
        <v>0</v>
      </c>
      <c r="S24" s="70">
        <v>1.5</v>
      </c>
      <c r="T24" s="60">
        <v>0</v>
      </c>
      <c r="U24" s="71">
        <v>1</v>
      </c>
      <c r="V24" s="77">
        <v>-1</v>
      </c>
      <c r="W24" s="77">
        <v>-0.98</v>
      </c>
      <c r="X24" s="77">
        <v>-0.48</v>
      </c>
      <c r="Y24" s="70">
        <v>1.4</v>
      </c>
      <c r="Z24" s="71">
        <v>0.9</v>
      </c>
      <c r="AA24" s="78">
        <v>0.5</v>
      </c>
      <c r="AB24" s="78">
        <v>0.47</v>
      </c>
      <c r="AC24" s="78">
        <v>0.54</v>
      </c>
      <c r="AD24" s="63" t="s">
        <v>25</v>
      </c>
    </row>
    <row r="25" spans="1:30" ht="17.25" thickBot="1">
      <c r="A25" s="72">
        <v>23</v>
      </c>
      <c r="B25" s="57" t="s">
        <v>1784</v>
      </c>
      <c r="C25" s="58" t="s">
        <v>1814</v>
      </c>
      <c r="D25" s="69" t="s">
        <v>111</v>
      </c>
      <c r="E25" s="58" t="s">
        <v>91</v>
      </c>
      <c r="F25" s="69" t="s">
        <v>3661</v>
      </c>
      <c r="G25" s="69">
        <v>2000</v>
      </c>
      <c r="H25" s="59">
        <v>0</v>
      </c>
      <c r="I25" s="60"/>
      <c r="J25" s="60"/>
      <c r="K25" s="60"/>
      <c r="L25" s="60"/>
      <c r="M25" s="59">
        <v>0</v>
      </c>
      <c r="N25" s="60"/>
      <c r="O25" s="60">
        <v>0</v>
      </c>
      <c r="P25" s="59">
        <v>0</v>
      </c>
      <c r="Q25" s="60"/>
      <c r="R25" s="71">
        <v>1</v>
      </c>
      <c r="S25" s="59"/>
      <c r="T25" s="60"/>
      <c r="U25" s="60"/>
      <c r="V25" s="60"/>
      <c r="W25" s="60"/>
      <c r="X25" s="60"/>
      <c r="Y25" s="59"/>
      <c r="Z25" s="60"/>
      <c r="AA25" s="60"/>
      <c r="AB25" s="60"/>
      <c r="AC25" s="60"/>
      <c r="AD25" s="63" t="s">
        <v>25</v>
      </c>
    </row>
    <row r="26" spans="1:30" ht="17.25" thickBot="1">
      <c r="A26" s="72">
        <v>24</v>
      </c>
      <c r="B26" s="57" t="s">
        <v>114</v>
      </c>
      <c r="C26" s="58" t="s">
        <v>1827</v>
      </c>
      <c r="D26" s="69" t="s">
        <v>104</v>
      </c>
      <c r="E26" s="58" t="s">
        <v>85</v>
      </c>
      <c r="F26" s="69" t="s">
        <v>3516</v>
      </c>
      <c r="G26" s="69">
        <v>1996</v>
      </c>
      <c r="H26" s="70">
        <v>7</v>
      </c>
      <c r="I26" s="71">
        <v>630</v>
      </c>
      <c r="J26" s="71">
        <v>90</v>
      </c>
      <c r="K26" s="71">
        <v>100</v>
      </c>
      <c r="L26" s="71">
        <v>7</v>
      </c>
      <c r="M26" s="70">
        <v>7</v>
      </c>
      <c r="N26" s="71">
        <v>90</v>
      </c>
      <c r="O26" s="71">
        <v>7</v>
      </c>
      <c r="P26" s="59">
        <v>0</v>
      </c>
      <c r="Q26" s="60"/>
      <c r="R26" s="60">
        <v>0</v>
      </c>
      <c r="S26" s="70">
        <v>1.57</v>
      </c>
      <c r="T26" s="71">
        <v>7</v>
      </c>
      <c r="U26" s="71">
        <v>7</v>
      </c>
      <c r="V26" s="60">
        <v>0</v>
      </c>
      <c r="W26" s="60">
        <v>0</v>
      </c>
      <c r="X26" s="60"/>
      <c r="Y26" s="70">
        <v>8.1</v>
      </c>
      <c r="Z26" s="71">
        <v>9.5</v>
      </c>
      <c r="AA26" s="77">
        <v>-1.4</v>
      </c>
      <c r="AB26" s="77">
        <v>-0.2</v>
      </c>
      <c r="AC26" s="60"/>
      <c r="AD26" s="63" t="s">
        <v>25</v>
      </c>
    </row>
    <row r="27" spans="1:30" ht="17.25" thickBot="1">
      <c r="A27" s="72">
        <v>25</v>
      </c>
      <c r="B27" s="57" t="s">
        <v>115</v>
      </c>
      <c r="C27" s="58" t="s">
        <v>1813</v>
      </c>
      <c r="D27" s="69" t="s">
        <v>103</v>
      </c>
      <c r="E27" s="58" t="s">
        <v>67</v>
      </c>
      <c r="F27" s="69" t="s">
        <v>3517</v>
      </c>
      <c r="G27" s="69">
        <v>2002</v>
      </c>
      <c r="H27" s="70">
        <v>7</v>
      </c>
      <c r="I27" s="71">
        <v>311</v>
      </c>
      <c r="J27" s="71">
        <v>44</v>
      </c>
      <c r="K27" s="71">
        <v>49.4</v>
      </c>
      <c r="L27" s="71">
        <v>3.5</v>
      </c>
      <c r="M27" s="70">
        <v>3</v>
      </c>
      <c r="N27" s="71">
        <v>81</v>
      </c>
      <c r="O27" s="71">
        <v>2</v>
      </c>
      <c r="P27" s="70">
        <v>4</v>
      </c>
      <c r="Q27" s="71">
        <v>17</v>
      </c>
      <c r="R27" s="60">
        <v>0</v>
      </c>
      <c r="S27" s="70">
        <v>1.71</v>
      </c>
      <c r="T27" s="71">
        <v>11</v>
      </c>
      <c r="U27" s="71">
        <v>3</v>
      </c>
      <c r="V27" s="78">
        <v>8</v>
      </c>
      <c r="W27" s="78">
        <v>2.3199999999999998</v>
      </c>
      <c r="X27" s="78">
        <v>1.47</v>
      </c>
      <c r="Y27" s="70">
        <v>8.3000000000000007</v>
      </c>
      <c r="Z27" s="71">
        <v>2.8</v>
      </c>
      <c r="AA27" s="78">
        <v>5.5</v>
      </c>
      <c r="AB27" s="78">
        <v>1.58</v>
      </c>
      <c r="AC27" s="78">
        <v>0.79</v>
      </c>
      <c r="AD27" s="63" t="s">
        <v>25</v>
      </c>
    </row>
    <row r="28" spans="1:30" ht="17.25" thickBot="1">
      <c r="A28" s="72">
        <v>26</v>
      </c>
      <c r="B28" s="57" t="s">
        <v>116</v>
      </c>
      <c r="C28" s="58" t="s">
        <v>1814</v>
      </c>
      <c r="D28" s="69" t="s">
        <v>102</v>
      </c>
      <c r="E28" s="58" t="s">
        <v>95</v>
      </c>
      <c r="F28" s="69" t="s">
        <v>3518</v>
      </c>
      <c r="G28" s="69">
        <v>1999</v>
      </c>
      <c r="H28" s="70">
        <v>3</v>
      </c>
      <c r="I28" s="71">
        <v>152</v>
      </c>
      <c r="J28" s="71">
        <v>51</v>
      </c>
      <c r="K28" s="71">
        <v>24.1</v>
      </c>
      <c r="L28" s="71">
        <v>1.7</v>
      </c>
      <c r="M28" s="70">
        <v>2</v>
      </c>
      <c r="N28" s="71">
        <v>61</v>
      </c>
      <c r="O28" s="60">
        <v>0</v>
      </c>
      <c r="P28" s="70">
        <v>1</v>
      </c>
      <c r="Q28" s="71">
        <v>31</v>
      </c>
      <c r="R28" s="60">
        <v>0</v>
      </c>
      <c r="S28" s="70">
        <v>0.33</v>
      </c>
      <c r="T28" s="71">
        <v>1</v>
      </c>
      <c r="U28" s="71">
        <v>5</v>
      </c>
      <c r="V28" s="77">
        <v>-4</v>
      </c>
      <c r="W28" s="77">
        <v>-2.37</v>
      </c>
      <c r="X28" s="77">
        <v>-1.24</v>
      </c>
      <c r="Y28" s="70">
        <v>0.6</v>
      </c>
      <c r="Z28" s="71">
        <v>4.4000000000000004</v>
      </c>
      <c r="AA28" s="77">
        <v>-3.8</v>
      </c>
      <c r="AB28" s="77">
        <v>-2.27</v>
      </c>
      <c r="AC28" s="77">
        <v>-1.47</v>
      </c>
      <c r="AD28" s="63" t="s">
        <v>25</v>
      </c>
    </row>
    <row r="29" spans="1:30" ht="17.25" thickBot="1">
      <c r="A29" s="72">
        <v>27</v>
      </c>
      <c r="B29" s="57" t="s">
        <v>117</v>
      </c>
      <c r="C29" s="58" t="s">
        <v>1828</v>
      </c>
      <c r="D29" s="69" t="s">
        <v>102</v>
      </c>
      <c r="E29" s="58" t="s">
        <v>91</v>
      </c>
      <c r="F29" s="69" t="s">
        <v>3519</v>
      </c>
      <c r="G29" s="69">
        <v>1990</v>
      </c>
      <c r="H29" s="70">
        <v>7</v>
      </c>
      <c r="I29" s="71">
        <v>519</v>
      </c>
      <c r="J29" s="71">
        <v>74</v>
      </c>
      <c r="K29" s="71">
        <v>82.4</v>
      </c>
      <c r="L29" s="71">
        <v>5.8</v>
      </c>
      <c r="M29" s="70">
        <v>7</v>
      </c>
      <c r="N29" s="71">
        <v>74</v>
      </c>
      <c r="O29" s="60">
        <v>0</v>
      </c>
      <c r="P29" s="59">
        <v>0</v>
      </c>
      <c r="Q29" s="60"/>
      <c r="R29" s="60">
        <v>0</v>
      </c>
      <c r="S29" s="70">
        <v>1.86</v>
      </c>
      <c r="T29" s="71">
        <v>11</v>
      </c>
      <c r="U29" s="71">
        <v>4</v>
      </c>
      <c r="V29" s="78">
        <v>7</v>
      </c>
      <c r="W29" s="78">
        <v>1.21</v>
      </c>
      <c r="X29" s="78">
        <v>4.46</v>
      </c>
      <c r="Y29" s="70">
        <v>8.6999999999999993</v>
      </c>
      <c r="Z29" s="71">
        <v>10.7</v>
      </c>
      <c r="AA29" s="77">
        <v>-2</v>
      </c>
      <c r="AB29" s="77">
        <v>-0.34</v>
      </c>
      <c r="AC29" s="78">
        <v>0.68</v>
      </c>
      <c r="AD29" s="63" t="s">
        <v>25</v>
      </c>
    </row>
    <row r="30" spans="1:30" ht="17.25" thickBot="1">
      <c r="A30" s="72">
        <v>28</v>
      </c>
      <c r="B30" s="57" t="s">
        <v>118</v>
      </c>
      <c r="C30" s="58" t="s">
        <v>1824</v>
      </c>
      <c r="D30" s="69" t="s">
        <v>1821</v>
      </c>
      <c r="E30" s="58" t="s">
        <v>69</v>
      </c>
      <c r="F30" s="69" t="s">
        <v>3520</v>
      </c>
      <c r="G30" s="69">
        <v>2000</v>
      </c>
      <c r="H30" s="70">
        <v>4</v>
      </c>
      <c r="I30" s="71">
        <v>308</v>
      </c>
      <c r="J30" s="71">
        <v>77</v>
      </c>
      <c r="K30" s="71">
        <v>48.9</v>
      </c>
      <c r="L30" s="71">
        <v>3.4</v>
      </c>
      <c r="M30" s="70">
        <v>4</v>
      </c>
      <c r="N30" s="71">
        <v>77</v>
      </c>
      <c r="O30" s="60">
        <v>0</v>
      </c>
      <c r="P30" s="59">
        <v>0</v>
      </c>
      <c r="Q30" s="60"/>
      <c r="R30" s="60">
        <v>0</v>
      </c>
      <c r="S30" s="70">
        <v>1.5</v>
      </c>
      <c r="T30" s="71">
        <v>5</v>
      </c>
      <c r="U30" s="71">
        <v>4</v>
      </c>
      <c r="V30" s="78">
        <v>1</v>
      </c>
      <c r="W30" s="78">
        <v>0.28999999999999998</v>
      </c>
      <c r="X30" s="78">
        <v>1.69</v>
      </c>
      <c r="Y30" s="70">
        <v>7.1</v>
      </c>
      <c r="Z30" s="71">
        <v>5.3</v>
      </c>
      <c r="AA30" s="78">
        <v>1.8</v>
      </c>
      <c r="AB30" s="78">
        <v>0.51</v>
      </c>
      <c r="AC30" s="78">
        <v>0.99</v>
      </c>
      <c r="AD30" s="63" t="s">
        <v>25</v>
      </c>
    </row>
    <row r="31" spans="1:30" ht="17.25" thickBot="1">
      <c r="A31" s="72">
        <v>29</v>
      </c>
      <c r="B31" s="57" t="s">
        <v>119</v>
      </c>
      <c r="C31" s="58" t="s">
        <v>1814</v>
      </c>
      <c r="D31" s="69" t="s">
        <v>102</v>
      </c>
      <c r="E31" s="58" t="s">
        <v>2351</v>
      </c>
      <c r="F31" s="69" t="s">
        <v>3521</v>
      </c>
      <c r="G31" s="69">
        <v>2001</v>
      </c>
      <c r="H31" s="70">
        <v>4</v>
      </c>
      <c r="I31" s="71">
        <v>332</v>
      </c>
      <c r="J31" s="71">
        <v>83</v>
      </c>
      <c r="K31" s="71">
        <v>52.7</v>
      </c>
      <c r="L31" s="71">
        <v>3.7</v>
      </c>
      <c r="M31" s="70">
        <v>4</v>
      </c>
      <c r="N31" s="71">
        <v>83</v>
      </c>
      <c r="O31" s="71">
        <v>2</v>
      </c>
      <c r="P31" s="59">
        <v>0</v>
      </c>
      <c r="Q31" s="60"/>
      <c r="R31" s="60">
        <v>0</v>
      </c>
      <c r="S31" s="70">
        <v>0.25</v>
      </c>
      <c r="T31" s="71">
        <v>3</v>
      </c>
      <c r="U31" s="71">
        <v>14</v>
      </c>
      <c r="V31" s="77">
        <v>-11</v>
      </c>
      <c r="W31" s="77">
        <v>-2.98</v>
      </c>
      <c r="X31" s="77">
        <v>-2.08</v>
      </c>
      <c r="Y31" s="70">
        <v>3.2</v>
      </c>
      <c r="Z31" s="71">
        <v>10</v>
      </c>
      <c r="AA31" s="77">
        <v>-6.9</v>
      </c>
      <c r="AB31" s="77">
        <v>-1.86</v>
      </c>
      <c r="AC31" s="77">
        <v>-0.34</v>
      </c>
      <c r="AD31" s="63" t="s">
        <v>25</v>
      </c>
    </row>
    <row r="32" spans="1:30" ht="17.25" thickBot="1">
      <c r="A32" s="72">
        <v>30</v>
      </c>
      <c r="B32" s="57" t="s">
        <v>119</v>
      </c>
      <c r="C32" s="58" t="s">
        <v>1814</v>
      </c>
      <c r="D32" s="69" t="s">
        <v>103</v>
      </c>
      <c r="E32" s="58" t="s">
        <v>83</v>
      </c>
      <c r="F32" s="69" t="s">
        <v>3521</v>
      </c>
      <c r="G32" s="69">
        <v>2001</v>
      </c>
      <c r="H32" s="70">
        <v>1</v>
      </c>
      <c r="I32" s="71">
        <v>6</v>
      </c>
      <c r="J32" s="71">
        <v>6</v>
      </c>
      <c r="K32" s="71">
        <v>1</v>
      </c>
      <c r="L32" s="71">
        <v>0.1</v>
      </c>
      <c r="M32" s="59">
        <v>0</v>
      </c>
      <c r="N32" s="60"/>
      <c r="O32" s="60">
        <v>0</v>
      </c>
      <c r="P32" s="70">
        <v>1</v>
      </c>
      <c r="Q32" s="71">
        <v>6</v>
      </c>
      <c r="R32" s="71">
        <v>1</v>
      </c>
      <c r="S32" s="70">
        <v>3</v>
      </c>
      <c r="T32" s="60">
        <v>0</v>
      </c>
      <c r="U32" s="60">
        <v>0</v>
      </c>
      <c r="V32" s="60">
        <v>0</v>
      </c>
      <c r="W32" s="60">
        <v>0</v>
      </c>
      <c r="X32" s="77">
        <v>-1.01</v>
      </c>
      <c r="Y32" s="59">
        <v>0</v>
      </c>
      <c r="Z32" s="60">
        <v>0</v>
      </c>
      <c r="AA32" s="60">
        <v>0</v>
      </c>
      <c r="AB32" s="60">
        <v>0</v>
      </c>
      <c r="AC32" s="77">
        <v>-0.31</v>
      </c>
      <c r="AD32" s="63" t="s">
        <v>25</v>
      </c>
    </row>
    <row r="33" spans="1:30" ht="17.25" thickBot="1">
      <c r="A33" s="72">
        <v>31</v>
      </c>
      <c r="B33" s="57" t="s">
        <v>120</v>
      </c>
      <c r="C33" s="58" t="s">
        <v>1816</v>
      </c>
      <c r="D33" s="69" t="s">
        <v>111</v>
      </c>
      <c r="E33" s="58" t="s">
        <v>91</v>
      </c>
      <c r="F33" s="69" t="s">
        <v>3522</v>
      </c>
      <c r="G33" s="69">
        <v>1993</v>
      </c>
      <c r="H33" s="70">
        <v>7</v>
      </c>
      <c r="I33" s="71">
        <v>630</v>
      </c>
      <c r="J33" s="71">
        <v>90</v>
      </c>
      <c r="K33" s="71">
        <v>100</v>
      </c>
      <c r="L33" s="71">
        <v>7</v>
      </c>
      <c r="M33" s="70">
        <v>7</v>
      </c>
      <c r="N33" s="71">
        <v>90</v>
      </c>
      <c r="O33" s="71">
        <v>7</v>
      </c>
      <c r="P33" s="59">
        <v>0</v>
      </c>
      <c r="Q33" s="60"/>
      <c r="R33" s="60">
        <v>0</v>
      </c>
      <c r="S33" s="70">
        <v>1.86</v>
      </c>
      <c r="T33" s="71">
        <v>13</v>
      </c>
      <c r="U33" s="71">
        <v>10</v>
      </c>
      <c r="V33" s="78">
        <v>3</v>
      </c>
      <c r="W33" s="78">
        <v>0.43</v>
      </c>
      <c r="X33" s="60"/>
      <c r="Y33" s="70">
        <v>11.1</v>
      </c>
      <c r="Z33" s="71">
        <v>14.3</v>
      </c>
      <c r="AA33" s="77">
        <v>-3.2</v>
      </c>
      <c r="AB33" s="77">
        <v>-0.46</v>
      </c>
      <c r="AC33" s="60"/>
      <c r="AD33" s="63" t="s">
        <v>25</v>
      </c>
    </row>
    <row r="34" spans="1:30" ht="17.25" thickBot="1">
      <c r="A34" s="72">
        <v>32</v>
      </c>
      <c r="B34" s="57" t="s">
        <v>121</v>
      </c>
      <c r="C34" s="58" t="s">
        <v>1832</v>
      </c>
      <c r="D34" s="69" t="s">
        <v>1835</v>
      </c>
      <c r="E34" s="58" t="s">
        <v>87</v>
      </c>
      <c r="F34" s="69" t="s">
        <v>3523</v>
      </c>
      <c r="G34" s="69">
        <v>1992</v>
      </c>
      <c r="H34" s="70">
        <v>6</v>
      </c>
      <c r="I34" s="71">
        <v>486</v>
      </c>
      <c r="J34" s="71">
        <v>81</v>
      </c>
      <c r="K34" s="71">
        <v>77.099999999999994</v>
      </c>
      <c r="L34" s="71">
        <v>5.4</v>
      </c>
      <c r="M34" s="70">
        <v>6</v>
      </c>
      <c r="N34" s="71">
        <v>81</v>
      </c>
      <c r="O34" s="71">
        <v>4</v>
      </c>
      <c r="P34" s="59">
        <v>0</v>
      </c>
      <c r="Q34" s="60"/>
      <c r="R34" s="60">
        <v>0</v>
      </c>
      <c r="S34" s="70">
        <v>1.17</v>
      </c>
      <c r="T34" s="71">
        <v>7</v>
      </c>
      <c r="U34" s="71">
        <v>9</v>
      </c>
      <c r="V34" s="77">
        <v>-2</v>
      </c>
      <c r="W34" s="77">
        <v>-0.37</v>
      </c>
      <c r="X34" s="77">
        <v>-0.37</v>
      </c>
      <c r="Y34" s="70">
        <v>5.2</v>
      </c>
      <c r="Z34" s="71">
        <v>8.1999999999999993</v>
      </c>
      <c r="AA34" s="77">
        <v>-3</v>
      </c>
      <c r="AB34" s="77">
        <v>-0.56000000000000005</v>
      </c>
      <c r="AC34" s="77">
        <v>-0.43</v>
      </c>
      <c r="AD34" s="63" t="s">
        <v>25</v>
      </c>
    </row>
    <row r="35" spans="1:30" ht="17.25" thickBot="1">
      <c r="A35" s="72">
        <v>33</v>
      </c>
      <c r="B35" s="57" t="s">
        <v>707</v>
      </c>
      <c r="C35" s="58" t="s">
        <v>1814</v>
      </c>
      <c r="D35" s="69" t="s">
        <v>111</v>
      </c>
      <c r="E35" s="58" t="s">
        <v>71</v>
      </c>
      <c r="F35" s="69" t="s">
        <v>3884</v>
      </c>
      <c r="G35" s="69">
        <v>1999</v>
      </c>
      <c r="H35" s="59">
        <v>0</v>
      </c>
      <c r="I35" s="60"/>
      <c r="J35" s="60"/>
      <c r="K35" s="60"/>
      <c r="L35" s="60"/>
      <c r="M35" s="59">
        <v>0</v>
      </c>
      <c r="N35" s="60"/>
      <c r="O35" s="60">
        <v>0</v>
      </c>
      <c r="P35" s="59">
        <v>0</v>
      </c>
      <c r="Q35" s="60"/>
      <c r="R35" s="71">
        <v>1</v>
      </c>
      <c r="S35" s="59"/>
      <c r="T35" s="60"/>
      <c r="U35" s="60"/>
      <c r="V35" s="60"/>
      <c r="W35" s="60"/>
      <c r="X35" s="60"/>
      <c r="Y35" s="59"/>
      <c r="Z35" s="60"/>
      <c r="AA35" s="60"/>
      <c r="AB35" s="60"/>
      <c r="AC35" s="60"/>
      <c r="AD35" s="63" t="s">
        <v>25</v>
      </c>
    </row>
    <row r="36" spans="1:30" ht="17.25" thickBot="1">
      <c r="A36" s="72">
        <v>34</v>
      </c>
      <c r="B36" s="57" t="s">
        <v>122</v>
      </c>
      <c r="C36" s="58" t="s">
        <v>1829</v>
      </c>
      <c r="D36" s="69" t="s">
        <v>102</v>
      </c>
      <c r="E36" s="58" t="s">
        <v>87</v>
      </c>
      <c r="F36" s="69" t="s">
        <v>3524</v>
      </c>
      <c r="G36" s="69">
        <v>1997</v>
      </c>
      <c r="H36" s="70">
        <v>7</v>
      </c>
      <c r="I36" s="71">
        <v>488</v>
      </c>
      <c r="J36" s="71">
        <v>70</v>
      </c>
      <c r="K36" s="71">
        <v>77.5</v>
      </c>
      <c r="L36" s="71">
        <v>5.4</v>
      </c>
      <c r="M36" s="70">
        <v>6</v>
      </c>
      <c r="N36" s="71">
        <v>78</v>
      </c>
      <c r="O36" s="60">
        <v>0</v>
      </c>
      <c r="P36" s="70">
        <v>1</v>
      </c>
      <c r="Q36" s="71">
        <v>20</v>
      </c>
      <c r="R36" s="60">
        <v>0</v>
      </c>
      <c r="S36" s="70">
        <v>1.1399999999999999</v>
      </c>
      <c r="T36" s="71">
        <v>7</v>
      </c>
      <c r="U36" s="71">
        <v>8</v>
      </c>
      <c r="V36" s="77">
        <v>-1</v>
      </c>
      <c r="W36" s="77">
        <v>-0.18</v>
      </c>
      <c r="X36" s="78">
        <v>0.45</v>
      </c>
      <c r="Y36" s="70">
        <v>5.6</v>
      </c>
      <c r="Z36" s="71">
        <v>7.2</v>
      </c>
      <c r="AA36" s="77">
        <v>-1.5</v>
      </c>
      <c r="AB36" s="77">
        <v>-0.28000000000000003</v>
      </c>
      <c r="AC36" s="78">
        <v>0.8</v>
      </c>
      <c r="AD36" s="63" t="s">
        <v>25</v>
      </c>
    </row>
    <row r="37" spans="1:30" ht="17.25" thickBot="1">
      <c r="A37" s="72">
        <v>35</v>
      </c>
      <c r="B37" s="57" t="s">
        <v>123</v>
      </c>
      <c r="C37" s="58" t="s">
        <v>1826</v>
      </c>
      <c r="D37" s="69" t="s">
        <v>102</v>
      </c>
      <c r="E37" s="58" t="s">
        <v>85</v>
      </c>
      <c r="F37" s="69" t="s">
        <v>3525</v>
      </c>
      <c r="G37" s="69">
        <v>1991</v>
      </c>
      <c r="H37" s="70">
        <v>7</v>
      </c>
      <c r="I37" s="71">
        <v>564</v>
      </c>
      <c r="J37" s="71">
        <v>81</v>
      </c>
      <c r="K37" s="71">
        <v>89.5</v>
      </c>
      <c r="L37" s="71">
        <v>6.3</v>
      </c>
      <c r="M37" s="70">
        <v>7</v>
      </c>
      <c r="N37" s="71">
        <v>81</v>
      </c>
      <c r="O37" s="71">
        <v>6</v>
      </c>
      <c r="P37" s="59">
        <v>0</v>
      </c>
      <c r="Q37" s="60"/>
      <c r="R37" s="60">
        <v>0</v>
      </c>
      <c r="S37" s="70">
        <v>1.57</v>
      </c>
      <c r="T37" s="71">
        <v>6</v>
      </c>
      <c r="U37" s="71">
        <v>4</v>
      </c>
      <c r="V37" s="78">
        <v>2</v>
      </c>
      <c r="W37" s="78">
        <v>0.32</v>
      </c>
      <c r="X37" s="78">
        <v>3.05</v>
      </c>
      <c r="Y37" s="70">
        <v>7</v>
      </c>
      <c r="Z37" s="71">
        <v>6.8</v>
      </c>
      <c r="AA37" s="78">
        <v>0.2</v>
      </c>
      <c r="AB37" s="78">
        <v>0.03</v>
      </c>
      <c r="AC37" s="78">
        <v>2.19</v>
      </c>
      <c r="AD37" s="63" t="s">
        <v>25</v>
      </c>
    </row>
    <row r="38" spans="1:30" ht="17.25" thickBot="1">
      <c r="A38" s="72">
        <v>36</v>
      </c>
      <c r="B38" s="57" t="s">
        <v>124</v>
      </c>
      <c r="C38" s="58" t="s">
        <v>1828</v>
      </c>
      <c r="D38" s="69" t="s">
        <v>1821</v>
      </c>
      <c r="E38" s="58" t="s">
        <v>83</v>
      </c>
      <c r="F38" s="69" t="s">
        <v>3526</v>
      </c>
      <c r="G38" s="69">
        <v>1997</v>
      </c>
      <c r="H38" s="70">
        <v>5</v>
      </c>
      <c r="I38" s="71">
        <v>203</v>
      </c>
      <c r="J38" s="71">
        <v>41</v>
      </c>
      <c r="K38" s="71">
        <v>32.200000000000003</v>
      </c>
      <c r="L38" s="71">
        <v>2.2999999999999998</v>
      </c>
      <c r="M38" s="70">
        <v>2</v>
      </c>
      <c r="N38" s="71">
        <v>54</v>
      </c>
      <c r="O38" s="60">
        <v>0</v>
      </c>
      <c r="P38" s="70">
        <v>3</v>
      </c>
      <c r="Q38" s="71">
        <v>32</v>
      </c>
      <c r="R38" s="71">
        <v>1</v>
      </c>
      <c r="S38" s="70">
        <v>1.8</v>
      </c>
      <c r="T38" s="71">
        <v>7</v>
      </c>
      <c r="U38" s="71">
        <v>4</v>
      </c>
      <c r="V38" s="78">
        <v>3</v>
      </c>
      <c r="W38" s="78">
        <v>1.33</v>
      </c>
      <c r="X38" s="78">
        <v>0.49</v>
      </c>
      <c r="Y38" s="70">
        <v>6</v>
      </c>
      <c r="Z38" s="71">
        <v>5.3</v>
      </c>
      <c r="AA38" s="78">
        <v>0.7</v>
      </c>
      <c r="AB38" s="78">
        <v>0.3</v>
      </c>
      <c r="AC38" s="77">
        <v>-0.01</v>
      </c>
      <c r="AD38" s="63" t="s">
        <v>25</v>
      </c>
    </row>
    <row r="39" spans="1:30" ht="17.25" thickBot="1">
      <c r="A39" s="72">
        <v>37</v>
      </c>
      <c r="B39" s="57" t="s">
        <v>2857</v>
      </c>
      <c r="C39" s="58" t="s">
        <v>1822</v>
      </c>
      <c r="D39" s="69" t="s">
        <v>104</v>
      </c>
      <c r="E39" s="58" t="s">
        <v>79</v>
      </c>
      <c r="F39" s="69" t="s">
        <v>3885</v>
      </c>
      <c r="G39" s="69">
        <v>2004</v>
      </c>
      <c r="H39" s="59">
        <v>0</v>
      </c>
      <c r="I39" s="60"/>
      <c r="J39" s="60"/>
      <c r="K39" s="60"/>
      <c r="L39" s="60"/>
      <c r="M39" s="59">
        <v>0</v>
      </c>
      <c r="N39" s="60"/>
      <c r="O39" s="60">
        <v>0</v>
      </c>
      <c r="P39" s="59">
        <v>0</v>
      </c>
      <c r="Q39" s="60"/>
      <c r="R39" s="71">
        <v>4</v>
      </c>
      <c r="S39" s="59"/>
      <c r="T39" s="60"/>
      <c r="U39" s="60"/>
      <c r="V39" s="60"/>
      <c r="W39" s="60"/>
      <c r="X39" s="60"/>
      <c r="Y39" s="59"/>
      <c r="Z39" s="60"/>
      <c r="AA39" s="60"/>
      <c r="AB39" s="60"/>
      <c r="AC39" s="60"/>
      <c r="AD39" s="63" t="s">
        <v>25</v>
      </c>
    </row>
    <row r="40" spans="1:30" ht="17.25" thickBot="1">
      <c r="A40" s="72">
        <v>38</v>
      </c>
      <c r="B40" s="57" t="s">
        <v>2976</v>
      </c>
      <c r="C40" s="58" t="s">
        <v>1814</v>
      </c>
      <c r="D40" s="69" t="s">
        <v>111</v>
      </c>
      <c r="E40" s="58" t="s">
        <v>77</v>
      </c>
      <c r="F40" s="69" t="s">
        <v>3422</v>
      </c>
      <c r="G40" s="69">
        <v>1999</v>
      </c>
      <c r="H40" s="59">
        <v>0</v>
      </c>
      <c r="I40" s="60"/>
      <c r="J40" s="60"/>
      <c r="K40" s="60"/>
      <c r="L40" s="60"/>
      <c r="M40" s="59">
        <v>0</v>
      </c>
      <c r="N40" s="60"/>
      <c r="O40" s="60">
        <v>0</v>
      </c>
      <c r="P40" s="59">
        <v>0</v>
      </c>
      <c r="Q40" s="60"/>
      <c r="R40" s="71">
        <v>2</v>
      </c>
      <c r="S40" s="59"/>
      <c r="T40" s="60"/>
      <c r="U40" s="60"/>
      <c r="V40" s="60"/>
      <c r="W40" s="60"/>
      <c r="X40" s="60"/>
      <c r="Y40" s="59"/>
      <c r="Z40" s="60"/>
      <c r="AA40" s="60"/>
      <c r="AB40" s="60"/>
      <c r="AC40" s="60"/>
      <c r="AD40" s="63" t="s">
        <v>25</v>
      </c>
    </row>
    <row r="41" spans="1:30" ht="17.25" thickBot="1">
      <c r="A41" s="72">
        <v>39</v>
      </c>
      <c r="B41" s="57" t="s">
        <v>2668</v>
      </c>
      <c r="C41" s="58" t="s">
        <v>1867</v>
      </c>
      <c r="D41" s="69" t="s">
        <v>1835</v>
      </c>
      <c r="E41" s="58" t="s">
        <v>2351</v>
      </c>
      <c r="F41" s="69" t="s">
        <v>3527</v>
      </c>
      <c r="G41" s="69">
        <v>1993</v>
      </c>
      <c r="H41" s="70">
        <v>3</v>
      </c>
      <c r="I41" s="71">
        <v>250</v>
      </c>
      <c r="J41" s="71">
        <v>83</v>
      </c>
      <c r="K41" s="71">
        <v>39.700000000000003</v>
      </c>
      <c r="L41" s="71">
        <v>2.8</v>
      </c>
      <c r="M41" s="70">
        <v>3</v>
      </c>
      <c r="N41" s="71">
        <v>83</v>
      </c>
      <c r="O41" s="71">
        <v>2</v>
      </c>
      <c r="P41" s="59">
        <v>0</v>
      </c>
      <c r="Q41" s="60"/>
      <c r="R41" s="60">
        <v>0</v>
      </c>
      <c r="S41" s="70">
        <v>0.33</v>
      </c>
      <c r="T41" s="71">
        <v>2</v>
      </c>
      <c r="U41" s="71">
        <v>4</v>
      </c>
      <c r="V41" s="77">
        <v>-2</v>
      </c>
      <c r="W41" s="77">
        <v>-0.72</v>
      </c>
      <c r="X41" s="78">
        <v>2.12</v>
      </c>
      <c r="Y41" s="70">
        <v>1.7</v>
      </c>
      <c r="Z41" s="71">
        <v>7.1</v>
      </c>
      <c r="AA41" s="77">
        <v>-5.4</v>
      </c>
      <c r="AB41" s="77">
        <v>-1.96</v>
      </c>
      <c r="AC41" s="77">
        <v>-0.43</v>
      </c>
      <c r="AD41" s="63" t="s">
        <v>25</v>
      </c>
    </row>
    <row r="42" spans="1:30" ht="17.25" thickBot="1">
      <c r="A42" s="72">
        <v>40</v>
      </c>
      <c r="B42" s="57" t="s">
        <v>3314</v>
      </c>
      <c r="C42" s="58" t="s">
        <v>1862</v>
      </c>
      <c r="D42" s="69" t="s">
        <v>103</v>
      </c>
      <c r="E42" s="58" t="s">
        <v>73</v>
      </c>
      <c r="F42" s="69" t="s">
        <v>3528</v>
      </c>
      <c r="G42" s="69">
        <v>2004</v>
      </c>
      <c r="H42" s="70">
        <v>2</v>
      </c>
      <c r="I42" s="71">
        <v>21</v>
      </c>
      <c r="J42" s="71">
        <v>11</v>
      </c>
      <c r="K42" s="71">
        <v>3.3</v>
      </c>
      <c r="L42" s="71">
        <v>0.2</v>
      </c>
      <c r="M42" s="59">
        <v>0</v>
      </c>
      <c r="N42" s="60"/>
      <c r="O42" s="60">
        <v>0</v>
      </c>
      <c r="P42" s="70">
        <v>2</v>
      </c>
      <c r="Q42" s="71">
        <v>11</v>
      </c>
      <c r="R42" s="71">
        <v>1</v>
      </c>
      <c r="S42" s="70">
        <v>1.5</v>
      </c>
      <c r="T42" s="71">
        <v>1</v>
      </c>
      <c r="U42" s="71">
        <v>1</v>
      </c>
      <c r="V42" s="60">
        <v>0</v>
      </c>
      <c r="W42" s="60">
        <v>0</v>
      </c>
      <c r="X42" s="77">
        <v>-0.74</v>
      </c>
      <c r="Y42" s="70">
        <v>0.7</v>
      </c>
      <c r="Z42" s="71">
        <v>1</v>
      </c>
      <c r="AA42" s="77">
        <v>-0.3</v>
      </c>
      <c r="AB42" s="77">
        <v>-1.0900000000000001</v>
      </c>
      <c r="AC42" s="77">
        <v>-1.54</v>
      </c>
      <c r="AD42" s="63" t="s">
        <v>25</v>
      </c>
    </row>
    <row r="43" spans="1:30" ht="17.25" thickBot="1">
      <c r="A43" s="72">
        <v>41</v>
      </c>
      <c r="B43" s="57" t="s">
        <v>3315</v>
      </c>
      <c r="C43" s="58" t="s">
        <v>1853</v>
      </c>
      <c r="D43" s="69" t="s">
        <v>104</v>
      </c>
      <c r="E43" s="58" t="s">
        <v>75</v>
      </c>
      <c r="F43" s="69" t="s">
        <v>3886</v>
      </c>
      <c r="G43" s="69">
        <v>1997</v>
      </c>
      <c r="H43" s="59">
        <v>0</v>
      </c>
      <c r="I43" s="60"/>
      <c r="J43" s="60"/>
      <c r="K43" s="60"/>
      <c r="L43" s="60"/>
      <c r="M43" s="59">
        <v>0</v>
      </c>
      <c r="N43" s="60"/>
      <c r="O43" s="60">
        <v>0</v>
      </c>
      <c r="P43" s="59">
        <v>0</v>
      </c>
      <c r="Q43" s="60"/>
      <c r="R43" s="71">
        <v>2</v>
      </c>
      <c r="S43" s="59"/>
      <c r="T43" s="60"/>
      <c r="U43" s="60"/>
      <c r="V43" s="60"/>
      <c r="W43" s="60"/>
      <c r="X43" s="60"/>
      <c r="Y43" s="59"/>
      <c r="Z43" s="60"/>
      <c r="AA43" s="60"/>
      <c r="AB43" s="60"/>
      <c r="AC43" s="60"/>
      <c r="AD43" s="63" t="s">
        <v>25</v>
      </c>
    </row>
    <row r="44" spans="1:30" ht="17.25" thickBot="1">
      <c r="A44" s="72">
        <v>42</v>
      </c>
      <c r="B44" s="57" t="s">
        <v>125</v>
      </c>
      <c r="C44" s="58" t="s">
        <v>1833</v>
      </c>
      <c r="D44" s="69" t="s">
        <v>103</v>
      </c>
      <c r="E44" s="58" t="s">
        <v>77</v>
      </c>
      <c r="F44" s="69" t="s">
        <v>3529</v>
      </c>
      <c r="G44" s="69">
        <v>1998</v>
      </c>
      <c r="H44" s="70">
        <v>1</v>
      </c>
      <c r="I44" s="71">
        <v>19</v>
      </c>
      <c r="J44" s="71">
        <v>19</v>
      </c>
      <c r="K44" s="71">
        <v>3</v>
      </c>
      <c r="L44" s="71">
        <v>0.2</v>
      </c>
      <c r="M44" s="59">
        <v>0</v>
      </c>
      <c r="N44" s="60"/>
      <c r="O44" s="60">
        <v>0</v>
      </c>
      <c r="P44" s="70">
        <v>1</v>
      </c>
      <c r="Q44" s="71">
        <v>19</v>
      </c>
      <c r="R44" s="60">
        <v>0</v>
      </c>
      <c r="S44" s="70">
        <v>1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70">
        <v>0.4</v>
      </c>
      <c r="Z44" s="71">
        <v>0.2</v>
      </c>
      <c r="AA44" s="78">
        <v>0.2</v>
      </c>
      <c r="AB44" s="78">
        <v>0.92</v>
      </c>
      <c r="AC44" s="78">
        <v>0.28999999999999998</v>
      </c>
      <c r="AD44" s="63" t="s">
        <v>25</v>
      </c>
    </row>
    <row r="45" spans="1:30" ht="17.25" thickBot="1">
      <c r="A45" s="72">
        <v>43</v>
      </c>
      <c r="B45" s="57" t="s">
        <v>2964</v>
      </c>
      <c r="C45" s="58" t="s">
        <v>1814</v>
      </c>
      <c r="D45" s="69" t="s">
        <v>103</v>
      </c>
      <c r="E45" s="58" t="s">
        <v>2661</v>
      </c>
      <c r="F45" s="69" t="s">
        <v>3530</v>
      </c>
      <c r="G45" s="69">
        <v>1993</v>
      </c>
      <c r="H45" s="70">
        <v>2</v>
      </c>
      <c r="I45" s="71">
        <v>146</v>
      </c>
      <c r="J45" s="71">
        <v>73</v>
      </c>
      <c r="K45" s="71">
        <v>27</v>
      </c>
      <c r="L45" s="71">
        <v>1.6</v>
      </c>
      <c r="M45" s="70">
        <v>2</v>
      </c>
      <c r="N45" s="71">
        <v>73</v>
      </c>
      <c r="O45" s="60">
        <v>0</v>
      </c>
      <c r="P45" s="59">
        <v>0</v>
      </c>
      <c r="Q45" s="60"/>
      <c r="R45" s="60">
        <v>0</v>
      </c>
      <c r="S45" s="59">
        <v>0</v>
      </c>
      <c r="T45" s="60">
        <v>0</v>
      </c>
      <c r="U45" s="71">
        <v>4</v>
      </c>
      <c r="V45" s="77">
        <v>-4</v>
      </c>
      <c r="W45" s="77">
        <v>-2.4700000000000002</v>
      </c>
      <c r="X45" s="77">
        <v>-1.78</v>
      </c>
      <c r="Y45" s="70">
        <v>1.3</v>
      </c>
      <c r="Z45" s="71">
        <v>3</v>
      </c>
      <c r="AA45" s="77">
        <v>-1.6</v>
      </c>
      <c r="AB45" s="77">
        <v>-1</v>
      </c>
      <c r="AC45" s="77">
        <v>-0.4</v>
      </c>
      <c r="AD45" s="63" t="s">
        <v>25</v>
      </c>
    </row>
    <row r="46" spans="1:30" ht="17.25" thickBot="1">
      <c r="A46" s="72">
        <v>44</v>
      </c>
      <c r="B46" s="57" t="s">
        <v>126</v>
      </c>
      <c r="C46" s="58" t="s">
        <v>1814</v>
      </c>
      <c r="D46" s="69" t="s">
        <v>102</v>
      </c>
      <c r="E46" s="58" t="s">
        <v>67</v>
      </c>
      <c r="F46" s="69" t="s">
        <v>3313</v>
      </c>
      <c r="G46" s="69">
        <v>1997</v>
      </c>
      <c r="H46" s="70">
        <v>6</v>
      </c>
      <c r="I46" s="71">
        <v>187</v>
      </c>
      <c r="J46" s="71">
        <v>31</v>
      </c>
      <c r="K46" s="71">
        <v>29.7</v>
      </c>
      <c r="L46" s="71">
        <v>2.1</v>
      </c>
      <c r="M46" s="70">
        <v>2</v>
      </c>
      <c r="N46" s="71">
        <v>47</v>
      </c>
      <c r="O46" s="60">
        <v>0</v>
      </c>
      <c r="P46" s="70">
        <v>4</v>
      </c>
      <c r="Q46" s="71">
        <v>24</v>
      </c>
      <c r="R46" s="60">
        <v>0</v>
      </c>
      <c r="S46" s="70">
        <v>1.5</v>
      </c>
      <c r="T46" s="71">
        <v>4</v>
      </c>
      <c r="U46" s="71">
        <v>2</v>
      </c>
      <c r="V46" s="78">
        <v>2</v>
      </c>
      <c r="W46" s="78">
        <v>0.96</v>
      </c>
      <c r="X46" s="77">
        <v>-0.87</v>
      </c>
      <c r="Y46" s="70">
        <v>4.2</v>
      </c>
      <c r="Z46" s="71">
        <v>1.8</v>
      </c>
      <c r="AA46" s="78">
        <v>2.4</v>
      </c>
      <c r="AB46" s="78">
        <v>1.1399999999999999</v>
      </c>
      <c r="AC46" s="77">
        <v>-0.06</v>
      </c>
      <c r="AD46" s="63" t="s">
        <v>25</v>
      </c>
    </row>
    <row r="47" spans="1:30" ht="17.25" thickBot="1">
      <c r="A47" s="72">
        <v>45</v>
      </c>
      <c r="B47" s="57" t="s">
        <v>2669</v>
      </c>
      <c r="C47" s="58" t="s">
        <v>1814</v>
      </c>
      <c r="D47" s="69" t="s">
        <v>1835</v>
      </c>
      <c r="E47" s="58" t="s">
        <v>2351</v>
      </c>
      <c r="F47" s="69" t="s">
        <v>3531</v>
      </c>
      <c r="G47" s="69">
        <v>1988</v>
      </c>
      <c r="H47" s="70">
        <v>7</v>
      </c>
      <c r="I47" s="71">
        <v>287</v>
      </c>
      <c r="J47" s="71">
        <v>41</v>
      </c>
      <c r="K47" s="71">
        <v>45.6</v>
      </c>
      <c r="L47" s="71">
        <v>3.2</v>
      </c>
      <c r="M47" s="70">
        <v>2</v>
      </c>
      <c r="N47" s="71">
        <v>85</v>
      </c>
      <c r="O47" s="71">
        <v>1</v>
      </c>
      <c r="P47" s="70">
        <v>5</v>
      </c>
      <c r="Q47" s="71">
        <v>24</v>
      </c>
      <c r="R47" s="60">
        <v>0</v>
      </c>
      <c r="S47" s="70">
        <v>0.14000000000000001</v>
      </c>
      <c r="T47" s="71">
        <v>2</v>
      </c>
      <c r="U47" s="71">
        <v>6</v>
      </c>
      <c r="V47" s="77">
        <v>-4</v>
      </c>
      <c r="W47" s="77">
        <v>-1.25</v>
      </c>
      <c r="X47" s="78">
        <v>1.37</v>
      </c>
      <c r="Y47" s="70">
        <v>3.4</v>
      </c>
      <c r="Z47" s="71">
        <v>6.6</v>
      </c>
      <c r="AA47" s="77">
        <v>-3.3</v>
      </c>
      <c r="AB47" s="77">
        <v>-1.03</v>
      </c>
      <c r="AC47" s="78">
        <v>1.24</v>
      </c>
      <c r="AD47" s="63" t="s">
        <v>25</v>
      </c>
    </row>
    <row r="48" spans="1:30" ht="17.25" thickBot="1">
      <c r="A48" s="72">
        <v>46</v>
      </c>
      <c r="B48" s="57" t="s">
        <v>2732</v>
      </c>
      <c r="C48" s="58" t="s">
        <v>1829</v>
      </c>
      <c r="D48" s="69" t="s">
        <v>104</v>
      </c>
      <c r="E48" s="58" t="s">
        <v>75</v>
      </c>
      <c r="F48" s="69" t="s">
        <v>3532</v>
      </c>
      <c r="G48" s="69">
        <v>1999</v>
      </c>
      <c r="H48" s="70">
        <v>3</v>
      </c>
      <c r="I48" s="71">
        <v>107</v>
      </c>
      <c r="J48" s="71">
        <v>36</v>
      </c>
      <c r="K48" s="71">
        <v>19.8</v>
      </c>
      <c r="L48" s="71">
        <v>1.2</v>
      </c>
      <c r="M48" s="70">
        <v>1</v>
      </c>
      <c r="N48" s="71">
        <v>82</v>
      </c>
      <c r="O48" s="60">
        <v>0</v>
      </c>
      <c r="P48" s="70">
        <v>2</v>
      </c>
      <c r="Q48" s="71">
        <v>13</v>
      </c>
      <c r="R48" s="71">
        <v>3</v>
      </c>
      <c r="S48" s="70">
        <v>1.33</v>
      </c>
      <c r="T48" s="71">
        <v>1</v>
      </c>
      <c r="U48" s="71">
        <v>3</v>
      </c>
      <c r="V48" s="77">
        <v>-2</v>
      </c>
      <c r="W48" s="77">
        <v>-1.68</v>
      </c>
      <c r="X48" s="77">
        <v>-1.06</v>
      </c>
      <c r="Y48" s="70">
        <v>0.4</v>
      </c>
      <c r="Z48" s="71">
        <v>4.5999999999999996</v>
      </c>
      <c r="AA48" s="77">
        <v>-4.2</v>
      </c>
      <c r="AB48" s="77">
        <v>-3.56</v>
      </c>
      <c r="AC48" s="77">
        <v>-2.85</v>
      </c>
      <c r="AD48" s="63" t="s">
        <v>25</v>
      </c>
    </row>
    <row r="49" spans="1:30" ht="17.25" thickBot="1">
      <c r="A49" s="72">
        <v>47</v>
      </c>
      <c r="B49" s="57" t="s">
        <v>3158</v>
      </c>
      <c r="C49" s="58" t="s">
        <v>3159</v>
      </c>
      <c r="D49" s="69" t="s">
        <v>111</v>
      </c>
      <c r="E49" s="58" t="s">
        <v>69</v>
      </c>
      <c r="F49" s="69" t="s">
        <v>3887</v>
      </c>
      <c r="G49" s="69">
        <v>1998</v>
      </c>
      <c r="H49" s="59">
        <v>0</v>
      </c>
      <c r="I49" s="60"/>
      <c r="J49" s="60"/>
      <c r="K49" s="60"/>
      <c r="L49" s="60"/>
      <c r="M49" s="59">
        <v>0</v>
      </c>
      <c r="N49" s="60"/>
      <c r="O49" s="60">
        <v>0</v>
      </c>
      <c r="P49" s="59">
        <v>0</v>
      </c>
      <c r="Q49" s="60"/>
      <c r="R49" s="71">
        <v>4</v>
      </c>
      <c r="S49" s="59"/>
      <c r="T49" s="60"/>
      <c r="U49" s="60"/>
      <c r="V49" s="60"/>
      <c r="W49" s="60"/>
      <c r="X49" s="60"/>
      <c r="Y49" s="59"/>
      <c r="Z49" s="60"/>
      <c r="AA49" s="60"/>
      <c r="AB49" s="60"/>
      <c r="AC49" s="60"/>
      <c r="AD49" s="63" t="s">
        <v>25</v>
      </c>
    </row>
    <row r="50" spans="1:30" ht="17.25" thickBot="1">
      <c r="A50" s="72">
        <v>48</v>
      </c>
      <c r="B50" s="57" t="s">
        <v>2977</v>
      </c>
      <c r="C50" s="58" t="s">
        <v>1840</v>
      </c>
      <c r="D50" s="69" t="s">
        <v>111</v>
      </c>
      <c r="E50" s="58" t="s">
        <v>81</v>
      </c>
      <c r="F50" s="69" t="s">
        <v>3888</v>
      </c>
      <c r="G50" s="69">
        <v>2003</v>
      </c>
      <c r="H50" s="59">
        <v>0</v>
      </c>
      <c r="I50" s="60"/>
      <c r="J50" s="60"/>
      <c r="K50" s="60"/>
      <c r="L50" s="60"/>
      <c r="M50" s="59">
        <v>0</v>
      </c>
      <c r="N50" s="60"/>
      <c r="O50" s="60">
        <v>0</v>
      </c>
      <c r="P50" s="59">
        <v>0</v>
      </c>
      <c r="Q50" s="60"/>
      <c r="R50" s="71">
        <v>1</v>
      </c>
      <c r="S50" s="59"/>
      <c r="T50" s="60"/>
      <c r="U50" s="60"/>
      <c r="V50" s="60"/>
      <c r="W50" s="60"/>
      <c r="X50" s="60"/>
      <c r="Y50" s="59"/>
      <c r="Z50" s="60"/>
      <c r="AA50" s="60"/>
      <c r="AB50" s="60"/>
      <c r="AC50" s="60"/>
      <c r="AD50" s="63" t="s">
        <v>25</v>
      </c>
    </row>
    <row r="51" spans="1:30" ht="17.25" thickBot="1">
      <c r="A51" s="72">
        <v>49</v>
      </c>
      <c r="B51" s="57" t="s">
        <v>3409</v>
      </c>
      <c r="C51" s="58" t="s">
        <v>1820</v>
      </c>
      <c r="D51" s="69" t="s">
        <v>104</v>
      </c>
      <c r="E51" s="58" t="s">
        <v>69</v>
      </c>
      <c r="F51" s="69" t="s">
        <v>3533</v>
      </c>
      <c r="G51" s="69">
        <v>1997</v>
      </c>
      <c r="H51" s="70">
        <v>1</v>
      </c>
      <c r="I51" s="71">
        <v>3</v>
      </c>
      <c r="J51" s="71">
        <v>3</v>
      </c>
      <c r="K51" s="71">
        <v>0.5</v>
      </c>
      <c r="L51" s="60">
        <v>0</v>
      </c>
      <c r="M51" s="59">
        <v>0</v>
      </c>
      <c r="N51" s="60"/>
      <c r="O51" s="60">
        <v>0</v>
      </c>
      <c r="P51" s="70">
        <v>1</v>
      </c>
      <c r="Q51" s="71">
        <v>3</v>
      </c>
      <c r="R51" s="71">
        <v>1</v>
      </c>
      <c r="S51" s="59">
        <v>0</v>
      </c>
      <c r="T51" s="60">
        <v>0</v>
      </c>
      <c r="U51" s="60">
        <v>0</v>
      </c>
      <c r="V51" s="60">
        <v>0</v>
      </c>
      <c r="W51" s="60">
        <v>0</v>
      </c>
      <c r="X51" s="78">
        <v>0.56999999999999995</v>
      </c>
      <c r="Y51" s="70">
        <v>0.2</v>
      </c>
      <c r="Z51" s="60">
        <v>0</v>
      </c>
      <c r="AA51" s="78">
        <v>0.2</v>
      </c>
      <c r="AB51" s="78">
        <v>5.54</v>
      </c>
      <c r="AC51" s="78">
        <v>5.55</v>
      </c>
      <c r="AD51" s="63" t="s">
        <v>25</v>
      </c>
    </row>
    <row r="52" spans="1:30" ht="17.25" thickBot="1">
      <c r="A52" s="72">
        <v>50</v>
      </c>
      <c r="B52" s="57" t="s">
        <v>2670</v>
      </c>
      <c r="C52" s="58" t="s">
        <v>1828</v>
      </c>
      <c r="D52" s="69" t="s">
        <v>104</v>
      </c>
      <c r="E52" s="58" t="s">
        <v>2661</v>
      </c>
      <c r="F52" s="69" t="s">
        <v>3534</v>
      </c>
      <c r="G52" s="69">
        <v>1994</v>
      </c>
      <c r="H52" s="70">
        <v>6</v>
      </c>
      <c r="I52" s="71">
        <v>540</v>
      </c>
      <c r="J52" s="71">
        <v>90</v>
      </c>
      <c r="K52" s="71">
        <v>100</v>
      </c>
      <c r="L52" s="71">
        <v>6</v>
      </c>
      <c r="M52" s="70">
        <v>6</v>
      </c>
      <c r="N52" s="71">
        <v>90</v>
      </c>
      <c r="O52" s="71">
        <v>6</v>
      </c>
      <c r="P52" s="59">
        <v>0</v>
      </c>
      <c r="Q52" s="60"/>
      <c r="R52" s="60">
        <v>0</v>
      </c>
      <c r="S52" s="70">
        <v>0.67</v>
      </c>
      <c r="T52" s="71">
        <v>5</v>
      </c>
      <c r="U52" s="71">
        <v>12</v>
      </c>
      <c r="V52" s="77">
        <v>-7</v>
      </c>
      <c r="W52" s="77">
        <v>-1.17</v>
      </c>
      <c r="X52" s="60"/>
      <c r="Y52" s="70">
        <v>7.4</v>
      </c>
      <c r="Z52" s="71">
        <v>11.7</v>
      </c>
      <c r="AA52" s="77">
        <v>-4.3</v>
      </c>
      <c r="AB52" s="77">
        <v>-0.71</v>
      </c>
      <c r="AC52" s="60"/>
      <c r="AD52" s="63" t="s">
        <v>25</v>
      </c>
    </row>
    <row r="53" spans="1:30" ht="17.25" thickBot="1">
      <c r="A53" s="72">
        <v>51</v>
      </c>
      <c r="B53" s="57" t="s">
        <v>3299</v>
      </c>
      <c r="C53" s="58" t="s">
        <v>1816</v>
      </c>
      <c r="D53" s="69" t="s">
        <v>103</v>
      </c>
      <c r="E53" s="58" t="s">
        <v>93</v>
      </c>
      <c r="F53" s="69" t="s">
        <v>3535</v>
      </c>
      <c r="G53" s="69">
        <v>1998</v>
      </c>
      <c r="H53" s="70">
        <v>2</v>
      </c>
      <c r="I53" s="71">
        <v>114</v>
      </c>
      <c r="J53" s="71">
        <v>57</v>
      </c>
      <c r="K53" s="71">
        <v>18.100000000000001</v>
      </c>
      <c r="L53" s="71">
        <v>1.3</v>
      </c>
      <c r="M53" s="70">
        <v>2</v>
      </c>
      <c r="N53" s="71">
        <v>57</v>
      </c>
      <c r="O53" s="60">
        <v>0</v>
      </c>
      <c r="P53" s="59">
        <v>0</v>
      </c>
      <c r="Q53" s="60"/>
      <c r="R53" s="60">
        <v>0</v>
      </c>
      <c r="S53" s="70">
        <v>0.5</v>
      </c>
      <c r="T53" s="71">
        <v>1</v>
      </c>
      <c r="U53" s="71">
        <v>1</v>
      </c>
      <c r="V53" s="60">
        <v>0</v>
      </c>
      <c r="W53" s="60">
        <v>0</v>
      </c>
      <c r="X53" s="78">
        <v>0.87</v>
      </c>
      <c r="Y53" s="70">
        <v>0.4</v>
      </c>
      <c r="Z53" s="71">
        <v>2.2999999999999998</v>
      </c>
      <c r="AA53" s="77">
        <v>-1.9</v>
      </c>
      <c r="AB53" s="77">
        <v>-1.52</v>
      </c>
      <c r="AC53" s="77">
        <v>-0.95</v>
      </c>
      <c r="AD53" s="63" t="s">
        <v>25</v>
      </c>
    </row>
    <row r="54" spans="1:30" ht="17.25" thickBot="1">
      <c r="A54" s="72">
        <v>52</v>
      </c>
      <c r="B54" s="57" t="s">
        <v>2671</v>
      </c>
      <c r="C54" s="58" t="s">
        <v>1868</v>
      </c>
      <c r="D54" s="69" t="s">
        <v>103</v>
      </c>
      <c r="E54" s="58" t="s">
        <v>2351</v>
      </c>
      <c r="F54" s="69" t="s">
        <v>3536</v>
      </c>
      <c r="G54" s="69">
        <v>2001</v>
      </c>
      <c r="H54" s="70">
        <v>3</v>
      </c>
      <c r="I54" s="71">
        <v>48</v>
      </c>
      <c r="J54" s="71">
        <v>16</v>
      </c>
      <c r="K54" s="71">
        <v>7.6</v>
      </c>
      <c r="L54" s="71">
        <v>0.5</v>
      </c>
      <c r="M54" s="59">
        <v>0</v>
      </c>
      <c r="N54" s="60"/>
      <c r="O54" s="60">
        <v>0</v>
      </c>
      <c r="P54" s="70">
        <v>3</v>
      </c>
      <c r="Q54" s="71">
        <v>16</v>
      </c>
      <c r="R54" s="71">
        <v>2</v>
      </c>
      <c r="S54" s="59">
        <v>0</v>
      </c>
      <c r="T54" s="60">
        <v>0</v>
      </c>
      <c r="U54" s="71">
        <v>3</v>
      </c>
      <c r="V54" s="77">
        <v>-3</v>
      </c>
      <c r="W54" s="77">
        <v>-5.63</v>
      </c>
      <c r="X54" s="77">
        <v>-3.92</v>
      </c>
      <c r="Y54" s="70">
        <v>0.4</v>
      </c>
      <c r="Z54" s="71">
        <v>2.1</v>
      </c>
      <c r="AA54" s="77">
        <v>-1.7</v>
      </c>
      <c r="AB54" s="77">
        <v>-3.2</v>
      </c>
      <c r="AC54" s="77">
        <v>-1.63</v>
      </c>
      <c r="AD54" s="63" t="s">
        <v>25</v>
      </c>
    </row>
    <row r="55" spans="1:30" ht="17.25" thickBot="1">
      <c r="A55" s="72">
        <v>53</v>
      </c>
      <c r="B55" s="57" t="s">
        <v>127</v>
      </c>
      <c r="C55" s="58" t="s">
        <v>1817</v>
      </c>
      <c r="D55" s="69" t="s">
        <v>1821</v>
      </c>
      <c r="E55" s="58" t="s">
        <v>91</v>
      </c>
      <c r="F55" s="69" t="s">
        <v>3537</v>
      </c>
      <c r="G55" s="69">
        <v>1995</v>
      </c>
      <c r="H55" s="70">
        <v>6</v>
      </c>
      <c r="I55" s="71">
        <v>323</v>
      </c>
      <c r="J55" s="71">
        <v>54</v>
      </c>
      <c r="K55" s="71">
        <v>51.3</v>
      </c>
      <c r="L55" s="71">
        <v>3.6</v>
      </c>
      <c r="M55" s="70">
        <v>3</v>
      </c>
      <c r="N55" s="71">
        <v>76</v>
      </c>
      <c r="O55" s="71">
        <v>1</v>
      </c>
      <c r="P55" s="70">
        <v>3</v>
      </c>
      <c r="Q55" s="71">
        <v>31</v>
      </c>
      <c r="R55" s="71">
        <v>1</v>
      </c>
      <c r="S55" s="70">
        <v>2.17</v>
      </c>
      <c r="T55" s="71">
        <v>6</v>
      </c>
      <c r="U55" s="71">
        <v>5</v>
      </c>
      <c r="V55" s="78">
        <v>1</v>
      </c>
      <c r="W55" s="78">
        <v>0.28000000000000003</v>
      </c>
      <c r="X55" s="77">
        <v>-0.31</v>
      </c>
      <c r="Y55" s="70">
        <v>5.0999999999999996</v>
      </c>
      <c r="Z55" s="71">
        <v>6.8</v>
      </c>
      <c r="AA55" s="77">
        <v>-1.8</v>
      </c>
      <c r="AB55" s="77">
        <v>-0.49</v>
      </c>
      <c r="AC55" s="77">
        <v>-0.06</v>
      </c>
      <c r="AD55" s="63" t="s">
        <v>25</v>
      </c>
    </row>
    <row r="56" spans="1:30" ht="17.25" thickBot="1">
      <c r="A56" s="72">
        <v>54</v>
      </c>
      <c r="B56" s="57" t="s">
        <v>1785</v>
      </c>
      <c r="C56" s="58" t="s">
        <v>1814</v>
      </c>
      <c r="D56" s="69" t="s">
        <v>111</v>
      </c>
      <c r="E56" s="58" t="s">
        <v>93</v>
      </c>
      <c r="F56" s="69" t="s">
        <v>3889</v>
      </c>
      <c r="G56" s="69">
        <v>1993</v>
      </c>
      <c r="H56" s="59">
        <v>0</v>
      </c>
      <c r="I56" s="60"/>
      <c r="J56" s="60"/>
      <c r="K56" s="60"/>
      <c r="L56" s="60"/>
      <c r="M56" s="59">
        <v>0</v>
      </c>
      <c r="N56" s="60"/>
      <c r="O56" s="60">
        <v>0</v>
      </c>
      <c r="P56" s="59">
        <v>0</v>
      </c>
      <c r="Q56" s="60"/>
      <c r="R56" s="71">
        <v>7</v>
      </c>
      <c r="S56" s="59"/>
      <c r="T56" s="60"/>
      <c r="U56" s="60"/>
      <c r="V56" s="60"/>
      <c r="W56" s="60"/>
      <c r="X56" s="60"/>
      <c r="Y56" s="59"/>
      <c r="Z56" s="60"/>
      <c r="AA56" s="60"/>
      <c r="AB56" s="60"/>
      <c r="AC56" s="60"/>
      <c r="AD56" s="63" t="s">
        <v>25</v>
      </c>
    </row>
    <row r="57" spans="1:30" ht="17.25" thickBot="1">
      <c r="A57" s="72">
        <v>55</v>
      </c>
      <c r="B57" s="57" t="s">
        <v>2733</v>
      </c>
      <c r="C57" s="58" t="s">
        <v>2734</v>
      </c>
      <c r="D57" s="69" t="s">
        <v>1821</v>
      </c>
      <c r="E57" s="58" t="s">
        <v>2350</v>
      </c>
      <c r="F57" s="69" t="s">
        <v>3538</v>
      </c>
      <c r="G57" s="69">
        <v>1990</v>
      </c>
      <c r="H57" s="70">
        <v>4</v>
      </c>
      <c r="I57" s="71">
        <v>171</v>
      </c>
      <c r="J57" s="71">
        <v>43</v>
      </c>
      <c r="K57" s="71">
        <v>31.7</v>
      </c>
      <c r="L57" s="71">
        <v>1.9</v>
      </c>
      <c r="M57" s="70">
        <v>3</v>
      </c>
      <c r="N57" s="71">
        <v>42</v>
      </c>
      <c r="O57" s="60">
        <v>0</v>
      </c>
      <c r="P57" s="70">
        <v>1</v>
      </c>
      <c r="Q57" s="71">
        <v>45</v>
      </c>
      <c r="R57" s="71">
        <v>1</v>
      </c>
      <c r="S57" s="70">
        <v>0.25</v>
      </c>
      <c r="T57" s="71">
        <v>3</v>
      </c>
      <c r="U57" s="71">
        <v>4</v>
      </c>
      <c r="V57" s="77">
        <v>-1</v>
      </c>
      <c r="W57" s="77">
        <v>-0.53</v>
      </c>
      <c r="X57" s="78">
        <v>1.91</v>
      </c>
      <c r="Y57" s="70">
        <v>1.9</v>
      </c>
      <c r="Z57" s="71">
        <v>2.5</v>
      </c>
      <c r="AA57" s="77">
        <v>-0.6</v>
      </c>
      <c r="AB57" s="77">
        <v>-0.33</v>
      </c>
      <c r="AC57" s="78">
        <v>1.18</v>
      </c>
      <c r="AD57" s="63" t="s">
        <v>25</v>
      </c>
    </row>
    <row r="58" spans="1:30" ht="17.25" thickBot="1">
      <c r="A58" s="72">
        <v>56</v>
      </c>
      <c r="B58" s="57" t="s">
        <v>2672</v>
      </c>
      <c r="C58" s="58" t="s">
        <v>1818</v>
      </c>
      <c r="D58" s="69" t="s">
        <v>103</v>
      </c>
      <c r="E58" s="58" t="s">
        <v>2350</v>
      </c>
      <c r="F58" s="69" t="s">
        <v>3419</v>
      </c>
      <c r="G58" s="69">
        <v>1998</v>
      </c>
      <c r="H58" s="70">
        <v>6</v>
      </c>
      <c r="I58" s="71">
        <v>334</v>
      </c>
      <c r="J58" s="71">
        <v>56</v>
      </c>
      <c r="K58" s="71">
        <v>61.9</v>
      </c>
      <c r="L58" s="71">
        <v>3.7</v>
      </c>
      <c r="M58" s="70">
        <v>4</v>
      </c>
      <c r="N58" s="71">
        <v>72</v>
      </c>
      <c r="O58" s="60">
        <v>0</v>
      </c>
      <c r="P58" s="70">
        <v>2</v>
      </c>
      <c r="Q58" s="71">
        <v>23</v>
      </c>
      <c r="R58" s="60">
        <v>0</v>
      </c>
      <c r="S58" s="70">
        <v>0.17</v>
      </c>
      <c r="T58" s="71">
        <v>2</v>
      </c>
      <c r="U58" s="71">
        <v>10</v>
      </c>
      <c r="V58" s="77">
        <v>-8</v>
      </c>
      <c r="W58" s="77">
        <v>-2.16</v>
      </c>
      <c r="X58" s="77">
        <v>-0.85</v>
      </c>
      <c r="Y58" s="70">
        <v>2.5</v>
      </c>
      <c r="Z58" s="71">
        <v>8.9</v>
      </c>
      <c r="AA58" s="77">
        <v>-6.4</v>
      </c>
      <c r="AB58" s="77">
        <v>-1.73</v>
      </c>
      <c r="AC58" s="77">
        <v>-1.54</v>
      </c>
      <c r="AD58" s="63" t="s">
        <v>25</v>
      </c>
    </row>
    <row r="59" spans="1:30" ht="17.25" thickBot="1">
      <c r="A59" s="72">
        <v>57</v>
      </c>
      <c r="B59" s="57" t="s">
        <v>2735</v>
      </c>
      <c r="C59" s="58" t="s">
        <v>1871</v>
      </c>
      <c r="D59" s="69" t="s">
        <v>111</v>
      </c>
      <c r="E59" s="58" t="s">
        <v>81</v>
      </c>
      <c r="F59" s="69" t="s">
        <v>3890</v>
      </c>
      <c r="G59" s="69">
        <v>2002</v>
      </c>
      <c r="H59" s="59">
        <v>0</v>
      </c>
      <c r="I59" s="60"/>
      <c r="J59" s="60"/>
      <c r="K59" s="60"/>
      <c r="L59" s="60"/>
      <c r="M59" s="59">
        <v>0</v>
      </c>
      <c r="N59" s="60"/>
      <c r="O59" s="60">
        <v>0</v>
      </c>
      <c r="P59" s="59">
        <v>0</v>
      </c>
      <c r="Q59" s="60"/>
      <c r="R59" s="71">
        <v>6</v>
      </c>
      <c r="S59" s="59"/>
      <c r="T59" s="60"/>
      <c r="U59" s="60"/>
      <c r="V59" s="60"/>
      <c r="W59" s="60"/>
      <c r="X59" s="60"/>
      <c r="Y59" s="59"/>
      <c r="Z59" s="60"/>
      <c r="AA59" s="60"/>
      <c r="AB59" s="60"/>
      <c r="AC59" s="60"/>
      <c r="AD59" s="63" t="s">
        <v>25</v>
      </c>
    </row>
    <row r="60" spans="1:30" ht="17.25" thickBot="1">
      <c r="A60" s="72">
        <v>58</v>
      </c>
      <c r="B60" s="57" t="s">
        <v>2673</v>
      </c>
      <c r="C60" s="58" t="s">
        <v>1814</v>
      </c>
      <c r="D60" s="69" t="s">
        <v>103</v>
      </c>
      <c r="E60" s="58" t="s">
        <v>2661</v>
      </c>
      <c r="F60" s="69" t="s">
        <v>3539</v>
      </c>
      <c r="G60" s="69">
        <v>1992</v>
      </c>
      <c r="H60" s="70">
        <v>1</v>
      </c>
      <c r="I60" s="71">
        <v>3</v>
      </c>
      <c r="J60" s="71">
        <v>3</v>
      </c>
      <c r="K60" s="71">
        <v>0.6</v>
      </c>
      <c r="L60" s="60">
        <v>0</v>
      </c>
      <c r="M60" s="59">
        <v>0</v>
      </c>
      <c r="N60" s="60"/>
      <c r="O60" s="60">
        <v>0</v>
      </c>
      <c r="P60" s="70">
        <v>1</v>
      </c>
      <c r="Q60" s="71">
        <v>3</v>
      </c>
      <c r="R60" s="71">
        <v>5</v>
      </c>
      <c r="S60" s="59">
        <v>0</v>
      </c>
      <c r="T60" s="60">
        <v>0</v>
      </c>
      <c r="U60" s="71">
        <v>1</v>
      </c>
      <c r="V60" s="77">
        <v>-1</v>
      </c>
      <c r="W60" s="77">
        <v>-30</v>
      </c>
      <c r="X60" s="77">
        <v>-28.99</v>
      </c>
      <c r="Y60" s="70">
        <v>0.2</v>
      </c>
      <c r="Z60" s="71">
        <v>1.2</v>
      </c>
      <c r="AA60" s="77">
        <v>-0.9</v>
      </c>
      <c r="AB60" s="77">
        <v>-28.13</v>
      </c>
      <c r="AC60" s="77">
        <v>-27.57</v>
      </c>
      <c r="AD60" s="63" t="s">
        <v>25</v>
      </c>
    </row>
    <row r="61" spans="1:30" ht="17.25" thickBot="1">
      <c r="A61" s="72">
        <v>59</v>
      </c>
      <c r="B61" s="57" t="s">
        <v>3057</v>
      </c>
      <c r="C61" s="58" t="s">
        <v>3143</v>
      </c>
      <c r="D61" s="69" t="s">
        <v>102</v>
      </c>
      <c r="E61" s="58" t="s">
        <v>96</v>
      </c>
      <c r="F61" s="69" t="s">
        <v>3540</v>
      </c>
      <c r="G61" s="69">
        <v>1998</v>
      </c>
      <c r="H61" s="70">
        <v>4</v>
      </c>
      <c r="I61" s="71">
        <v>248</v>
      </c>
      <c r="J61" s="71">
        <v>62</v>
      </c>
      <c r="K61" s="71">
        <v>39.4</v>
      </c>
      <c r="L61" s="71">
        <v>2.8</v>
      </c>
      <c r="M61" s="70">
        <v>3</v>
      </c>
      <c r="N61" s="71">
        <v>72</v>
      </c>
      <c r="O61" s="71">
        <v>1</v>
      </c>
      <c r="P61" s="70">
        <v>1</v>
      </c>
      <c r="Q61" s="71">
        <v>31</v>
      </c>
      <c r="R61" s="60">
        <v>0</v>
      </c>
      <c r="S61" s="70">
        <v>1</v>
      </c>
      <c r="T61" s="71">
        <v>3</v>
      </c>
      <c r="U61" s="71">
        <v>3</v>
      </c>
      <c r="V61" s="60">
        <v>0</v>
      </c>
      <c r="W61" s="60">
        <v>0</v>
      </c>
      <c r="X61" s="78">
        <v>1.41</v>
      </c>
      <c r="Y61" s="70">
        <v>4.2</v>
      </c>
      <c r="Z61" s="71">
        <v>2.2000000000000002</v>
      </c>
      <c r="AA61" s="78">
        <v>2</v>
      </c>
      <c r="AB61" s="78">
        <v>0.72</v>
      </c>
      <c r="AC61" s="78">
        <v>0.53</v>
      </c>
      <c r="AD61" s="63" t="s">
        <v>25</v>
      </c>
    </row>
    <row r="62" spans="1:30" ht="17.25" thickBot="1">
      <c r="A62" s="72">
        <v>60</v>
      </c>
      <c r="B62" s="57" t="s">
        <v>2674</v>
      </c>
      <c r="C62" s="58" t="s">
        <v>1838</v>
      </c>
      <c r="D62" s="69" t="s">
        <v>104</v>
      </c>
      <c r="E62" s="58" t="s">
        <v>2350</v>
      </c>
      <c r="F62" s="69" t="s">
        <v>3541</v>
      </c>
      <c r="G62" s="69">
        <v>2000</v>
      </c>
      <c r="H62" s="70">
        <v>5</v>
      </c>
      <c r="I62" s="71">
        <v>412</v>
      </c>
      <c r="J62" s="71">
        <v>82</v>
      </c>
      <c r="K62" s="71">
        <v>76.3</v>
      </c>
      <c r="L62" s="71">
        <v>4.5999999999999996</v>
      </c>
      <c r="M62" s="70">
        <v>5</v>
      </c>
      <c r="N62" s="71">
        <v>82</v>
      </c>
      <c r="O62" s="71">
        <v>2</v>
      </c>
      <c r="P62" s="59">
        <v>0</v>
      </c>
      <c r="Q62" s="60"/>
      <c r="R62" s="60">
        <v>0</v>
      </c>
      <c r="S62" s="70">
        <v>0.2</v>
      </c>
      <c r="T62" s="71">
        <v>2</v>
      </c>
      <c r="U62" s="71">
        <v>11</v>
      </c>
      <c r="V62" s="77">
        <v>-9</v>
      </c>
      <c r="W62" s="77">
        <v>-1.97</v>
      </c>
      <c r="X62" s="77">
        <v>-0.56000000000000005</v>
      </c>
      <c r="Y62" s="70">
        <v>3</v>
      </c>
      <c r="Z62" s="71">
        <v>7.8</v>
      </c>
      <c r="AA62" s="77">
        <v>-4.8</v>
      </c>
      <c r="AB62" s="77">
        <v>-1.06</v>
      </c>
      <c r="AC62" s="78">
        <v>0.34</v>
      </c>
      <c r="AD62" s="63" t="s">
        <v>25</v>
      </c>
    </row>
    <row r="63" spans="1:30" ht="17.25" thickBot="1">
      <c r="A63" s="72">
        <v>61</v>
      </c>
      <c r="B63" s="57" t="s">
        <v>128</v>
      </c>
      <c r="C63" s="58" t="s">
        <v>1827</v>
      </c>
      <c r="D63" s="69" t="s">
        <v>103</v>
      </c>
      <c r="E63" s="58" t="s">
        <v>95</v>
      </c>
      <c r="F63" s="69" t="s">
        <v>3394</v>
      </c>
      <c r="G63" s="69">
        <v>1996</v>
      </c>
      <c r="H63" s="70">
        <v>7</v>
      </c>
      <c r="I63" s="71">
        <v>600</v>
      </c>
      <c r="J63" s="71">
        <v>86</v>
      </c>
      <c r="K63" s="71">
        <v>95.2</v>
      </c>
      <c r="L63" s="71">
        <v>6.7</v>
      </c>
      <c r="M63" s="70">
        <v>7</v>
      </c>
      <c r="N63" s="71">
        <v>86</v>
      </c>
      <c r="O63" s="71">
        <v>4</v>
      </c>
      <c r="P63" s="59">
        <v>0</v>
      </c>
      <c r="Q63" s="60"/>
      <c r="R63" s="60">
        <v>0</v>
      </c>
      <c r="S63" s="70">
        <v>0.43</v>
      </c>
      <c r="T63" s="71">
        <v>5</v>
      </c>
      <c r="U63" s="71">
        <v>14</v>
      </c>
      <c r="V63" s="77">
        <v>-9</v>
      </c>
      <c r="W63" s="77">
        <v>-1.35</v>
      </c>
      <c r="X63" s="78">
        <v>1.65</v>
      </c>
      <c r="Y63" s="70">
        <v>7.6</v>
      </c>
      <c r="Z63" s="71">
        <v>15.3</v>
      </c>
      <c r="AA63" s="77">
        <v>-7.6</v>
      </c>
      <c r="AB63" s="77">
        <v>-1.1399999999999999</v>
      </c>
      <c r="AC63" s="78">
        <v>0.21</v>
      </c>
      <c r="AD63" s="63" t="s">
        <v>25</v>
      </c>
    </row>
    <row r="64" spans="1:30" ht="17.25" thickBot="1">
      <c r="A64" s="72">
        <v>62</v>
      </c>
      <c r="B64" s="57" t="s">
        <v>129</v>
      </c>
      <c r="C64" s="58" t="s">
        <v>1841</v>
      </c>
      <c r="D64" s="69" t="s">
        <v>103</v>
      </c>
      <c r="E64" s="58" t="s">
        <v>71</v>
      </c>
      <c r="F64" s="69" t="s">
        <v>3542</v>
      </c>
      <c r="G64" s="69">
        <v>1996</v>
      </c>
      <c r="H64" s="70">
        <v>7</v>
      </c>
      <c r="I64" s="71">
        <v>612</v>
      </c>
      <c r="J64" s="71">
        <v>87</v>
      </c>
      <c r="K64" s="71">
        <v>97.1</v>
      </c>
      <c r="L64" s="71">
        <v>6.8</v>
      </c>
      <c r="M64" s="70">
        <v>7</v>
      </c>
      <c r="N64" s="71">
        <v>87</v>
      </c>
      <c r="O64" s="71">
        <v>5</v>
      </c>
      <c r="P64" s="59">
        <v>0</v>
      </c>
      <c r="Q64" s="60"/>
      <c r="R64" s="60">
        <v>0</v>
      </c>
      <c r="S64" s="70">
        <v>2.4300000000000002</v>
      </c>
      <c r="T64" s="71">
        <v>16</v>
      </c>
      <c r="U64" s="71">
        <v>8</v>
      </c>
      <c r="V64" s="78">
        <v>8</v>
      </c>
      <c r="W64" s="78">
        <v>1.18</v>
      </c>
      <c r="X64" s="77">
        <v>-3.82</v>
      </c>
      <c r="Y64" s="70">
        <v>12.7</v>
      </c>
      <c r="Z64" s="71">
        <v>9.9</v>
      </c>
      <c r="AA64" s="78">
        <v>2.8</v>
      </c>
      <c r="AB64" s="78">
        <v>0.41</v>
      </c>
      <c r="AC64" s="77">
        <v>-0.89</v>
      </c>
      <c r="AD64" s="63" t="s">
        <v>25</v>
      </c>
    </row>
    <row r="65" spans="1:30" ht="17.25" thickBot="1">
      <c r="A65" s="72">
        <v>63</v>
      </c>
      <c r="B65" s="57" t="s">
        <v>2858</v>
      </c>
      <c r="C65" s="58" t="s">
        <v>1818</v>
      </c>
      <c r="D65" s="69" t="s">
        <v>1812</v>
      </c>
      <c r="E65" s="58" t="s">
        <v>65</v>
      </c>
      <c r="F65" s="69" t="s">
        <v>3543</v>
      </c>
      <c r="G65" s="69">
        <v>2003</v>
      </c>
      <c r="H65" s="70">
        <v>3</v>
      </c>
      <c r="I65" s="71">
        <v>47</v>
      </c>
      <c r="J65" s="71">
        <v>16</v>
      </c>
      <c r="K65" s="71">
        <v>7.5</v>
      </c>
      <c r="L65" s="71">
        <v>0.5</v>
      </c>
      <c r="M65" s="59">
        <v>0</v>
      </c>
      <c r="N65" s="60"/>
      <c r="O65" s="60">
        <v>0</v>
      </c>
      <c r="P65" s="70">
        <v>3</v>
      </c>
      <c r="Q65" s="71">
        <v>16</v>
      </c>
      <c r="R65" s="71">
        <v>3</v>
      </c>
      <c r="S65" s="70">
        <v>2</v>
      </c>
      <c r="T65" s="71">
        <v>2</v>
      </c>
      <c r="U65" s="71">
        <v>1</v>
      </c>
      <c r="V65" s="78">
        <v>1</v>
      </c>
      <c r="W65" s="78">
        <v>1.91</v>
      </c>
      <c r="X65" s="78">
        <v>0.22</v>
      </c>
      <c r="Y65" s="70">
        <v>0.5</v>
      </c>
      <c r="Z65" s="71">
        <v>0.3</v>
      </c>
      <c r="AA65" s="78">
        <v>0.2</v>
      </c>
      <c r="AB65" s="78">
        <v>0.4</v>
      </c>
      <c r="AC65" s="77">
        <v>-1.01</v>
      </c>
      <c r="AD65" s="63" t="s">
        <v>25</v>
      </c>
    </row>
    <row r="66" spans="1:30" ht="17.25" thickBot="1">
      <c r="A66" s="72">
        <v>64</v>
      </c>
      <c r="B66" s="57" t="s">
        <v>2965</v>
      </c>
      <c r="C66" s="58" t="s">
        <v>1814</v>
      </c>
      <c r="D66" s="69" t="s">
        <v>104</v>
      </c>
      <c r="E66" s="58" t="s">
        <v>2351</v>
      </c>
      <c r="F66" s="69" t="s">
        <v>3544</v>
      </c>
      <c r="G66" s="69">
        <v>2000</v>
      </c>
      <c r="H66" s="70">
        <v>4</v>
      </c>
      <c r="I66" s="71">
        <v>228</v>
      </c>
      <c r="J66" s="71">
        <v>57</v>
      </c>
      <c r="K66" s="71">
        <v>36.200000000000003</v>
      </c>
      <c r="L66" s="71">
        <v>2.5</v>
      </c>
      <c r="M66" s="70">
        <v>3</v>
      </c>
      <c r="N66" s="71">
        <v>69</v>
      </c>
      <c r="O66" s="60">
        <v>0</v>
      </c>
      <c r="P66" s="70">
        <v>1</v>
      </c>
      <c r="Q66" s="71">
        <v>20</v>
      </c>
      <c r="R66" s="71">
        <v>1</v>
      </c>
      <c r="S66" s="59">
        <v>0</v>
      </c>
      <c r="T66" s="71">
        <v>2</v>
      </c>
      <c r="U66" s="71">
        <v>6</v>
      </c>
      <c r="V66" s="77">
        <v>-4</v>
      </c>
      <c r="W66" s="77">
        <v>-1.58</v>
      </c>
      <c r="X66" s="78">
        <v>0.66</v>
      </c>
      <c r="Y66" s="70">
        <v>2.9</v>
      </c>
      <c r="Z66" s="71">
        <v>5.3</v>
      </c>
      <c r="AA66" s="77">
        <v>-2.2999999999999998</v>
      </c>
      <c r="AB66" s="77">
        <v>-0.92</v>
      </c>
      <c r="AC66" s="78">
        <v>1.22</v>
      </c>
      <c r="AD66" s="63" t="s">
        <v>25</v>
      </c>
    </row>
    <row r="67" spans="1:30" ht="17.25" thickBot="1">
      <c r="A67" s="72">
        <v>65</v>
      </c>
      <c r="B67" s="57" t="s">
        <v>130</v>
      </c>
      <c r="C67" s="58" t="s">
        <v>1832</v>
      </c>
      <c r="D67" s="69" t="s">
        <v>104</v>
      </c>
      <c r="E67" s="58" t="s">
        <v>87</v>
      </c>
      <c r="F67" s="69" t="s">
        <v>3545</v>
      </c>
      <c r="G67" s="69">
        <v>1991</v>
      </c>
      <c r="H67" s="70">
        <v>6</v>
      </c>
      <c r="I67" s="71">
        <v>518</v>
      </c>
      <c r="J67" s="71">
        <v>86</v>
      </c>
      <c r="K67" s="71">
        <v>82.2</v>
      </c>
      <c r="L67" s="71">
        <v>5.8</v>
      </c>
      <c r="M67" s="70">
        <v>6</v>
      </c>
      <c r="N67" s="71">
        <v>86</v>
      </c>
      <c r="O67" s="71">
        <v>5</v>
      </c>
      <c r="P67" s="59">
        <v>0</v>
      </c>
      <c r="Q67" s="60"/>
      <c r="R67" s="60">
        <v>0</v>
      </c>
      <c r="S67" s="70">
        <v>1.17</v>
      </c>
      <c r="T67" s="71">
        <v>6</v>
      </c>
      <c r="U67" s="71">
        <v>9</v>
      </c>
      <c r="V67" s="77">
        <v>-3</v>
      </c>
      <c r="W67" s="77">
        <v>-0.52</v>
      </c>
      <c r="X67" s="77">
        <v>-1.32</v>
      </c>
      <c r="Y67" s="70">
        <v>5.7</v>
      </c>
      <c r="Z67" s="71">
        <v>9.1</v>
      </c>
      <c r="AA67" s="77">
        <v>-3.4</v>
      </c>
      <c r="AB67" s="77">
        <v>-0.6</v>
      </c>
      <c r="AC67" s="77">
        <v>-0.76</v>
      </c>
      <c r="AD67" s="63" t="s">
        <v>25</v>
      </c>
    </row>
    <row r="68" spans="1:30" ht="17.25" thickBot="1">
      <c r="A68" s="72">
        <v>66</v>
      </c>
      <c r="B68" s="57" t="s">
        <v>131</v>
      </c>
      <c r="C68" s="58" t="s">
        <v>1820</v>
      </c>
      <c r="D68" s="69" t="s">
        <v>104</v>
      </c>
      <c r="E68" s="58" t="s">
        <v>67</v>
      </c>
      <c r="F68" s="69" t="s">
        <v>3546</v>
      </c>
      <c r="G68" s="69">
        <v>2000</v>
      </c>
      <c r="H68" s="70">
        <v>5</v>
      </c>
      <c r="I68" s="71">
        <v>446</v>
      </c>
      <c r="J68" s="71">
        <v>89</v>
      </c>
      <c r="K68" s="71">
        <v>70.8</v>
      </c>
      <c r="L68" s="71">
        <v>5</v>
      </c>
      <c r="M68" s="70">
        <v>5</v>
      </c>
      <c r="N68" s="71">
        <v>89</v>
      </c>
      <c r="O68" s="71">
        <v>4</v>
      </c>
      <c r="P68" s="59">
        <v>0</v>
      </c>
      <c r="Q68" s="60"/>
      <c r="R68" s="60">
        <v>0</v>
      </c>
      <c r="S68" s="70">
        <v>1.8</v>
      </c>
      <c r="T68" s="71">
        <v>15</v>
      </c>
      <c r="U68" s="71">
        <v>3</v>
      </c>
      <c r="V68" s="78">
        <v>12</v>
      </c>
      <c r="W68" s="78">
        <v>2.42</v>
      </c>
      <c r="X68" s="78">
        <v>2.91</v>
      </c>
      <c r="Y68" s="70">
        <v>10.6</v>
      </c>
      <c r="Z68" s="71">
        <v>4.7</v>
      </c>
      <c r="AA68" s="78">
        <v>5.9</v>
      </c>
      <c r="AB68" s="78">
        <v>1.18</v>
      </c>
      <c r="AC68" s="60">
        <v>0</v>
      </c>
      <c r="AD68" s="63" t="s">
        <v>25</v>
      </c>
    </row>
    <row r="69" spans="1:30" ht="17.25" thickBot="1">
      <c r="A69" s="72">
        <v>67</v>
      </c>
      <c r="B69" s="57" t="s">
        <v>132</v>
      </c>
      <c r="C69" s="58" t="s">
        <v>1814</v>
      </c>
      <c r="D69" s="69" t="s">
        <v>1821</v>
      </c>
      <c r="E69" s="58" t="s">
        <v>91</v>
      </c>
      <c r="F69" s="69" t="s">
        <v>3423</v>
      </c>
      <c r="G69" s="69">
        <v>1996</v>
      </c>
      <c r="H69" s="70">
        <v>7</v>
      </c>
      <c r="I69" s="71">
        <v>629</v>
      </c>
      <c r="J69" s="71">
        <v>90</v>
      </c>
      <c r="K69" s="71">
        <v>99.8</v>
      </c>
      <c r="L69" s="71">
        <v>7</v>
      </c>
      <c r="M69" s="70">
        <v>7</v>
      </c>
      <c r="N69" s="71">
        <v>90</v>
      </c>
      <c r="O69" s="71">
        <v>6</v>
      </c>
      <c r="P69" s="59">
        <v>0</v>
      </c>
      <c r="Q69" s="60"/>
      <c r="R69" s="60">
        <v>0</v>
      </c>
      <c r="S69" s="70">
        <v>1.86</v>
      </c>
      <c r="T69" s="71">
        <v>13</v>
      </c>
      <c r="U69" s="71">
        <v>10</v>
      </c>
      <c r="V69" s="78">
        <v>3</v>
      </c>
      <c r="W69" s="78">
        <v>0.43</v>
      </c>
      <c r="X69" s="78">
        <v>0.43</v>
      </c>
      <c r="Y69" s="70">
        <v>11.1</v>
      </c>
      <c r="Z69" s="71">
        <v>14.3</v>
      </c>
      <c r="AA69" s="77">
        <v>-3.2</v>
      </c>
      <c r="AB69" s="77">
        <v>-0.46</v>
      </c>
      <c r="AC69" s="78">
        <v>3.73</v>
      </c>
      <c r="AD69" s="63" t="s">
        <v>25</v>
      </c>
    </row>
    <row r="70" spans="1:30" ht="17.25" thickBot="1">
      <c r="A70" s="72">
        <v>68</v>
      </c>
      <c r="B70" s="57" t="s">
        <v>2736</v>
      </c>
      <c r="C70" s="58" t="s">
        <v>1814</v>
      </c>
      <c r="D70" s="69" t="s">
        <v>104</v>
      </c>
      <c r="E70" s="58" t="s">
        <v>96</v>
      </c>
      <c r="F70" s="69" t="s">
        <v>3547</v>
      </c>
      <c r="G70" s="69">
        <v>2002</v>
      </c>
      <c r="H70" s="70">
        <v>5</v>
      </c>
      <c r="I70" s="71">
        <v>450</v>
      </c>
      <c r="J70" s="71">
        <v>90</v>
      </c>
      <c r="K70" s="71">
        <v>71.400000000000006</v>
      </c>
      <c r="L70" s="71">
        <v>5</v>
      </c>
      <c r="M70" s="70">
        <v>5</v>
      </c>
      <c r="N70" s="71">
        <v>90</v>
      </c>
      <c r="O70" s="71">
        <v>5</v>
      </c>
      <c r="P70" s="59">
        <v>0</v>
      </c>
      <c r="Q70" s="60"/>
      <c r="R70" s="71">
        <v>2</v>
      </c>
      <c r="S70" s="70">
        <v>0.8</v>
      </c>
      <c r="T70" s="71">
        <v>6</v>
      </c>
      <c r="U70" s="71">
        <v>7</v>
      </c>
      <c r="V70" s="77">
        <v>-1</v>
      </c>
      <c r="W70" s="77">
        <v>-0.2</v>
      </c>
      <c r="X70" s="78">
        <v>2.2999999999999998</v>
      </c>
      <c r="Y70" s="70">
        <v>9</v>
      </c>
      <c r="Z70" s="71">
        <v>5.0999999999999996</v>
      </c>
      <c r="AA70" s="78">
        <v>3.8</v>
      </c>
      <c r="AB70" s="78">
        <v>0.77</v>
      </c>
      <c r="AC70" s="78">
        <v>1.3</v>
      </c>
      <c r="AD70" s="63" t="s">
        <v>25</v>
      </c>
    </row>
    <row r="71" spans="1:30" ht="17.25" thickBot="1">
      <c r="A71" s="72">
        <v>69</v>
      </c>
      <c r="B71" s="57" t="s">
        <v>3548</v>
      </c>
      <c r="C71" s="58" t="s">
        <v>1814</v>
      </c>
      <c r="D71" s="69" t="s">
        <v>102</v>
      </c>
      <c r="E71" s="58" t="s">
        <v>2351</v>
      </c>
      <c r="F71" s="69" t="s">
        <v>3401</v>
      </c>
      <c r="G71" s="69">
        <v>2000</v>
      </c>
      <c r="H71" s="70">
        <v>1</v>
      </c>
      <c r="I71" s="71">
        <v>12</v>
      </c>
      <c r="J71" s="71">
        <v>12</v>
      </c>
      <c r="K71" s="71">
        <v>1.9</v>
      </c>
      <c r="L71" s="71">
        <v>0.1</v>
      </c>
      <c r="M71" s="59">
        <v>0</v>
      </c>
      <c r="N71" s="60"/>
      <c r="O71" s="60">
        <v>0</v>
      </c>
      <c r="P71" s="70">
        <v>1</v>
      </c>
      <c r="Q71" s="71">
        <v>12</v>
      </c>
      <c r="R71" s="60">
        <v>0</v>
      </c>
      <c r="S71" s="59">
        <v>0</v>
      </c>
      <c r="T71" s="60">
        <v>0</v>
      </c>
      <c r="U71" s="60">
        <v>0</v>
      </c>
      <c r="V71" s="60">
        <v>0</v>
      </c>
      <c r="W71" s="60">
        <v>0</v>
      </c>
      <c r="X71" s="78">
        <v>2.04</v>
      </c>
      <c r="Y71" s="70">
        <v>0.2</v>
      </c>
      <c r="Z71" s="71">
        <v>0.5</v>
      </c>
      <c r="AA71" s="77">
        <v>-0.3</v>
      </c>
      <c r="AB71" s="77">
        <v>-2.13</v>
      </c>
      <c r="AC71" s="77">
        <v>-0.44</v>
      </c>
      <c r="AD71" s="63" t="s">
        <v>25</v>
      </c>
    </row>
    <row r="72" spans="1:30" ht="17.25" thickBot="1">
      <c r="A72" s="72">
        <v>70</v>
      </c>
      <c r="B72" s="57" t="s">
        <v>2978</v>
      </c>
      <c r="C72" s="58" t="s">
        <v>1814</v>
      </c>
      <c r="D72" s="69" t="s">
        <v>103</v>
      </c>
      <c r="E72" s="58" t="s">
        <v>77</v>
      </c>
      <c r="F72" s="69" t="s">
        <v>3891</v>
      </c>
      <c r="G72" s="69">
        <v>2003</v>
      </c>
      <c r="H72" s="59">
        <v>0</v>
      </c>
      <c r="I72" s="60"/>
      <c r="J72" s="60"/>
      <c r="K72" s="60"/>
      <c r="L72" s="60"/>
      <c r="M72" s="59">
        <v>0</v>
      </c>
      <c r="N72" s="60"/>
      <c r="O72" s="60">
        <v>0</v>
      </c>
      <c r="P72" s="59">
        <v>0</v>
      </c>
      <c r="Q72" s="60"/>
      <c r="R72" s="71">
        <v>3</v>
      </c>
      <c r="S72" s="59"/>
      <c r="T72" s="60"/>
      <c r="U72" s="60"/>
      <c r="V72" s="60"/>
      <c r="W72" s="60"/>
      <c r="X72" s="60"/>
      <c r="Y72" s="59"/>
      <c r="Z72" s="60"/>
      <c r="AA72" s="60"/>
      <c r="AB72" s="60"/>
      <c r="AC72" s="60"/>
      <c r="AD72" s="63" t="s">
        <v>25</v>
      </c>
    </row>
    <row r="73" spans="1:30" ht="17.25" thickBot="1">
      <c r="A73" s="72">
        <v>71</v>
      </c>
      <c r="B73" s="57" t="s">
        <v>3383</v>
      </c>
      <c r="C73" s="58" t="s">
        <v>1842</v>
      </c>
      <c r="D73" s="69" t="s">
        <v>102</v>
      </c>
      <c r="E73" s="58" t="s">
        <v>81</v>
      </c>
      <c r="F73" s="69" t="s">
        <v>3549</v>
      </c>
      <c r="G73" s="69">
        <v>2001</v>
      </c>
      <c r="H73" s="70">
        <v>1</v>
      </c>
      <c r="I73" s="71">
        <v>12</v>
      </c>
      <c r="J73" s="71">
        <v>12</v>
      </c>
      <c r="K73" s="71">
        <v>2.2000000000000002</v>
      </c>
      <c r="L73" s="71">
        <v>0.1</v>
      </c>
      <c r="M73" s="59">
        <v>0</v>
      </c>
      <c r="N73" s="60"/>
      <c r="O73" s="60">
        <v>0</v>
      </c>
      <c r="P73" s="70">
        <v>1</v>
      </c>
      <c r="Q73" s="71">
        <v>12</v>
      </c>
      <c r="R73" s="60">
        <v>0</v>
      </c>
      <c r="S73" s="59">
        <v>0</v>
      </c>
      <c r="T73" s="60">
        <v>0</v>
      </c>
      <c r="U73" s="60">
        <v>0</v>
      </c>
      <c r="V73" s="60">
        <v>0</v>
      </c>
      <c r="W73" s="60">
        <v>0</v>
      </c>
      <c r="X73" s="78">
        <v>0.17</v>
      </c>
      <c r="Y73" s="70">
        <v>0.2</v>
      </c>
      <c r="Z73" s="71">
        <v>0.4</v>
      </c>
      <c r="AA73" s="77">
        <v>-0.2</v>
      </c>
      <c r="AB73" s="77">
        <v>-1.68</v>
      </c>
      <c r="AC73" s="77">
        <v>-2.61</v>
      </c>
      <c r="AD73" s="63" t="s">
        <v>25</v>
      </c>
    </row>
    <row r="74" spans="1:30" ht="17.25" thickBot="1">
      <c r="A74" s="72">
        <v>72</v>
      </c>
      <c r="B74" s="57" t="s">
        <v>2675</v>
      </c>
      <c r="C74" s="58" t="s">
        <v>1814</v>
      </c>
      <c r="D74" s="69" t="s">
        <v>1812</v>
      </c>
      <c r="E74" s="58" t="s">
        <v>2351</v>
      </c>
      <c r="F74" s="69" t="s">
        <v>3550</v>
      </c>
      <c r="G74" s="69">
        <v>2003</v>
      </c>
      <c r="H74" s="70">
        <v>2</v>
      </c>
      <c r="I74" s="71">
        <v>21</v>
      </c>
      <c r="J74" s="71">
        <v>11</v>
      </c>
      <c r="K74" s="71">
        <v>3.3</v>
      </c>
      <c r="L74" s="71">
        <v>0.2</v>
      </c>
      <c r="M74" s="59">
        <v>0</v>
      </c>
      <c r="N74" s="60"/>
      <c r="O74" s="60">
        <v>0</v>
      </c>
      <c r="P74" s="70">
        <v>2</v>
      </c>
      <c r="Q74" s="71">
        <v>11</v>
      </c>
      <c r="R74" s="71">
        <v>2</v>
      </c>
      <c r="S74" s="59">
        <v>0</v>
      </c>
      <c r="T74" s="60">
        <v>0</v>
      </c>
      <c r="U74" s="71">
        <v>1</v>
      </c>
      <c r="V74" s="77">
        <v>-1</v>
      </c>
      <c r="W74" s="77">
        <v>-4.29</v>
      </c>
      <c r="X74" s="77">
        <v>-2.36</v>
      </c>
      <c r="Y74" s="70">
        <v>0.3</v>
      </c>
      <c r="Z74" s="71">
        <v>0.1</v>
      </c>
      <c r="AA74" s="78">
        <v>0.2</v>
      </c>
      <c r="AB74" s="78">
        <v>0.74</v>
      </c>
      <c r="AC74" s="78">
        <v>2.5299999999999998</v>
      </c>
      <c r="AD74" s="63" t="s">
        <v>25</v>
      </c>
    </row>
    <row r="75" spans="1:30" ht="17.25" thickBot="1">
      <c r="A75" s="72">
        <v>73</v>
      </c>
      <c r="B75" s="57" t="s">
        <v>661</v>
      </c>
      <c r="C75" s="58" t="s">
        <v>1840</v>
      </c>
      <c r="D75" s="69" t="s">
        <v>1821</v>
      </c>
      <c r="E75" s="58" t="s">
        <v>95</v>
      </c>
      <c r="F75" s="69" t="s">
        <v>3551</v>
      </c>
      <c r="G75" s="69">
        <v>1997</v>
      </c>
      <c r="H75" s="70">
        <v>6</v>
      </c>
      <c r="I75" s="71">
        <v>149</v>
      </c>
      <c r="J75" s="71">
        <v>25</v>
      </c>
      <c r="K75" s="71">
        <v>23.7</v>
      </c>
      <c r="L75" s="71">
        <v>1.7</v>
      </c>
      <c r="M75" s="70">
        <v>1</v>
      </c>
      <c r="N75" s="71">
        <v>74</v>
      </c>
      <c r="O75" s="60">
        <v>0</v>
      </c>
      <c r="P75" s="70">
        <v>5</v>
      </c>
      <c r="Q75" s="71">
        <v>15</v>
      </c>
      <c r="R75" s="71">
        <v>1</v>
      </c>
      <c r="S75" s="70">
        <v>0.5</v>
      </c>
      <c r="T75" s="71">
        <v>1</v>
      </c>
      <c r="U75" s="71">
        <v>2</v>
      </c>
      <c r="V75" s="77">
        <v>-1</v>
      </c>
      <c r="W75" s="77">
        <v>-0.6</v>
      </c>
      <c r="X75" s="78">
        <v>1.08</v>
      </c>
      <c r="Y75" s="70">
        <v>2.8</v>
      </c>
      <c r="Z75" s="71">
        <v>3</v>
      </c>
      <c r="AA75" s="77">
        <v>-0.2</v>
      </c>
      <c r="AB75" s="77">
        <v>-0.12</v>
      </c>
      <c r="AC75" s="78">
        <v>1.35</v>
      </c>
      <c r="AD75" s="63" t="s">
        <v>25</v>
      </c>
    </row>
    <row r="76" spans="1:30" ht="17.25" thickBot="1">
      <c r="A76" s="72">
        <v>74</v>
      </c>
      <c r="B76" s="57" t="s">
        <v>2676</v>
      </c>
      <c r="C76" s="58" t="s">
        <v>1813</v>
      </c>
      <c r="D76" s="69" t="s">
        <v>1821</v>
      </c>
      <c r="E76" s="58" t="s">
        <v>2661</v>
      </c>
      <c r="F76" s="69" t="s">
        <v>3552</v>
      </c>
      <c r="G76" s="69">
        <v>1998</v>
      </c>
      <c r="H76" s="70">
        <v>6</v>
      </c>
      <c r="I76" s="71">
        <v>302</v>
      </c>
      <c r="J76" s="71">
        <v>50</v>
      </c>
      <c r="K76" s="71">
        <v>55.9</v>
      </c>
      <c r="L76" s="71">
        <v>3.4</v>
      </c>
      <c r="M76" s="70">
        <v>3</v>
      </c>
      <c r="N76" s="71">
        <v>78</v>
      </c>
      <c r="O76" s="71">
        <v>1</v>
      </c>
      <c r="P76" s="70">
        <v>3</v>
      </c>
      <c r="Q76" s="71">
        <v>23</v>
      </c>
      <c r="R76" s="60">
        <v>0</v>
      </c>
      <c r="S76" s="70">
        <v>0.67</v>
      </c>
      <c r="T76" s="71">
        <v>5</v>
      </c>
      <c r="U76" s="71">
        <v>8</v>
      </c>
      <c r="V76" s="77">
        <v>-3</v>
      </c>
      <c r="W76" s="77">
        <v>-0.89</v>
      </c>
      <c r="X76" s="78">
        <v>0.62</v>
      </c>
      <c r="Y76" s="70">
        <v>4.9000000000000004</v>
      </c>
      <c r="Z76" s="71">
        <v>7.6</v>
      </c>
      <c r="AA76" s="77">
        <v>-2.7</v>
      </c>
      <c r="AB76" s="77">
        <v>-0.81</v>
      </c>
      <c r="AC76" s="77">
        <v>-0.22</v>
      </c>
      <c r="AD76" s="63" t="s">
        <v>25</v>
      </c>
    </row>
    <row r="77" spans="1:30" ht="17.25" thickBot="1">
      <c r="A77" s="72">
        <v>75</v>
      </c>
      <c r="B77" s="57" t="s">
        <v>2677</v>
      </c>
      <c r="C77" s="58" t="s">
        <v>1814</v>
      </c>
      <c r="D77" s="69" t="s">
        <v>103</v>
      </c>
      <c r="E77" s="58" t="s">
        <v>2350</v>
      </c>
      <c r="F77" s="69" t="s">
        <v>3553</v>
      </c>
      <c r="G77" s="69">
        <v>1995</v>
      </c>
      <c r="H77" s="70">
        <v>5</v>
      </c>
      <c r="I77" s="71">
        <v>311</v>
      </c>
      <c r="J77" s="71">
        <v>62</v>
      </c>
      <c r="K77" s="71">
        <v>57.6</v>
      </c>
      <c r="L77" s="71">
        <v>3.5</v>
      </c>
      <c r="M77" s="70">
        <v>3</v>
      </c>
      <c r="N77" s="71">
        <v>88</v>
      </c>
      <c r="O77" s="71">
        <v>2</v>
      </c>
      <c r="P77" s="70">
        <v>2</v>
      </c>
      <c r="Q77" s="71">
        <v>23</v>
      </c>
      <c r="R77" s="71">
        <v>1</v>
      </c>
      <c r="S77" s="70">
        <v>0.2</v>
      </c>
      <c r="T77" s="71">
        <v>2</v>
      </c>
      <c r="U77" s="71">
        <v>7</v>
      </c>
      <c r="V77" s="77">
        <v>-5</v>
      </c>
      <c r="W77" s="77">
        <v>-1.45</v>
      </c>
      <c r="X77" s="78">
        <v>0.91</v>
      </c>
      <c r="Y77" s="70">
        <v>3.1</v>
      </c>
      <c r="Z77" s="71">
        <v>5.9</v>
      </c>
      <c r="AA77" s="77">
        <v>-2.8</v>
      </c>
      <c r="AB77" s="77">
        <v>-0.82</v>
      </c>
      <c r="AC77" s="78">
        <v>0.76</v>
      </c>
      <c r="AD77" s="63" t="s">
        <v>25</v>
      </c>
    </row>
    <row r="78" spans="1:30" ht="17.25" thickBot="1">
      <c r="A78" s="72">
        <v>76</v>
      </c>
      <c r="B78" s="57" t="s">
        <v>2678</v>
      </c>
      <c r="C78" s="58" t="s">
        <v>1827</v>
      </c>
      <c r="D78" s="69" t="s">
        <v>1812</v>
      </c>
      <c r="E78" s="58" t="s">
        <v>2350</v>
      </c>
      <c r="F78" s="69" t="s">
        <v>3554</v>
      </c>
      <c r="G78" s="69">
        <v>1998</v>
      </c>
      <c r="H78" s="70">
        <v>5</v>
      </c>
      <c r="I78" s="71">
        <v>114</v>
      </c>
      <c r="J78" s="71">
        <v>23</v>
      </c>
      <c r="K78" s="71">
        <v>21.1</v>
      </c>
      <c r="L78" s="71">
        <v>1.3</v>
      </c>
      <c r="M78" s="59">
        <v>0</v>
      </c>
      <c r="N78" s="60"/>
      <c r="O78" s="60">
        <v>0</v>
      </c>
      <c r="P78" s="70">
        <v>5</v>
      </c>
      <c r="Q78" s="71">
        <v>23</v>
      </c>
      <c r="R78" s="60">
        <v>0</v>
      </c>
      <c r="S78" s="59">
        <v>0</v>
      </c>
      <c r="T78" s="71">
        <v>1</v>
      </c>
      <c r="U78" s="71">
        <v>2</v>
      </c>
      <c r="V78" s="77">
        <v>-1</v>
      </c>
      <c r="W78" s="77">
        <v>-0.79</v>
      </c>
      <c r="X78" s="78">
        <v>1.32</v>
      </c>
      <c r="Y78" s="70">
        <v>1.9</v>
      </c>
      <c r="Z78" s="71">
        <v>2.9</v>
      </c>
      <c r="AA78" s="77">
        <v>-1</v>
      </c>
      <c r="AB78" s="77">
        <v>-0.83</v>
      </c>
      <c r="AC78" s="78">
        <v>0.4</v>
      </c>
      <c r="AD78" s="63" t="s">
        <v>25</v>
      </c>
    </row>
    <row r="79" spans="1:30" ht="17.25" thickBot="1">
      <c r="A79" s="72">
        <v>77</v>
      </c>
      <c r="B79" s="57" t="s">
        <v>134</v>
      </c>
      <c r="C79" s="58" t="s">
        <v>1822</v>
      </c>
      <c r="D79" s="69" t="s">
        <v>104</v>
      </c>
      <c r="E79" s="58" t="s">
        <v>93</v>
      </c>
      <c r="F79" s="69" t="s">
        <v>3555</v>
      </c>
      <c r="G79" s="69">
        <v>2002</v>
      </c>
      <c r="H79" s="70">
        <v>6</v>
      </c>
      <c r="I79" s="71">
        <v>145</v>
      </c>
      <c r="J79" s="71">
        <v>24</v>
      </c>
      <c r="K79" s="71">
        <v>23</v>
      </c>
      <c r="L79" s="71">
        <v>1.6</v>
      </c>
      <c r="M79" s="70">
        <v>1</v>
      </c>
      <c r="N79" s="71">
        <v>84</v>
      </c>
      <c r="O79" s="60">
        <v>0</v>
      </c>
      <c r="P79" s="70">
        <v>5</v>
      </c>
      <c r="Q79" s="71">
        <v>12</v>
      </c>
      <c r="R79" s="60">
        <v>0</v>
      </c>
      <c r="S79" s="70">
        <v>0.67</v>
      </c>
      <c r="T79" s="71">
        <v>1</v>
      </c>
      <c r="U79" s="71">
        <v>3</v>
      </c>
      <c r="V79" s="77">
        <v>-2</v>
      </c>
      <c r="W79" s="77">
        <v>-1.24</v>
      </c>
      <c r="X79" s="77">
        <v>-0.68</v>
      </c>
      <c r="Y79" s="70">
        <v>2.1</v>
      </c>
      <c r="Z79" s="71">
        <v>3.3</v>
      </c>
      <c r="AA79" s="77">
        <v>-1.2</v>
      </c>
      <c r="AB79" s="77">
        <v>-0.75</v>
      </c>
      <c r="AC79" s="77">
        <v>-0.01</v>
      </c>
      <c r="AD79" s="63" t="s">
        <v>25</v>
      </c>
    </row>
    <row r="80" spans="1:30" ht="17.25" thickBot="1">
      <c r="A80" s="72">
        <v>78</v>
      </c>
      <c r="B80" s="57" t="s">
        <v>3892</v>
      </c>
      <c r="C80" s="58" t="s">
        <v>1839</v>
      </c>
      <c r="D80" s="69" t="s">
        <v>104</v>
      </c>
      <c r="E80" s="58" t="s">
        <v>93</v>
      </c>
      <c r="F80" s="69" t="s">
        <v>3893</v>
      </c>
      <c r="G80" s="69">
        <v>1998</v>
      </c>
      <c r="H80" s="59">
        <v>0</v>
      </c>
      <c r="I80" s="60"/>
      <c r="J80" s="60"/>
      <c r="K80" s="60"/>
      <c r="L80" s="60"/>
      <c r="M80" s="59">
        <v>0</v>
      </c>
      <c r="N80" s="60"/>
      <c r="O80" s="60">
        <v>0</v>
      </c>
      <c r="P80" s="59">
        <v>0</v>
      </c>
      <c r="Q80" s="60"/>
      <c r="R80" s="71">
        <v>1</v>
      </c>
      <c r="S80" s="59"/>
      <c r="T80" s="60"/>
      <c r="U80" s="60"/>
      <c r="V80" s="60"/>
      <c r="W80" s="60"/>
      <c r="X80" s="60"/>
      <c r="Y80" s="59"/>
      <c r="Z80" s="60"/>
      <c r="AA80" s="60"/>
      <c r="AB80" s="60"/>
      <c r="AC80" s="60"/>
      <c r="AD80" s="63" t="s">
        <v>25</v>
      </c>
    </row>
    <row r="81" spans="1:30" ht="17.25" thickBot="1">
      <c r="A81" s="72">
        <v>79</v>
      </c>
      <c r="B81" s="57" t="s">
        <v>783</v>
      </c>
      <c r="C81" s="58" t="s">
        <v>1823</v>
      </c>
      <c r="D81" s="69" t="s">
        <v>102</v>
      </c>
      <c r="E81" s="58" t="s">
        <v>73</v>
      </c>
      <c r="F81" s="69" t="s">
        <v>3556</v>
      </c>
      <c r="G81" s="69">
        <v>2004</v>
      </c>
      <c r="H81" s="70">
        <v>1</v>
      </c>
      <c r="I81" s="71">
        <v>45</v>
      </c>
      <c r="J81" s="71">
        <v>45</v>
      </c>
      <c r="K81" s="71">
        <v>7.1</v>
      </c>
      <c r="L81" s="71">
        <v>0.5</v>
      </c>
      <c r="M81" s="70">
        <v>1</v>
      </c>
      <c r="N81" s="71">
        <v>45</v>
      </c>
      <c r="O81" s="60">
        <v>0</v>
      </c>
      <c r="P81" s="59">
        <v>0</v>
      </c>
      <c r="Q81" s="60"/>
      <c r="R81" s="71">
        <v>3</v>
      </c>
      <c r="S81" s="70">
        <v>3</v>
      </c>
      <c r="T81" s="71">
        <v>1</v>
      </c>
      <c r="U81" s="71">
        <v>1</v>
      </c>
      <c r="V81" s="60">
        <v>0</v>
      </c>
      <c r="W81" s="60">
        <v>0</v>
      </c>
      <c r="X81" s="77">
        <v>-0.77</v>
      </c>
      <c r="Y81" s="70">
        <v>0.3</v>
      </c>
      <c r="Z81" s="71">
        <v>0.4</v>
      </c>
      <c r="AA81" s="77">
        <v>-0.1</v>
      </c>
      <c r="AB81" s="77">
        <v>-0.1</v>
      </c>
      <c r="AC81" s="77">
        <v>-0.54</v>
      </c>
      <c r="AD81" s="63" t="s">
        <v>25</v>
      </c>
    </row>
    <row r="82" spans="1:30" ht="17.25" thickBot="1">
      <c r="A82" s="72">
        <v>80</v>
      </c>
      <c r="B82" s="57" t="s">
        <v>2966</v>
      </c>
      <c r="C82" s="58" t="s">
        <v>1814</v>
      </c>
      <c r="D82" s="69" t="s">
        <v>104</v>
      </c>
      <c r="E82" s="58" t="s">
        <v>2661</v>
      </c>
      <c r="F82" s="69" t="s">
        <v>3557</v>
      </c>
      <c r="G82" s="69">
        <v>1996</v>
      </c>
      <c r="H82" s="70">
        <v>5</v>
      </c>
      <c r="I82" s="71">
        <v>381</v>
      </c>
      <c r="J82" s="71">
        <v>76</v>
      </c>
      <c r="K82" s="71">
        <v>70.599999999999994</v>
      </c>
      <c r="L82" s="71">
        <v>4.2</v>
      </c>
      <c r="M82" s="70">
        <v>5</v>
      </c>
      <c r="N82" s="71">
        <v>76</v>
      </c>
      <c r="O82" s="71">
        <v>2</v>
      </c>
      <c r="P82" s="59">
        <v>0</v>
      </c>
      <c r="Q82" s="60"/>
      <c r="R82" s="60">
        <v>0</v>
      </c>
      <c r="S82" s="70">
        <v>0.8</v>
      </c>
      <c r="T82" s="71">
        <v>4</v>
      </c>
      <c r="U82" s="71">
        <v>8</v>
      </c>
      <c r="V82" s="77">
        <v>-4</v>
      </c>
      <c r="W82" s="77">
        <v>-0.94</v>
      </c>
      <c r="X82" s="78">
        <v>0.75</v>
      </c>
      <c r="Y82" s="70">
        <v>5.3</v>
      </c>
      <c r="Z82" s="71">
        <v>6.9</v>
      </c>
      <c r="AA82" s="77">
        <v>-1.6</v>
      </c>
      <c r="AB82" s="77">
        <v>-0.38</v>
      </c>
      <c r="AC82" s="78">
        <v>1.1200000000000001</v>
      </c>
      <c r="AD82" s="63" t="s">
        <v>25</v>
      </c>
    </row>
    <row r="83" spans="1:30" ht="17.25" thickBot="1">
      <c r="A83" s="72">
        <v>81</v>
      </c>
      <c r="B83" s="57" t="s">
        <v>135</v>
      </c>
      <c r="C83" s="58" t="s">
        <v>1814</v>
      </c>
      <c r="D83" s="69" t="s">
        <v>104</v>
      </c>
      <c r="E83" s="58" t="s">
        <v>67</v>
      </c>
      <c r="F83" s="69" t="s">
        <v>3558</v>
      </c>
      <c r="G83" s="69">
        <v>1992</v>
      </c>
      <c r="H83" s="70">
        <v>7</v>
      </c>
      <c r="I83" s="71">
        <v>630</v>
      </c>
      <c r="J83" s="71">
        <v>90</v>
      </c>
      <c r="K83" s="71">
        <v>100</v>
      </c>
      <c r="L83" s="71">
        <v>7</v>
      </c>
      <c r="M83" s="70">
        <v>7</v>
      </c>
      <c r="N83" s="71">
        <v>90</v>
      </c>
      <c r="O83" s="71">
        <v>7</v>
      </c>
      <c r="P83" s="59">
        <v>0</v>
      </c>
      <c r="Q83" s="60"/>
      <c r="R83" s="60">
        <v>0</v>
      </c>
      <c r="S83" s="70">
        <v>1.71</v>
      </c>
      <c r="T83" s="71">
        <v>18</v>
      </c>
      <c r="U83" s="71">
        <v>7</v>
      </c>
      <c r="V83" s="78">
        <v>11</v>
      </c>
      <c r="W83" s="78">
        <v>1.57</v>
      </c>
      <c r="X83" s="60"/>
      <c r="Y83" s="70">
        <v>15.3</v>
      </c>
      <c r="Z83" s="71">
        <v>7</v>
      </c>
      <c r="AA83" s="78">
        <v>8.3000000000000007</v>
      </c>
      <c r="AB83" s="78">
        <v>1.18</v>
      </c>
      <c r="AC83" s="60"/>
      <c r="AD83" s="63" t="s">
        <v>25</v>
      </c>
    </row>
    <row r="84" spans="1:30" ht="17.25" thickBot="1">
      <c r="A84" s="72">
        <v>82</v>
      </c>
      <c r="B84" s="57" t="s">
        <v>2737</v>
      </c>
      <c r="C84" s="58" t="s">
        <v>1814</v>
      </c>
      <c r="D84" s="69" t="s">
        <v>102</v>
      </c>
      <c r="E84" s="58" t="s">
        <v>81</v>
      </c>
      <c r="F84" s="69" t="s">
        <v>3559</v>
      </c>
      <c r="G84" s="69">
        <v>2003</v>
      </c>
      <c r="H84" s="70">
        <v>2</v>
      </c>
      <c r="I84" s="71">
        <v>9</v>
      </c>
      <c r="J84" s="71">
        <v>5</v>
      </c>
      <c r="K84" s="71">
        <v>1.7</v>
      </c>
      <c r="L84" s="71">
        <v>0.1</v>
      </c>
      <c r="M84" s="59">
        <v>0</v>
      </c>
      <c r="N84" s="60"/>
      <c r="O84" s="60">
        <v>0</v>
      </c>
      <c r="P84" s="70">
        <v>2</v>
      </c>
      <c r="Q84" s="71">
        <v>5</v>
      </c>
      <c r="R84" s="71">
        <v>1</v>
      </c>
      <c r="S84" s="70">
        <v>1.5</v>
      </c>
      <c r="T84" s="60">
        <v>0</v>
      </c>
      <c r="U84" s="71">
        <v>1</v>
      </c>
      <c r="V84" s="77">
        <v>-1</v>
      </c>
      <c r="W84" s="77">
        <v>-10</v>
      </c>
      <c r="X84" s="77">
        <v>-10</v>
      </c>
      <c r="Y84" s="70">
        <v>0.1</v>
      </c>
      <c r="Z84" s="71">
        <v>0.9</v>
      </c>
      <c r="AA84" s="77">
        <v>-0.8</v>
      </c>
      <c r="AB84" s="77">
        <v>-7.71</v>
      </c>
      <c r="AC84" s="77">
        <v>-8.73</v>
      </c>
      <c r="AD84" s="63" t="s">
        <v>25</v>
      </c>
    </row>
    <row r="85" spans="1:30" ht="17.25" thickBot="1">
      <c r="A85" s="72">
        <v>83</v>
      </c>
      <c r="B85" s="57" t="s">
        <v>2842</v>
      </c>
      <c r="C85" s="58" t="s">
        <v>1844</v>
      </c>
      <c r="D85" s="69" t="s">
        <v>103</v>
      </c>
      <c r="E85" s="58" t="s">
        <v>81</v>
      </c>
      <c r="F85" s="69" t="s">
        <v>3560</v>
      </c>
      <c r="G85" s="69">
        <v>2001</v>
      </c>
      <c r="H85" s="70">
        <v>4</v>
      </c>
      <c r="I85" s="71">
        <v>274</v>
      </c>
      <c r="J85" s="71">
        <v>69</v>
      </c>
      <c r="K85" s="71">
        <v>50.7</v>
      </c>
      <c r="L85" s="71">
        <v>3</v>
      </c>
      <c r="M85" s="70">
        <v>3</v>
      </c>
      <c r="N85" s="71">
        <v>81</v>
      </c>
      <c r="O85" s="71">
        <v>1</v>
      </c>
      <c r="P85" s="70">
        <v>1</v>
      </c>
      <c r="Q85" s="71">
        <v>30</v>
      </c>
      <c r="R85" s="60">
        <v>0</v>
      </c>
      <c r="S85" s="70">
        <v>0.75</v>
      </c>
      <c r="T85" s="71">
        <v>3</v>
      </c>
      <c r="U85" s="71">
        <v>3</v>
      </c>
      <c r="V85" s="60">
        <v>0</v>
      </c>
      <c r="W85" s="60">
        <v>0</v>
      </c>
      <c r="X85" s="78">
        <v>0.34</v>
      </c>
      <c r="Y85" s="70">
        <v>5.3</v>
      </c>
      <c r="Z85" s="71">
        <v>2.7</v>
      </c>
      <c r="AA85" s="78">
        <v>2.6</v>
      </c>
      <c r="AB85" s="78">
        <v>0.87</v>
      </c>
      <c r="AC85" s="77">
        <v>-0.01</v>
      </c>
      <c r="AD85" s="63" t="s">
        <v>25</v>
      </c>
    </row>
    <row r="86" spans="1:30" ht="17.25" thickBot="1">
      <c r="A86" s="72">
        <v>84</v>
      </c>
      <c r="B86" s="57" t="s">
        <v>136</v>
      </c>
      <c r="C86" s="58" t="s">
        <v>1813</v>
      </c>
      <c r="D86" s="69" t="s">
        <v>103</v>
      </c>
      <c r="E86" s="58" t="s">
        <v>75</v>
      </c>
      <c r="F86" s="69" t="s">
        <v>3561</v>
      </c>
      <c r="G86" s="69">
        <v>1991</v>
      </c>
      <c r="H86" s="70">
        <v>4</v>
      </c>
      <c r="I86" s="71">
        <v>110</v>
      </c>
      <c r="J86" s="71">
        <v>28</v>
      </c>
      <c r="K86" s="71">
        <v>20.399999999999999</v>
      </c>
      <c r="L86" s="71">
        <v>1.2</v>
      </c>
      <c r="M86" s="70">
        <v>2</v>
      </c>
      <c r="N86" s="71">
        <v>36</v>
      </c>
      <c r="O86" s="60">
        <v>0</v>
      </c>
      <c r="P86" s="70">
        <v>2</v>
      </c>
      <c r="Q86" s="71">
        <v>19</v>
      </c>
      <c r="R86" s="71">
        <v>2</v>
      </c>
      <c r="S86" s="70">
        <v>1.75</v>
      </c>
      <c r="T86" s="71">
        <v>1</v>
      </c>
      <c r="U86" s="71">
        <v>2</v>
      </c>
      <c r="V86" s="77">
        <v>-1</v>
      </c>
      <c r="W86" s="77">
        <v>-0.82</v>
      </c>
      <c r="X86" s="78">
        <v>0.02</v>
      </c>
      <c r="Y86" s="70">
        <v>0.6</v>
      </c>
      <c r="Z86" s="71">
        <v>4.2</v>
      </c>
      <c r="AA86" s="77">
        <v>-3.6</v>
      </c>
      <c r="AB86" s="77">
        <v>-2.94</v>
      </c>
      <c r="AC86" s="77">
        <v>-2.09</v>
      </c>
      <c r="AD86" s="63" t="s">
        <v>25</v>
      </c>
    </row>
    <row r="87" spans="1:30" ht="17.25" thickBot="1">
      <c r="A87" s="72">
        <v>85</v>
      </c>
      <c r="B87" s="57" t="s">
        <v>2843</v>
      </c>
      <c r="C87" s="58" t="s">
        <v>1814</v>
      </c>
      <c r="D87" s="69" t="s">
        <v>102</v>
      </c>
      <c r="E87" s="58" t="s">
        <v>96</v>
      </c>
      <c r="F87" s="69" t="s">
        <v>3562</v>
      </c>
      <c r="G87" s="69">
        <v>1997</v>
      </c>
      <c r="H87" s="70">
        <v>4</v>
      </c>
      <c r="I87" s="71">
        <v>180</v>
      </c>
      <c r="J87" s="71">
        <v>45</v>
      </c>
      <c r="K87" s="71">
        <v>28.6</v>
      </c>
      <c r="L87" s="71">
        <v>2</v>
      </c>
      <c r="M87" s="70">
        <v>2</v>
      </c>
      <c r="N87" s="71">
        <v>64</v>
      </c>
      <c r="O87" s="71">
        <v>1</v>
      </c>
      <c r="P87" s="70">
        <v>2</v>
      </c>
      <c r="Q87" s="71">
        <v>27</v>
      </c>
      <c r="R87" s="60">
        <v>0</v>
      </c>
      <c r="S87" s="70">
        <v>0.75</v>
      </c>
      <c r="T87" s="71">
        <v>3</v>
      </c>
      <c r="U87" s="71">
        <v>5</v>
      </c>
      <c r="V87" s="77">
        <v>-2</v>
      </c>
      <c r="W87" s="77">
        <v>-1</v>
      </c>
      <c r="X87" s="77">
        <v>-0.2</v>
      </c>
      <c r="Y87" s="70">
        <v>4.0999999999999996</v>
      </c>
      <c r="Z87" s="71">
        <v>3.6</v>
      </c>
      <c r="AA87" s="78">
        <v>0.6</v>
      </c>
      <c r="AB87" s="78">
        <v>0.28000000000000003</v>
      </c>
      <c r="AC87" s="77">
        <v>-0.16</v>
      </c>
      <c r="AD87" s="63" t="s">
        <v>25</v>
      </c>
    </row>
    <row r="88" spans="1:30" ht="17.25" thickBot="1">
      <c r="A88" s="72">
        <v>86</v>
      </c>
      <c r="B88" s="57" t="s">
        <v>2738</v>
      </c>
      <c r="C88" s="58" t="s">
        <v>1813</v>
      </c>
      <c r="D88" s="69" t="s">
        <v>103</v>
      </c>
      <c r="E88" s="58" t="s">
        <v>2661</v>
      </c>
      <c r="F88" s="69" t="s">
        <v>3380</v>
      </c>
      <c r="G88" s="69">
        <v>1998</v>
      </c>
      <c r="H88" s="59">
        <v>0</v>
      </c>
      <c r="I88" s="60"/>
      <c r="J88" s="60"/>
      <c r="K88" s="60"/>
      <c r="L88" s="60"/>
      <c r="M88" s="59">
        <v>0</v>
      </c>
      <c r="N88" s="60"/>
      <c r="O88" s="60">
        <v>0</v>
      </c>
      <c r="P88" s="59">
        <v>0</v>
      </c>
      <c r="Q88" s="60"/>
      <c r="R88" s="71">
        <v>1</v>
      </c>
      <c r="S88" s="59"/>
      <c r="T88" s="60"/>
      <c r="U88" s="60"/>
      <c r="V88" s="60"/>
      <c r="W88" s="60"/>
      <c r="X88" s="60"/>
      <c r="Y88" s="59"/>
      <c r="Z88" s="60"/>
      <c r="AA88" s="60"/>
      <c r="AB88" s="60"/>
      <c r="AC88" s="60"/>
      <c r="AD88" s="63" t="s">
        <v>25</v>
      </c>
    </row>
    <row r="89" spans="1:30" ht="17.25" thickBot="1">
      <c r="A89" s="72">
        <v>87</v>
      </c>
      <c r="B89" s="57" t="s">
        <v>137</v>
      </c>
      <c r="C89" s="58" t="s">
        <v>1834</v>
      </c>
      <c r="D89" s="69" t="s">
        <v>102</v>
      </c>
      <c r="E89" s="58" t="s">
        <v>96</v>
      </c>
      <c r="F89" s="69" t="s">
        <v>3563</v>
      </c>
      <c r="G89" s="69">
        <v>2002</v>
      </c>
      <c r="H89" s="70">
        <v>1</v>
      </c>
      <c r="I89" s="71">
        <v>1</v>
      </c>
      <c r="J89" s="71">
        <v>1</v>
      </c>
      <c r="K89" s="71">
        <v>0.2</v>
      </c>
      <c r="L89" s="60">
        <v>0</v>
      </c>
      <c r="M89" s="59">
        <v>0</v>
      </c>
      <c r="N89" s="60"/>
      <c r="O89" s="60">
        <v>0</v>
      </c>
      <c r="P89" s="70">
        <v>1</v>
      </c>
      <c r="Q89" s="71">
        <v>1</v>
      </c>
      <c r="R89" s="71">
        <v>2</v>
      </c>
      <c r="S89" s="59">
        <v>0</v>
      </c>
      <c r="T89" s="60">
        <v>0</v>
      </c>
      <c r="U89" s="60">
        <v>0</v>
      </c>
      <c r="V89" s="60">
        <v>0</v>
      </c>
      <c r="W89" s="60">
        <v>0</v>
      </c>
      <c r="X89" s="78">
        <v>0.86</v>
      </c>
      <c r="Y89" s="59">
        <v>0</v>
      </c>
      <c r="Z89" s="71">
        <v>0.2</v>
      </c>
      <c r="AA89" s="77">
        <v>-0.2</v>
      </c>
      <c r="AB89" s="77">
        <v>-19.260000000000002</v>
      </c>
      <c r="AC89" s="77">
        <v>-19.690000000000001</v>
      </c>
      <c r="AD89" s="63" t="s">
        <v>25</v>
      </c>
    </row>
    <row r="90" spans="1:30" ht="17.25" thickBot="1">
      <c r="A90" s="72">
        <v>88</v>
      </c>
      <c r="B90" s="57" t="s">
        <v>138</v>
      </c>
      <c r="C90" s="58" t="s">
        <v>1824</v>
      </c>
      <c r="D90" s="69" t="s">
        <v>104</v>
      </c>
      <c r="E90" s="58" t="s">
        <v>83</v>
      </c>
      <c r="F90" s="69" t="s">
        <v>3564</v>
      </c>
      <c r="G90" s="69">
        <v>1993</v>
      </c>
      <c r="H90" s="70">
        <v>4</v>
      </c>
      <c r="I90" s="71">
        <v>162</v>
      </c>
      <c r="J90" s="71">
        <v>41</v>
      </c>
      <c r="K90" s="71">
        <v>25.7</v>
      </c>
      <c r="L90" s="71">
        <v>1.8</v>
      </c>
      <c r="M90" s="70">
        <v>2</v>
      </c>
      <c r="N90" s="71">
        <v>54</v>
      </c>
      <c r="O90" s="71">
        <v>1</v>
      </c>
      <c r="P90" s="70">
        <v>2</v>
      </c>
      <c r="Q90" s="71">
        <v>27</v>
      </c>
      <c r="R90" s="71">
        <v>1</v>
      </c>
      <c r="S90" s="70">
        <v>1.5</v>
      </c>
      <c r="T90" s="71">
        <v>4</v>
      </c>
      <c r="U90" s="71">
        <v>4</v>
      </c>
      <c r="V90" s="60">
        <v>0</v>
      </c>
      <c r="W90" s="60">
        <v>0</v>
      </c>
      <c r="X90" s="77">
        <v>-1.35</v>
      </c>
      <c r="Y90" s="70">
        <v>4.3</v>
      </c>
      <c r="Z90" s="71">
        <v>2.2999999999999998</v>
      </c>
      <c r="AA90" s="78">
        <v>1.9</v>
      </c>
      <c r="AB90" s="78">
        <v>1.07</v>
      </c>
      <c r="AC90" s="78">
        <v>1.03</v>
      </c>
      <c r="AD90" s="63" t="s">
        <v>25</v>
      </c>
    </row>
    <row r="91" spans="1:30" ht="17.25" thickBot="1">
      <c r="A91" s="72">
        <v>89</v>
      </c>
      <c r="B91" s="57" t="s">
        <v>3160</v>
      </c>
      <c r="C91" s="58" t="s">
        <v>1814</v>
      </c>
      <c r="D91" s="69" t="s">
        <v>111</v>
      </c>
      <c r="E91" s="58" t="s">
        <v>65</v>
      </c>
      <c r="F91" s="69" t="s">
        <v>3894</v>
      </c>
      <c r="G91" s="69">
        <v>1985</v>
      </c>
      <c r="H91" s="59">
        <v>0</v>
      </c>
      <c r="I91" s="60"/>
      <c r="J91" s="60"/>
      <c r="K91" s="60"/>
      <c r="L91" s="60"/>
      <c r="M91" s="59">
        <v>0</v>
      </c>
      <c r="N91" s="60"/>
      <c r="O91" s="60">
        <v>0</v>
      </c>
      <c r="P91" s="59">
        <v>0</v>
      </c>
      <c r="Q91" s="60"/>
      <c r="R91" s="71">
        <v>4</v>
      </c>
      <c r="S91" s="59"/>
      <c r="T91" s="60"/>
      <c r="U91" s="60"/>
      <c r="V91" s="60"/>
      <c r="W91" s="60"/>
      <c r="X91" s="60"/>
      <c r="Y91" s="59"/>
      <c r="Z91" s="60"/>
      <c r="AA91" s="60"/>
      <c r="AB91" s="60"/>
      <c r="AC91" s="60"/>
      <c r="AD91" s="63" t="s">
        <v>25</v>
      </c>
    </row>
    <row r="92" spans="1:30" ht="17.25" thickBot="1">
      <c r="A92" s="72">
        <v>90</v>
      </c>
      <c r="B92" s="57" t="s">
        <v>139</v>
      </c>
      <c r="C92" s="58" t="s">
        <v>1824</v>
      </c>
      <c r="D92" s="69" t="s">
        <v>103</v>
      </c>
      <c r="E92" s="58" t="s">
        <v>69</v>
      </c>
      <c r="F92" s="69" t="s">
        <v>3565</v>
      </c>
      <c r="G92" s="69">
        <v>1992</v>
      </c>
      <c r="H92" s="70">
        <v>7</v>
      </c>
      <c r="I92" s="71">
        <v>603</v>
      </c>
      <c r="J92" s="71">
        <v>86</v>
      </c>
      <c r="K92" s="71">
        <v>95.7</v>
      </c>
      <c r="L92" s="71">
        <v>6.7</v>
      </c>
      <c r="M92" s="70">
        <v>7</v>
      </c>
      <c r="N92" s="71">
        <v>86</v>
      </c>
      <c r="O92" s="71">
        <v>6</v>
      </c>
      <c r="P92" s="59">
        <v>0</v>
      </c>
      <c r="Q92" s="60"/>
      <c r="R92" s="60">
        <v>0</v>
      </c>
      <c r="S92" s="70">
        <v>1.29</v>
      </c>
      <c r="T92" s="71">
        <v>6</v>
      </c>
      <c r="U92" s="71">
        <v>10</v>
      </c>
      <c r="V92" s="77">
        <v>-4</v>
      </c>
      <c r="W92" s="77">
        <v>-0.6</v>
      </c>
      <c r="X92" s="77">
        <v>-0.6</v>
      </c>
      <c r="Y92" s="70">
        <v>11</v>
      </c>
      <c r="Z92" s="71">
        <v>10.3</v>
      </c>
      <c r="AA92" s="78">
        <v>0.7</v>
      </c>
      <c r="AB92" s="78">
        <v>0.1</v>
      </c>
      <c r="AC92" s="78">
        <v>2.1</v>
      </c>
      <c r="AD92" s="63" t="s">
        <v>25</v>
      </c>
    </row>
    <row r="93" spans="1:30" ht="17.25" thickBot="1">
      <c r="A93" s="72">
        <v>91</v>
      </c>
      <c r="B93" s="57" t="s">
        <v>140</v>
      </c>
      <c r="C93" s="58" t="s">
        <v>1836</v>
      </c>
      <c r="D93" s="69" t="s">
        <v>104</v>
      </c>
      <c r="E93" s="58" t="s">
        <v>83</v>
      </c>
      <c r="F93" s="69" t="s">
        <v>3566</v>
      </c>
      <c r="G93" s="69">
        <v>1997</v>
      </c>
      <c r="H93" s="70">
        <v>7</v>
      </c>
      <c r="I93" s="71">
        <v>626</v>
      </c>
      <c r="J93" s="71">
        <v>89</v>
      </c>
      <c r="K93" s="71">
        <v>99.4</v>
      </c>
      <c r="L93" s="71">
        <v>7</v>
      </c>
      <c r="M93" s="70">
        <v>7</v>
      </c>
      <c r="N93" s="71">
        <v>89</v>
      </c>
      <c r="O93" s="71">
        <v>6</v>
      </c>
      <c r="P93" s="59">
        <v>0</v>
      </c>
      <c r="Q93" s="60"/>
      <c r="R93" s="60">
        <v>0</v>
      </c>
      <c r="S93" s="70">
        <v>2.14</v>
      </c>
      <c r="T93" s="71">
        <v>18</v>
      </c>
      <c r="U93" s="71">
        <v>10</v>
      </c>
      <c r="V93" s="78">
        <v>8</v>
      </c>
      <c r="W93" s="78">
        <v>1.1499999999999999</v>
      </c>
      <c r="X93" s="78">
        <v>23.65</v>
      </c>
      <c r="Y93" s="70">
        <v>13.2</v>
      </c>
      <c r="Z93" s="71">
        <v>10.8</v>
      </c>
      <c r="AA93" s="78">
        <v>2.4</v>
      </c>
      <c r="AB93" s="78">
        <v>0.34</v>
      </c>
      <c r="AC93" s="78">
        <v>6.06</v>
      </c>
      <c r="AD93" s="63" t="s">
        <v>25</v>
      </c>
    </row>
    <row r="94" spans="1:30" ht="17.25" thickBot="1">
      <c r="A94" s="72">
        <v>92</v>
      </c>
      <c r="B94" s="57" t="s">
        <v>3145</v>
      </c>
      <c r="C94" s="58" t="s">
        <v>1846</v>
      </c>
      <c r="D94" s="69" t="s">
        <v>104</v>
      </c>
      <c r="E94" s="58" t="s">
        <v>75</v>
      </c>
      <c r="F94" s="69" t="s">
        <v>3567</v>
      </c>
      <c r="G94" s="69">
        <v>1995</v>
      </c>
      <c r="H94" s="70">
        <v>3</v>
      </c>
      <c r="I94" s="71">
        <v>198</v>
      </c>
      <c r="J94" s="71">
        <v>66</v>
      </c>
      <c r="K94" s="71">
        <v>36.700000000000003</v>
      </c>
      <c r="L94" s="71">
        <v>2.2000000000000002</v>
      </c>
      <c r="M94" s="70">
        <v>2</v>
      </c>
      <c r="N94" s="71">
        <v>90</v>
      </c>
      <c r="O94" s="71">
        <v>2</v>
      </c>
      <c r="P94" s="70">
        <v>1</v>
      </c>
      <c r="Q94" s="71">
        <v>18</v>
      </c>
      <c r="R94" s="60">
        <v>0</v>
      </c>
      <c r="S94" s="70">
        <v>1.33</v>
      </c>
      <c r="T94" s="71">
        <v>1</v>
      </c>
      <c r="U94" s="71">
        <v>1</v>
      </c>
      <c r="V94" s="60">
        <v>0</v>
      </c>
      <c r="W94" s="60">
        <v>0</v>
      </c>
      <c r="X94" s="78">
        <v>1.32</v>
      </c>
      <c r="Y94" s="70">
        <v>1.7</v>
      </c>
      <c r="Z94" s="71">
        <v>1.6</v>
      </c>
      <c r="AA94" s="78">
        <v>0.1</v>
      </c>
      <c r="AB94" s="78">
        <v>0.04</v>
      </c>
      <c r="AC94" s="78">
        <v>2.0699999999999998</v>
      </c>
      <c r="AD94" s="63" t="s">
        <v>25</v>
      </c>
    </row>
    <row r="95" spans="1:30" ht="17.25" thickBot="1">
      <c r="A95" s="72">
        <v>93</v>
      </c>
      <c r="B95" s="57" t="s">
        <v>2979</v>
      </c>
      <c r="C95" s="58" t="s">
        <v>1822</v>
      </c>
      <c r="D95" s="69" t="s">
        <v>103</v>
      </c>
      <c r="E95" s="58" t="s">
        <v>93</v>
      </c>
      <c r="F95" s="69" t="s">
        <v>3568</v>
      </c>
      <c r="G95" s="69">
        <v>1994</v>
      </c>
      <c r="H95" s="70">
        <v>1</v>
      </c>
      <c r="I95" s="71">
        <v>5</v>
      </c>
      <c r="J95" s="71">
        <v>5</v>
      </c>
      <c r="K95" s="71">
        <v>0.8</v>
      </c>
      <c r="L95" s="71">
        <v>0.1</v>
      </c>
      <c r="M95" s="59">
        <v>0</v>
      </c>
      <c r="N95" s="60"/>
      <c r="O95" s="60">
        <v>0</v>
      </c>
      <c r="P95" s="70">
        <v>1</v>
      </c>
      <c r="Q95" s="71">
        <v>5</v>
      </c>
      <c r="R95" s="71">
        <v>1</v>
      </c>
      <c r="S95" s="70">
        <v>3</v>
      </c>
      <c r="T95" s="60">
        <v>0</v>
      </c>
      <c r="U95" s="60">
        <v>0</v>
      </c>
      <c r="V95" s="60">
        <v>0</v>
      </c>
      <c r="W95" s="60">
        <v>0</v>
      </c>
      <c r="X95" s="78">
        <v>0.72</v>
      </c>
      <c r="Y95" s="59">
        <v>0</v>
      </c>
      <c r="Z95" s="71">
        <v>0.1</v>
      </c>
      <c r="AA95" s="77">
        <v>-0.1</v>
      </c>
      <c r="AB95" s="77">
        <v>-1.27</v>
      </c>
      <c r="AC95" s="77">
        <v>-0.53</v>
      </c>
      <c r="AD95" s="63" t="s">
        <v>25</v>
      </c>
    </row>
    <row r="96" spans="1:30" ht="17.25" thickBot="1">
      <c r="A96" s="72">
        <v>94</v>
      </c>
      <c r="B96" s="57" t="s">
        <v>141</v>
      </c>
      <c r="C96" s="58" t="s">
        <v>1825</v>
      </c>
      <c r="D96" s="69" t="s">
        <v>103</v>
      </c>
      <c r="E96" s="58" t="s">
        <v>73</v>
      </c>
      <c r="F96" s="69" t="s">
        <v>3569</v>
      </c>
      <c r="G96" s="69">
        <v>2004</v>
      </c>
      <c r="H96" s="70">
        <v>2</v>
      </c>
      <c r="I96" s="71">
        <v>69</v>
      </c>
      <c r="J96" s="71">
        <v>35</v>
      </c>
      <c r="K96" s="71">
        <v>11</v>
      </c>
      <c r="L96" s="71">
        <v>0.8</v>
      </c>
      <c r="M96" s="70">
        <v>1</v>
      </c>
      <c r="N96" s="71">
        <v>66</v>
      </c>
      <c r="O96" s="60">
        <v>0</v>
      </c>
      <c r="P96" s="70">
        <v>1</v>
      </c>
      <c r="Q96" s="71">
        <v>3</v>
      </c>
      <c r="R96" s="60">
        <v>0</v>
      </c>
      <c r="S96" s="70">
        <v>3</v>
      </c>
      <c r="T96" s="71">
        <v>5</v>
      </c>
      <c r="U96" s="71">
        <v>1</v>
      </c>
      <c r="V96" s="78">
        <v>4</v>
      </c>
      <c r="W96" s="78">
        <v>5.22</v>
      </c>
      <c r="X96" s="78">
        <v>5.0599999999999996</v>
      </c>
      <c r="Y96" s="70">
        <v>3.1</v>
      </c>
      <c r="Z96" s="71">
        <v>2</v>
      </c>
      <c r="AA96" s="78">
        <v>1</v>
      </c>
      <c r="AB96" s="78">
        <v>1.36</v>
      </c>
      <c r="AC96" s="78">
        <v>1.08</v>
      </c>
      <c r="AD96" s="63" t="s">
        <v>25</v>
      </c>
    </row>
    <row r="97" spans="1:30" ht="17.25" thickBot="1">
      <c r="A97" s="72">
        <v>95</v>
      </c>
      <c r="B97" s="57" t="s">
        <v>142</v>
      </c>
      <c r="C97" s="58" t="s">
        <v>1814</v>
      </c>
      <c r="D97" s="69" t="s">
        <v>1835</v>
      </c>
      <c r="E97" s="58" t="s">
        <v>83</v>
      </c>
      <c r="F97" s="69" t="s">
        <v>3895</v>
      </c>
      <c r="G97" s="69">
        <v>1995</v>
      </c>
      <c r="H97" s="59">
        <v>0</v>
      </c>
      <c r="I97" s="60"/>
      <c r="J97" s="60"/>
      <c r="K97" s="60"/>
      <c r="L97" s="60"/>
      <c r="M97" s="59">
        <v>0</v>
      </c>
      <c r="N97" s="60"/>
      <c r="O97" s="60">
        <v>0</v>
      </c>
      <c r="P97" s="59">
        <v>0</v>
      </c>
      <c r="Q97" s="60"/>
      <c r="R97" s="71">
        <v>7</v>
      </c>
      <c r="S97" s="59"/>
      <c r="T97" s="60"/>
      <c r="U97" s="60"/>
      <c r="V97" s="60"/>
      <c r="W97" s="60"/>
      <c r="X97" s="60"/>
      <c r="Y97" s="59"/>
      <c r="Z97" s="60"/>
      <c r="AA97" s="60"/>
      <c r="AB97" s="60"/>
      <c r="AC97" s="60"/>
      <c r="AD97" s="63" t="s">
        <v>25</v>
      </c>
    </row>
    <row r="98" spans="1:30" ht="17.25" thickBot="1">
      <c r="A98" s="72">
        <v>96</v>
      </c>
      <c r="B98" s="57" t="s">
        <v>2980</v>
      </c>
      <c r="C98" s="58" t="s">
        <v>1841</v>
      </c>
      <c r="D98" s="69" t="s">
        <v>103</v>
      </c>
      <c r="E98" s="58" t="s">
        <v>2351</v>
      </c>
      <c r="F98" s="69" t="s">
        <v>3896</v>
      </c>
      <c r="G98" s="69">
        <v>2000</v>
      </c>
      <c r="H98" s="59">
        <v>0</v>
      </c>
      <c r="I98" s="60"/>
      <c r="J98" s="60"/>
      <c r="K98" s="60"/>
      <c r="L98" s="60"/>
      <c r="M98" s="59">
        <v>0</v>
      </c>
      <c r="N98" s="60"/>
      <c r="O98" s="60">
        <v>0</v>
      </c>
      <c r="P98" s="59">
        <v>0</v>
      </c>
      <c r="Q98" s="60"/>
      <c r="R98" s="71">
        <v>1</v>
      </c>
      <c r="S98" s="59"/>
      <c r="T98" s="60"/>
      <c r="U98" s="60"/>
      <c r="V98" s="60"/>
      <c r="W98" s="60"/>
      <c r="X98" s="60"/>
      <c r="Y98" s="59"/>
      <c r="Z98" s="60"/>
      <c r="AA98" s="60"/>
      <c r="AB98" s="60"/>
      <c r="AC98" s="60"/>
      <c r="AD98" s="63" t="s">
        <v>25</v>
      </c>
    </row>
    <row r="99" spans="1:30" ht="17.25" thickBot="1">
      <c r="A99" s="72">
        <v>97</v>
      </c>
      <c r="B99" s="57" t="s">
        <v>2967</v>
      </c>
      <c r="C99" s="58" t="s">
        <v>1843</v>
      </c>
      <c r="D99" s="69" t="s">
        <v>102</v>
      </c>
      <c r="E99" s="58" t="s">
        <v>96</v>
      </c>
      <c r="F99" s="69" t="s">
        <v>3570</v>
      </c>
      <c r="G99" s="69">
        <v>2004</v>
      </c>
      <c r="H99" s="70">
        <v>2</v>
      </c>
      <c r="I99" s="71">
        <v>28</v>
      </c>
      <c r="J99" s="71">
        <v>14</v>
      </c>
      <c r="K99" s="71">
        <v>4.4000000000000004</v>
      </c>
      <c r="L99" s="71">
        <v>0.3</v>
      </c>
      <c r="M99" s="59">
        <v>0</v>
      </c>
      <c r="N99" s="60"/>
      <c r="O99" s="60">
        <v>0</v>
      </c>
      <c r="P99" s="70">
        <v>2</v>
      </c>
      <c r="Q99" s="71">
        <v>14</v>
      </c>
      <c r="R99" s="71">
        <v>3</v>
      </c>
      <c r="S99" s="59">
        <v>0</v>
      </c>
      <c r="T99" s="60">
        <v>0</v>
      </c>
      <c r="U99" s="71">
        <v>1</v>
      </c>
      <c r="V99" s="77">
        <v>-1</v>
      </c>
      <c r="W99" s="77">
        <v>-3.21</v>
      </c>
      <c r="X99" s="77">
        <v>-2.4700000000000002</v>
      </c>
      <c r="Y99" s="70">
        <v>0.4</v>
      </c>
      <c r="Z99" s="71">
        <v>0.5</v>
      </c>
      <c r="AA99" s="77">
        <v>-0.1</v>
      </c>
      <c r="AB99" s="77">
        <v>-0.28000000000000003</v>
      </c>
      <c r="AC99" s="77">
        <v>-0.71</v>
      </c>
      <c r="AD99" s="63" t="s">
        <v>25</v>
      </c>
    </row>
    <row r="100" spans="1:30" ht="17.25" thickBot="1">
      <c r="A100" s="72">
        <v>98</v>
      </c>
      <c r="B100" s="57" t="s">
        <v>143</v>
      </c>
      <c r="C100" s="58" t="s">
        <v>1814</v>
      </c>
      <c r="D100" s="69" t="s">
        <v>1835</v>
      </c>
      <c r="E100" s="58" t="s">
        <v>81</v>
      </c>
      <c r="F100" s="69" t="s">
        <v>3571</v>
      </c>
      <c r="G100" s="69">
        <v>1996</v>
      </c>
      <c r="H100" s="70">
        <v>6</v>
      </c>
      <c r="I100" s="71">
        <v>336</v>
      </c>
      <c r="J100" s="71">
        <v>56</v>
      </c>
      <c r="K100" s="71">
        <v>62.2</v>
      </c>
      <c r="L100" s="71">
        <v>3.7</v>
      </c>
      <c r="M100" s="70">
        <v>4</v>
      </c>
      <c r="N100" s="71">
        <v>74</v>
      </c>
      <c r="O100" s="60">
        <v>0</v>
      </c>
      <c r="P100" s="70">
        <v>2</v>
      </c>
      <c r="Q100" s="71">
        <v>21</v>
      </c>
      <c r="R100" s="60">
        <v>0</v>
      </c>
      <c r="S100" s="70">
        <v>0.83</v>
      </c>
      <c r="T100" s="71">
        <v>5</v>
      </c>
      <c r="U100" s="71">
        <v>5</v>
      </c>
      <c r="V100" s="60">
        <v>0</v>
      </c>
      <c r="W100" s="60">
        <v>0</v>
      </c>
      <c r="X100" s="78">
        <v>0.44</v>
      </c>
      <c r="Y100" s="70">
        <v>8.3000000000000007</v>
      </c>
      <c r="Z100" s="71">
        <v>4.0999999999999996</v>
      </c>
      <c r="AA100" s="78">
        <v>4.3</v>
      </c>
      <c r="AB100" s="78">
        <v>1.1399999999999999</v>
      </c>
      <c r="AC100" s="78">
        <v>0.72</v>
      </c>
      <c r="AD100" s="63" t="s">
        <v>25</v>
      </c>
    </row>
    <row r="101" spans="1:30" ht="17.25" thickBot="1">
      <c r="A101" s="72">
        <v>99</v>
      </c>
      <c r="B101" s="57" t="s">
        <v>2679</v>
      </c>
      <c r="C101" s="58" t="s">
        <v>1820</v>
      </c>
      <c r="D101" s="69" t="s">
        <v>103</v>
      </c>
      <c r="E101" s="58" t="s">
        <v>2661</v>
      </c>
      <c r="F101" s="69" t="s">
        <v>3572</v>
      </c>
      <c r="G101" s="69">
        <v>1999</v>
      </c>
      <c r="H101" s="70">
        <v>4</v>
      </c>
      <c r="I101" s="71">
        <v>319</v>
      </c>
      <c r="J101" s="71">
        <v>80</v>
      </c>
      <c r="K101" s="71">
        <v>59.1</v>
      </c>
      <c r="L101" s="71">
        <v>3.5</v>
      </c>
      <c r="M101" s="70">
        <v>4</v>
      </c>
      <c r="N101" s="71">
        <v>80</v>
      </c>
      <c r="O101" s="60">
        <v>0</v>
      </c>
      <c r="P101" s="59">
        <v>0</v>
      </c>
      <c r="Q101" s="60"/>
      <c r="R101" s="71">
        <v>2</v>
      </c>
      <c r="S101" s="59">
        <v>0</v>
      </c>
      <c r="T101" s="71">
        <v>1</v>
      </c>
      <c r="U101" s="71">
        <v>8</v>
      </c>
      <c r="V101" s="77">
        <v>-7</v>
      </c>
      <c r="W101" s="77">
        <v>-1.97</v>
      </c>
      <c r="X101" s="77">
        <v>-1.97</v>
      </c>
      <c r="Y101" s="70">
        <v>3.4</v>
      </c>
      <c r="Z101" s="71">
        <v>6.7</v>
      </c>
      <c r="AA101" s="77">
        <v>-3.3</v>
      </c>
      <c r="AB101" s="77">
        <v>-0.92</v>
      </c>
      <c r="AC101" s="77">
        <v>-0.5</v>
      </c>
      <c r="AD101" s="63" t="s">
        <v>25</v>
      </c>
    </row>
    <row r="102" spans="1:30" ht="17.25" thickBot="1">
      <c r="A102" s="72">
        <v>100</v>
      </c>
      <c r="B102" s="57" t="s">
        <v>144</v>
      </c>
      <c r="C102" s="58" t="s">
        <v>1813</v>
      </c>
      <c r="D102" s="69" t="s">
        <v>103</v>
      </c>
      <c r="E102" s="58" t="s">
        <v>95</v>
      </c>
      <c r="F102" s="69" t="s">
        <v>3573</v>
      </c>
      <c r="G102" s="69">
        <v>1995</v>
      </c>
      <c r="H102" s="70">
        <v>7</v>
      </c>
      <c r="I102" s="71">
        <v>524</v>
      </c>
      <c r="J102" s="71">
        <v>75</v>
      </c>
      <c r="K102" s="71">
        <v>83.2</v>
      </c>
      <c r="L102" s="71">
        <v>5.8</v>
      </c>
      <c r="M102" s="70">
        <v>7</v>
      </c>
      <c r="N102" s="71">
        <v>75</v>
      </c>
      <c r="O102" s="60">
        <v>0</v>
      </c>
      <c r="P102" s="59">
        <v>0</v>
      </c>
      <c r="Q102" s="60"/>
      <c r="R102" s="60">
        <v>0</v>
      </c>
      <c r="S102" s="70">
        <v>0.43</v>
      </c>
      <c r="T102" s="71">
        <v>4</v>
      </c>
      <c r="U102" s="71">
        <v>12</v>
      </c>
      <c r="V102" s="77">
        <v>-8</v>
      </c>
      <c r="W102" s="77">
        <v>-1.37</v>
      </c>
      <c r="X102" s="78">
        <v>0.32</v>
      </c>
      <c r="Y102" s="70">
        <v>5.4</v>
      </c>
      <c r="Z102" s="71">
        <v>13.6</v>
      </c>
      <c r="AA102" s="77">
        <v>-8.1999999999999993</v>
      </c>
      <c r="AB102" s="77">
        <v>-1.41</v>
      </c>
      <c r="AC102" s="77">
        <v>-1.5</v>
      </c>
      <c r="AD102" s="63" t="s">
        <v>25</v>
      </c>
    </row>
    <row r="103" spans="1:30" ht="17.25" thickBot="1">
      <c r="A103" s="72">
        <v>101</v>
      </c>
      <c r="B103" s="57" t="s">
        <v>145</v>
      </c>
      <c r="C103" s="58" t="s">
        <v>1814</v>
      </c>
      <c r="D103" s="69" t="s">
        <v>103</v>
      </c>
      <c r="E103" s="58" t="s">
        <v>81</v>
      </c>
      <c r="F103" s="69" t="s">
        <v>3574</v>
      </c>
      <c r="G103" s="69">
        <v>2003</v>
      </c>
      <c r="H103" s="70">
        <v>2</v>
      </c>
      <c r="I103" s="71">
        <v>125</v>
      </c>
      <c r="J103" s="71">
        <v>63</v>
      </c>
      <c r="K103" s="71">
        <v>23.1</v>
      </c>
      <c r="L103" s="71">
        <v>1.4</v>
      </c>
      <c r="M103" s="70">
        <v>2</v>
      </c>
      <c r="N103" s="71">
        <v>63</v>
      </c>
      <c r="O103" s="60">
        <v>0</v>
      </c>
      <c r="P103" s="59">
        <v>0</v>
      </c>
      <c r="Q103" s="60"/>
      <c r="R103" s="60">
        <v>0</v>
      </c>
      <c r="S103" s="70">
        <v>0.5</v>
      </c>
      <c r="T103" s="71">
        <v>2</v>
      </c>
      <c r="U103" s="71">
        <v>2</v>
      </c>
      <c r="V103" s="60">
        <v>0</v>
      </c>
      <c r="W103" s="60">
        <v>0</v>
      </c>
      <c r="X103" s="78">
        <v>0.22</v>
      </c>
      <c r="Y103" s="70">
        <v>3.5</v>
      </c>
      <c r="Z103" s="71">
        <v>2</v>
      </c>
      <c r="AA103" s="78">
        <v>1.5</v>
      </c>
      <c r="AB103" s="78">
        <v>1.0900000000000001</v>
      </c>
      <c r="AC103" s="78">
        <v>0.28999999999999998</v>
      </c>
      <c r="AD103" s="63" t="s">
        <v>25</v>
      </c>
    </row>
    <row r="104" spans="1:30" ht="17.25" thickBot="1">
      <c r="A104" s="72">
        <v>102</v>
      </c>
      <c r="B104" s="57" t="s">
        <v>146</v>
      </c>
      <c r="C104" s="58" t="s">
        <v>1814</v>
      </c>
      <c r="D104" s="69" t="s">
        <v>104</v>
      </c>
      <c r="E104" s="58" t="s">
        <v>85</v>
      </c>
      <c r="F104" s="69" t="s">
        <v>3897</v>
      </c>
      <c r="G104" s="69">
        <v>1991</v>
      </c>
      <c r="H104" s="59">
        <v>0</v>
      </c>
      <c r="I104" s="60"/>
      <c r="J104" s="60"/>
      <c r="K104" s="60"/>
      <c r="L104" s="60"/>
      <c r="M104" s="59">
        <v>0</v>
      </c>
      <c r="N104" s="60"/>
      <c r="O104" s="60">
        <v>0</v>
      </c>
      <c r="P104" s="59">
        <v>0</v>
      </c>
      <c r="Q104" s="60"/>
      <c r="R104" s="71">
        <v>7</v>
      </c>
      <c r="S104" s="59"/>
      <c r="T104" s="60"/>
      <c r="U104" s="60"/>
      <c r="V104" s="60"/>
      <c r="W104" s="60"/>
      <c r="X104" s="60"/>
      <c r="Y104" s="59"/>
      <c r="Z104" s="60"/>
      <c r="AA104" s="60"/>
      <c r="AB104" s="60"/>
      <c r="AC104" s="60"/>
      <c r="AD104" s="63" t="s">
        <v>25</v>
      </c>
    </row>
    <row r="105" spans="1:30" ht="17.25" thickBot="1">
      <c r="A105" s="72">
        <v>103</v>
      </c>
      <c r="B105" s="57" t="s">
        <v>147</v>
      </c>
      <c r="C105" s="58" t="s">
        <v>1834</v>
      </c>
      <c r="D105" s="69" t="s">
        <v>104</v>
      </c>
      <c r="E105" s="58" t="s">
        <v>77</v>
      </c>
      <c r="F105" s="69" t="s">
        <v>3575</v>
      </c>
      <c r="G105" s="69">
        <v>2001</v>
      </c>
      <c r="H105" s="70">
        <v>7</v>
      </c>
      <c r="I105" s="71">
        <v>550</v>
      </c>
      <c r="J105" s="71">
        <v>79</v>
      </c>
      <c r="K105" s="71">
        <v>87.3</v>
      </c>
      <c r="L105" s="71">
        <v>6.1</v>
      </c>
      <c r="M105" s="70">
        <v>6</v>
      </c>
      <c r="N105" s="71">
        <v>90</v>
      </c>
      <c r="O105" s="71">
        <v>6</v>
      </c>
      <c r="P105" s="70">
        <v>1</v>
      </c>
      <c r="Q105" s="71">
        <v>10</v>
      </c>
      <c r="R105" s="60">
        <v>0</v>
      </c>
      <c r="S105" s="70">
        <v>1</v>
      </c>
      <c r="T105" s="71">
        <v>9</v>
      </c>
      <c r="U105" s="71">
        <v>8</v>
      </c>
      <c r="V105" s="78">
        <v>1</v>
      </c>
      <c r="W105" s="78">
        <v>0.16</v>
      </c>
      <c r="X105" s="78">
        <v>1.29</v>
      </c>
      <c r="Y105" s="70">
        <v>10.9</v>
      </c>
      <c r="Z105" s="71">
        <v>6.3</v>
      </c>
      <c r="AA105" s="78">
        <v>4.7</v>
      </c>
      <c r="AB105" s="78">
        <v>0.76</v>
      </c>
      <c r="AC105" s="78">
        <v>0.98</v>
      </c>
      <c r="AD105" s="63" t="s">
        <v>25</v>
      </c>
    </row>
    <row r="106" spans="1:30" ht="17.25" thickBot="1">
      <c r="A106" s="72">
        <v>104</v>
      </c>
      <c r="B106" s="57" t="s">
        <v>148</v>
      </c>
      <c r="C106" s="58" t="s">
        <v>1814</v>
      </c>
      <c r="D106" s="69" t="s">
        <v>104</v>
      </c>
      <c r="E106" s="58" t="s">
        <v>81</v>
      </c>
      <c r="F106" s="69" t="s">
        <v>3576</v>
      </c>
      <c r="G106" s="69">
        <v>2003</v>
      </c>
      <c r="H106" s="70">
        <v>6</v>
      </c>
      <c r="I106" s="71">
        <v>529</v>
      </c>
      <c r="J106" s="71">
        <v>88</v>
      </c>
      <c r="K106" s="71">
        <v>98</v>
      </c>
      <c r="L106" s="71">
        <v>5.9</v>
      </c>
      <c r="M106" s="70">
        <v>6</v>
      </c>
      <c r="N106" s="71">
        <v>88</v>
      </c>
      <c r="O106" s="71">
        <v>5</v>
      </c>
      <c r="P106" s="59">
        <v>0</v>
      </c>
      <c r="Q106" s="60"/>
      <c r="R106" s="60">
        <v>0</v>
      </c>
      <c r="S106" s="70">
        <v>0.83</v>
      </c>
      <c r="T106" s="71">
        <v>5</v>
      </c>
      <c r="U106" s="71">
        <v>6</v>
      </c>
      <c r="V106" s="77">
        <v>-1</v>
      </c>
      <c r="W106" s="77">
        <v>-0.17</v>
      </c>
      <c r="X106" s="77">
        <v>-0.17</v>
      </c>
      <c r="Y106" s="70">
        <v>10.9</v>
      </c>
      <c r="Z106" s="71">
        <v>6.2</v>
      </c>
      <c r="AA106" s="78">
        <v>4.7</v>
      </c>
      <c r="AB106" s="78">
        <v>0.8</v>
      </c>
      <c r="AC106" s="77">
        <v>-3.3</v>
      </c>
      <c r="AD106" s="63" t="s">
        <v>25</v>
      </c>
    </row>
    <row r="107" spans="1:30" ht="17.25" thickBot="1">
      <c r="A107" s="72">
        <v>105</v>
      </c>
      <c r="B107" s="57" t="s">
        <v>2968</v>
      </c>
      <c r="C107" s="58" t="s">
        <v>1814</v>
      </c>
      <c r="D107" s="69" t="s">
        <v>103</v>
      </c>
      <c r="E107" s="58" t="s">
        <v>95</v>
      </c>
      <c r="F107" s="69" t="s">
        <v>3577</v>
      </c>
      <c r="G107" s="69">
        <v>1997</v>
      </c>
      <c r="H107" s="70">
        <v>5</v>
      </c>
      <c r="I107" s="71">
        <v>405</v>
      </c>
      <c r="J107" s="71">
        <v>81</v>
      </c>
      <c r="K107" s="71">
        <v>64.3</v>
      </c>
      <c r="L107" s="71">
        <v>4.5</v>
      </c>
      <c r="M107" s="70">
        <v>4</v>
      </c>
      <c r="N107" s="71">
        <v>90</v>
      </c>
      <c r="O107" s="71">
        <v>4</v>
      </c>
      <c r="P107" s="70">
        <v>1</v>
      </c>
      <c r="Q107" s="71">
        <v>45</v>
      </c>
      <c r="R107" s="60">
        <v>0</v>
      </c>
      <c r="S107" s="70">
        <v>0.4</v>
      </c>
      <c r="T107" s="71">
        <v>3</v>
      </c>
      <c r="U107" s="71">
        <v>10</v>
      </c>
      <c r="V107" s="77">
        <v>-7</v>
      </c>
      <c r="W107" s="77">
        <v>-1.56</v>
      </c>
      <c r="X107" s="77">
        <v>-0.36</v>
      </c>
      <c r="Y107" s="70">
        <v>5.0999999999999996</v>
      </c>
      <c r="Z107" s="71">
        <v>10.7</v>
      </c>
      <c r="AA107" s="77">
        <v>-5.7</v>
      </c>
      <c r="AB107" s="77">
        <v>-1.26</v>
      </c>
      <c r="AC107" s="77">
        <v>-0.31</v>
      </c>
      <c r="AD107" s="63" t="s">
        <v>25</v>
      </c>
    </row>
    <row r="108" spans="1:30" ht="17.25" thickBot="1">
      <c r="A108" s="72">
        <v>106</v>
      </c>
      <c r="B108" s="57" t="s">
        <v>2739</v>
      </c>
      <c r="C108" s="58" t="s">
        <v>1814</v>
      </c>
      <c r="D108" s="69" t="s">
        <v>103</v>
      </c>
      <c r="E108" s="58" t="s">
        <v>2350</v>
      </c>
      <c r="F108" s="69" t="s">
        <v>3578</v>
      </c>
      <c r="G108" s="69">
        <v>1989</v>
      </c>
      <c r="H108" s="70">
        <v>1</v>
      </c>
      <c r="I108" s="71">
        <v>17</v>
      </c>
      <c r="J108" s="71">
        <v>17</v>
      </c>
      <c r="K108" s="71">
        <v>3.1</v>
      </c>
      <c r="L108" s="71">
        <v>0.2</v>
      </c>
      <c r="M108" s="59">
        <v>0</v>
      </c>
      <c r="N108" s="60"/>
      <c r="O108" s="60">
        <v>0</v>
      </c>
      <c r="P108" s="70">
        <v>1</v>
      </c>
      <c r="Q108" s="71">
        <v>17</v>
      </c>
      <c r="R108" s="71">
        <v>5</v>
      </c>
      <c r="S108" s="59">
        <v>0</v>
      </c>
      <c r="T108" s="71">
        <v>1</v>
      </c>
      <c r="U108" s="60">
        <v>0</v>
      </c>
      <c r="V108" s="78">
        <v>1</v>
      </c>
      <c r="W108" s="78">
        <v>5.29</v>
      </c>
      <c r="X108" s="78">
        <v>7.36</v>
      </c>
      <c r="Y108" s="70">
        <v>0.6</v>
      </c>
      <c r="Z108" s="71">
        <v>0.1</v>
      </c>
      <c r="AA108" s="78">
        <v>0.5</v>
      </c>
      <c r="AB108" s="78">
        <v>2.48</v>
      </c>
      <c r="AC108" s="78">
        <v>3.74</v>
      </c>
      <c r="AD108" s="63" t="s">
        <v>25</v>
      </c>
    </row>
    <row r="109" spans="1:30" ht="17.25" thickBot="1">
      <c r="A109" s="72">
        <v>107</v>
      </c>
      <c r="B109" s="57" t="s">
        <v>149</v>
      </c>
      <c r="C109" s="58" t="s">
        <v>1832</v>
      </c>
      <c r="D109" s="69" t="s">
        <v>103</v>
      </c>
      <c r="E109" s="58" t="s">
        <v>91</v>
      </c>
      <c r="F109" s="69" t="s">
        <v>3579</v>
      </c>
      <c r="G109" s="69">
        <v>1996</v>
      </c>
      <c r="H109" s="70">
        <v>1</v>
      </c>
      <c r="I109" s="71">
        <v>1</v>
      </c>
      <c r="J109" s="71">
        <v>1</v>
      </c>
      <c r="K109" s="71">
        <v>0.2</v>
      </c>
      <c r="L109" s="60">
        <v>0</v>
      </c>
      <c r="M109" s="59">
        <v>0</v>
      </c>
      <c r="N109" s="60"/>
      <c r="O109" s="60">
        <v>0</v>
      </c>
      <c r="P109" s="70">
        <v>1</v>
      </c>
      <c r="Q109" s="71">
        <v>1</v>
      </c>
      <c r="R109" s="71">
        <v>5</v>
      </c>
      <c r="S109" s="70">
        <v>1</v>
      </c>
      <c r="T109" s="60">
        <v>0</v>
      </c>
      <c r="U109" s="60">
        <v>0</v>
      </c>
      <c r="V109" s="60">
        <v>0</v>
      </c>
      <c r="W109" s="60">
        <v>0</v>
      </c>
      <c r="X109" s="77">
        <v>-0.43</v>
      </c>
      <c r="Y109" s="59">
        <v>0</v>
      </c>
      <c r="Z109" s="60">
        <v>0</v>
      </c>
      <c r="AA109" s="60">
        <v>0</v>
      </c>
      <c r="AB109" s="60">
        <v>0</v>
      </c>
      <c r="AC109" s="78">
        <v>0.46</v>
      </c>
      <c r="AD109" s="63" t="s">
        <v>25</v>
      </c>
    </row>
    <row r="110" spans="1:30" ht="17.25" thickBot="1">
      <c r="A110" s="72">
        <v>108</v>
      </c>
      <c r="B110" s="57" t="s">
        <v>150</v>
      </c>
      <c r="C110" s="58" t="s">
        <v>1847</v>
      </c>
      <c r="D110" s="69" t="s">
        <v>104</v>
      </c>
      <c r="E110" s="58" t="s">
        <v>91</v>
      </c>
      <c r="F110" s="69" t="s">
        <v>3580</v>
      </c>
      <c r="G110" s="69">
        <v>1992</v>
      </c>
      <c r="H110" s="70">
        <v>7</v>
      </c>
      <c r="I110" s="71">
        <v>626</v>
      </c>
      <c r="J110" s="71">
        <v>89</v>
      </c>
      <c r="K110" s="71">
        <v>99.4</v>
      </c>
      <c r="L110" s="71">
        <v>7</v>
      </c>
      <c r="M110" s="70">
        <v>7</v>
      </c>
      <c r="N110" s="71">
        <v>89</v>
      </c>
      <c r="O110" s="71">
        <v>6</v>
      </c>
      <c r="P110" s="59">
        <v>0</v>
      </c>
      <c r="Q110" s="60"/>
      <c r="R110" s="60">
        <v>0</v>
      </c>
      <c r="S110" s="70">
        <v>1.86</v>
      </c>
      <c r="T110" s="71">
        <v>13</v>
      </c>
      <c r="U110" s="71">
        <v>10</v>
      </c>
      <c r="V110" s="78">
        <v>3</v>
      </c>
      <c r="W110" s="78">
        <v>0.43</v>
      </c>
      <c r="X110" s="78">
        <v>0.43</v>
      </c>
      <c r="Y110" s="70">
        <v>11.1</v>
      </c>
      <c r="Z110" s="71">
        <v>14.3</v>
      </c>
      <c r="AA110" s="77">
        <v>-3.3</v>
      </c>
      <c r="AB110" s="77">
        <v>-0.47</v>
      </c>
      <c r="AC110" s="77">
        <v>-0.86</v>
      </c>
      <c r="AD110" s="63" t="s">
        <v>25</v>
      </c>
    </row>
    <row r="111" spans="1:30" ht="17.25" thickBot="1">
      <c r="A111" s="72">
        <v>109</v>
      </c>
      <c r="B111" s="57" t="s">
        <v>151</v>
      </c>
      <c r="C111" s="58" t="s">
        <v>1824</v>
      </c>
      <c r="D111" s="69" t="s">
        <v>1812</v>
      </c>
      <c r="E111" s="58" t="s">
        <v>83</v>
      </c>
      <c r="F111" s="69" t="s">
        <v>3581</v>
      </c>
      <c r="G111" s="69">
        <v>1992</v>
      </c>
      <c r="H111" s="70">
        <v>2</v>
      </c>
      <c r="I111" s="71">
        <v>25</v>
      </c>
      <c r="J111" s="71">
        <v>13</v>
      </c>
      <c r="K111" s="71">
        <v>4</v>
      </c>
      <c r="L111" s="71">
        <v>0.3</v>
      </c>
      <c r="M111" s="59">
        <v>0</v>
      </c>
      <c r="N111" s="60"/>
      <c r="O111" s="60">
        <v>0</v>
      </c>
      <c r="P111" s="70">
        <v>2</v>
      </c>
      <c r="Q111" s="71">
        <v>13</v>
      </c>
      <c r="R111" s="60">
        <v>0</v>
      </c>
      <c r="S111" s="70">
        <v>1.5</v>
      </c>
      <c r="T111" s="71">
        <v>1</v>
      </c>
      <c r="U111" s="71">
        <v>1</v>
      </c>
      <c r="V111" s="60">
        <v>0</v>
      </c>
      <c r="W111" s="60">
        <v>0</v>
      </c>
      <c r="X111" s="77">
        <v>-1.04</v>
      </c>
      <c r="Y111" s="70">
        <v>0.9</v>
      </c>
      <c r="Z111" s="71">
        <v>0.6</v>
      </c>
      <c r="AA111" s="78">
        <v>0.3</v>
      </c>
      <c r="AB111" s="78">
        <v>1.1599999999999999</v>
      </c>
      <c r="AC111" s="78">
        <v>0.89</v>
      </c>
      <c r="AD111" s="63" t="s">
        <v>25</v>
      </c>
    </row>
    <row r="112" spans="1:30" ht="17.25" thickBot="1">
      <c r="A112" s="72">
        <v>110</v>
      </c>
      <c r="B112" s="57" t="s">
        <v>152</v>
      </c>
      <c r="C112" s="58" t="s">
        <v>1834</v>
      </c>
      <c r="D112" s="69" t="s">
        <v>103</v>
      </c>
      <c r="E112" s="58" t="s">
        <v>91</v>
      </c>
      <c r="F112" s="69" t="s">
        <v>3811</v>
      </c>
      <c r="G112" s="69">
        <v>2000</v>
      </c>
      <c r="H112" s="59">
        <v>0</v>
      </c>
      <c r="I112" s="60"/>
      <c r="J112" s="60"/>
      <c r="K112" s="60"/>
      <c r="L112" s="60"/>
      <c r="M112" s="59">
        <v>0</v>
      </c>
      <c r="N112" s="60"/>
      <c r="O112" s="60">
        <v>0</v>
      </c>
      <c r="P112" s="59">
        <v>0</v>
      </c>
      <c r="Q112" s="60"/>
      <c r="R112" s="71">
        <v>1</v>
      </c>
      <c r="S112" s="59"/>
      <c r="T112" s="60"/>
      <c r="U112" s="60"/>
      <c r="V112" s="60"/>
      <c r="W112" s="60"/>
      <c r="X112" s="60"/>
      <c r="Y112" s="59"/>
      <c r="Z112" s="60"/>
      <c r="AA112" s="60"/>
      <c r="AB112" s="60"/>
      <c r="AC112" s="60"/>
      <c r="AD112" s="63" t="s">
        <v>25</v>
      </c>
    </row>
    <row r="113" spans="1:30" ht="17.25" thickBot="1">
      <c r="A113" s="72">
        <v>111</v>
      </c>
      <c r="B113" s="57" t="s">
        <v>2859</v>
      </c>
      <c r="C113" s="58" t="s">
        <v>1814</v>
      </c>
      <c r="D113" s="69" t="s">
        <v>1835</v>
      </c>
      <c r="E113" s="58" t="s">
        <v>91</v>
      </c>
      <c r="F113" s="69" t="s">
        <v>3898</v>
      </c>
      <c r="G113" s="69">
        <v>1989</v>
      </c>
      <c r="H113" s="59">
        <v>0</v>
      </c>
      <c r="I113" s="60"/>
      <c r="J113" s="60"/>
      <c r="K113" s="60"/>
      <c r="L113" s="60"/>
      <c r="M113" s="59">
        <v>0</v>
      </c>
      <c r="N113" s="60"/>
      <c r="O113" s="60">
        <v>0</v>
      </c>
      <c r="P113" s="59">
        <v>0</v>
      </c>
      <c r="Q113" s="60"/>
      <c r="R113" s="71">
        <v>4</v>
      </c>
      <c r="S113" s="59"/>
      <c r="T113" s="60"/>
      <c r="U113" s="60"/>
      <c r="V113" s="60"/>
      <c r="W113" s="60"/>
      <c r="X113" s="60"/>
      <c r="Y113" s="59"/>
      <c r="Z113" s="60"/>
      <c r="AA113" s="60"/>
      <c r="AB113" s="60"/>
      <c r="AC113" s="60"/>
      <c r="AD113" s="63" t="s">
        <v>25</v>
      </c>
    </row>
    <row r="114" spans="1:30" ht="17.25" thickBot="1">
      <c r="A114" s="72">
        <v>112</v>
      </c>
      <c r="B114" s="57" t="s">
        <v>153</v>
      </c>
      <c r="C114" s="58" t="s">
        <v>1822</v>
      </c>
      <c r="D114" s="69" t="s">
        <v>1835</v>
      </c>
      <c r="E114" s="58" t="s">
        <v>81</v>
      </c>
      <c r="F114" s="69" t="s">
        <v>3899</v>
      </c>
      <c r="G114" s="69">
        <v>1998</v>
      </c>
      <c r="H114" s="59">
        <v>0</v>
      </c>
      <c r="I114" s="60"/>
      <c r="J114" s="60"/>
      <c r="K114" s="60"/>
      <c r="L114" s="60"/>
      <c r="M114" s="59">
        <v>0</v>
      </c>
      <c r="N114" s="60"/>
      <c r="O114" s="60">
        <v>0</v>
      </c>
      <c r="P114" s="59">
        <v>0</v>
      </c>
      <c r="Q114" s="60"/>
      <c r="R114" s="71">
        <v>5</v>
      </c>
      <c r="S114" s="59"/>
      <c r="T114" s="60"/>
      <c r="U114" s="60"/>
      <c r="V114" s="60"/>
      <c r="W114" s="60"/>
      <c r="X114" s="60"/>
      <c r="Y114" s="59"/>
      <c r="Z114" s="60"/>
      <c r="AA114" s="60"/>
      <c r="AB114" s="60"/>
      <c r="AC114" s="60"/>
      <c r="AD114" s="63" t="s">
        <v>25</v>
      </c>
    </row>
    <row r="115" spans="1:30" ht="17.25" thickBot="1">
      <c r="A115" s="72">
        <v>113</v>
      </c>
      <c r="B115" s="57" t="s">
        <v>2680</v>
      </c>
      <c r="C115" s="58" t="s">
        <v>1834</v>
      </c>
      <c r="D115" s="69" t="s">
        <v>103</v>
      </c>
      <c r="E115" s="58" t="s">
        <v>2350</v>
      </c>
      <c r="F115" s="69" t="s">
        <v>3582</v>
      </c>
      <c r="G115" s="69">
        <v>1996</v>
      </c>
      <c r="H115" s="70">
        <v>6</v>
      </c>
      <c r="I115" s="71">
        <v>540</v>
      </c>
      <c r="J115" s="71">
        <v>90</v>
      </c>
      <c r="K115" s="71">
        <v>100</v>
      </c>
      <c r="L115" s="71">
        <v>6</v>
      </c>
      <c r="M115" s="70">
        <v>6</v>
      </c>
      <c r="N115" s="71">
        <v>90</v>
      </c>
      <c r="O115" s="71">
        <v>6</v>
      </c>
      <c r="P115" s="59">
        <v>0</v>
      </c>
      <c r="Q115" s="60"/>
      <c r="R115" s="60">
        <v>0</v>
      </c>
      <c r="S115" s="70">
        <v>0.17</v>
      </c>
      <c r="T115" s="71">
        <v>4</v>
      </c>
      <c r="U115" s="71">
        <v>15</v>
      </c>
      <c r="V115" s="77">
        <v>-11</v>
      </c>
      <c r="W115" s="77">
        <v>-1.83</v>
      </c>
      <c r="X115" s="60"/>
      <c r="Y115" s="70">
        <v>4.7</v>
      </c>
      <c r="Z115" s="71">
        <v>11.5</v>
      </c>
      <c r="AA115" s="77">
        <v>-6.8</v>
      </c>
      <c r="AB115" s="77">
        <v>-1.1399999999999999</v>
      </c>
      <c r="AC115" s="60"/>
      <c r="AD115" s="63" t="s">
        <v>25</v>
      </c>
    </row>
    <row r="116" spans="1:30" ht="17.25" thickBot="1">
      <c r="A116" s="72">
        <v>114</v>
      </c>
      <c r="B116" s="57" t="s">
        <v>154</v>
      </c>
      <c r="C116" s="58" t="s">
        <v>1824</v>
      </c>
      <c r="D116" s="69" t="s">
        <v>102</v>
      </c>
      <c r="E116" s="58" t="s">
        <v>93</v>
      </c>
      <c r="F116" s="69" t="s">
        <v>3583</v>
      </c>
      <c r="G116" s="69">
        <v>1999</v>
      </c>
      <c r="H116" s="70">
        <v>7</v>
      </c>
      <c r="I116" s="71">
        <v>555</v>
      </c>
      <c r="J116" s="71">
        <v>79</v>
      </c>
      <c r="K116" s="71">
        <v>88.1</v>
      </c>
      <c r="L116" s="71">
        <v>6.2</v>
      </c>
      <c r="M116" s="70">
        <v>7</v>
      </c>
      <c r="N116" s="71">
        <v>79</v>
      </c>
      <c r="O116" s="71">
        <v>2</v>
      </c>
      <c r="P116" s="59">
        <v>0</v>
      </c>
      <c r="Q116" s="60"/>
      <c r="R116" s="60">
        <v>0</v>
      </c>
      <c r="S116" s="70">
        <v>1</v>
      </c>
      <c r="T116" s="71">
        <v>7</v>
      </c>
      <c r="U116" s="71">
        <v>11</v>
      </c>
      <c r="V116" s="77">
        <v>-4</v>
      </c>
      <c r="W116" s="77">
        <v>-0.65</v>
      </c>
      <c r="X116" s="78">
        <v>0.55000000000000004</v>
      </c>
      <c r="Y116" s="70">
        <v>6.8</v>
      </c>
      <c r="Z116" s="71">
        <v>11.4</v>
      </c>
      <c r="AA116" s="77">
        <v>-4.7</v>
      </c>
      <c r="AB116" s="77">
        <v>-0.75</v>
      </c>
      <c r="AC116" s="77">
        <v>-0.14000000000000001</v>
      </c>
      <c r="AD116" s="63" t="s">
        <v>25</v>
      </c>
    </row>
    <row r="117" spans="1:30" ht="17.25" thickBot="1">
      <c r="A117" s="72">
        <v>115</v>
      </c>
      <c r="B117" s="57" t="s">
        <v>2681</v>
      </c>
      <c r="C117" s="58" t="s">
        <v>1838</v>
      </c>
      <c r="D117" s="69" t="s">
        <v>103</v>
      </c>
      <c r="E117" s="58" t="s">
        <v>73</v>
      </c>
      <c r="F117" s="69" t="s">
        <v>3584</v>
      </c>
      <c r="G117" s="69">
        <v>1996</v>
      </c>
      <c r="H117" s="70">
        <v>5</v>
      </c>
      <c r="I117" s="71">
        <v>246</v>
      </c>
      <c r="J117" s="71">
        <v>49</v>
      </c>
      <c r="K117" s="71">
        <v>39</v>
      </c>
      <c r="L117" s="71">
        <v>2.7</v>
      </c>
      <c r="M117" s="70">
        <v>3</v>
      </c>
      <c r="N117" s="71">
        <v>74</v>
      </c>
      <c r="O117" s="60">
        <v>0</v>
      </c>
      <c r="P117" s="70">
        <v>2</v>
      </c>
      <c r="Q117" s="71">
        <v>12</v>
      </c>
      <c r="R117" s="71">
        <v>2</v>
      </c>
      <c r="S117" s="70">
        <v>3</v>
      </c>
      <c r="T117" s="71">
        <v>7</v>
      </c>
      <c r="U117" s="71">
        <v>3</v>
      </c>
      <c r="V117" s="78">
        <v>4</v>
      </c>
      <c r="W117" s="78">
        <v>1.46</v>
      </c>
      <c r="X117" s="78">
        <v>1.23</v>
      </c>
      <c r="Y117" s="70">
        <v>4.7</v>
      </c>
      <c r="Z117" s="71">
        <v>2.5</v>
      </c>
      <c r="AA117" s="78">
        <v>2.2000000000000002</v>
      </c>
      <c r="AB117" s="78">
        <v>0.81</v>
      </c>
      <c r="AC117" s="78">
        <v>0.68</v>
      </c>
      <c r="AD117" s="63" t="s">
        <v>25</v>
      </c>
    </row>
    <row r="118" spans="1:30" ht="17.25" thickBot="1">
      <c r="A118" s="72">
        <v>116</v>
      </c>
      <c r="B118" s="57" t="s">
        <v>2682</v>
      </c>
      <c r="C118" s="58" t="s">
        <v>1846</v>
      </c>
      <c r="D118" s="69" t="s">
        <v>104</v>
      </c>
      <c r="E118" s="58" t="s">
        <v>2350</v>
      </c>
      <c r="F118" s="69" t="s">
        <v>3585</v>
      </c>
      <c r="G118" s="69">
        <v>2002</v>
      </c>
      <c r="H118" s="70">
        <v>6</v>
      </c>
      <c r="I118" s="71">
        <v>540</v>
      </c>
      <c r="J118" s="71">
        <v>90</v>
      </c>
      <c r="K118" s="71">
        <v>100</v>
      </c>
      <c r="L118" s="71">
        <v>6</v>
      </c>
      <c r="M118" s="70">
        <v>6</v>
      </c>
      <c r="N118" s="71">
        <v>90</v>
      </c>
      <c r="O118" s="71">
        <v>6</v>
      </c>
      <c r="P118" s="59">
        <v>0</v>
      </c>
      <c r="Q118" s="60"/>
      <c r="R118" s="60">
        <v>0</v>
      </c>
      <c r="S118" s="70">
        <v>0.17</v>
      </c>
      <c r="T118" s="71">
        <v>4</v>
      </c>
      <c r="U118" s="71">
        <v>15</v>
      </c>
      <c r="V118" s="77">
        <v>-11</v>
      </c>
      <c r="W118" s="77">
        <v>-1.83</v>
      </c>
      <c r="X118" s="60"/>
      <c r="Y118" s="70">
        <v>4.7</v>
      </c>
      <c r="Z118" s="71">
        <v>11.5</v>
      </c>
      <c r="AA118" s="77">
        <v>-6.8</v>
      </c>
      <c r="AB118" s="77">
        <v>-1.1399999999999999</v>
      </c>
      <c r="AC118" s="60"/>
      <c r="AD118" s="63" t="s">
        <v>25</v>
      </c>
    </row>
    <row r="119" spans="1:30" ht="17.25" thickBot="1">
      <c r="A119" s="72">
        <v>117</v>
      </c>
      <c r="B119" s="57" t="s">
        <v>155</v>
      </c>
      <c r="C119" s="58" t="s">
        <v>1843</v>
      </c>
      <c r="D119" s="69" t="s">
        <v>104</v>
      </c>
      <c r="E119" s="58" t="s">
        <v>69</v>
      </c>
      <c r="F119" s="69" t="s">
        <v>3586</v>
      </c>
      <c r="G119" s="69">
        <v>1999</v>
      </c>
      <c r="H119" s="70">
        <v>6</v>
      </c>
      <c r="I119" s="71">
        <v>475</v>
      </c>
      <c r="J119" s="71">
        <v>79</v>
      </c>
      <c r="K119" s="71">
        <v>75.400000000000006</v>
      </c>
      <c r="L119" s="71">
        <v>5.3</v>
      </c>
      <c r="M119" s="70">
        <v>5</v>
      </c>
      <c r="N119" s="71">
        <v>90</v>
      </c>
      <c r="O119" s="71">
        <v>5</v>
      </c>
      <c r="P119" s="70">
        <v>1</v>
      </c>
      <c r="Q119" s="71">
        <v>25</v>
      </c>
      <c r="R119" s="71">
        <v>1</v>
      </c>
      <c r="S119" s="70">
        <v>1</v>
      </c>
      <c r="T119" s="71">
        <v>6</v>
      </c>
      <c r="U119" s="71">
        <v>10</v>
      </c>
      <c r="V119" s="77">
        <v>-4</v>
      </c>
      <c r="W119" s="77">
        <v>-0.76</v>
      </c>
      <c r="X119" s="77">
        <v>-0.76</v>
      </c>
      <c r="Y119" s="70">
        <v>7.2</v>
      </c>
      <c r="Z119" s="71">
        <v>7.7</v>
      </c>
      <c r="AA119" s="77">
        <v>-0.5</v>
      </c>
      <c r="AB119" s="77">
        <v>-0.09</v>
      </c>
      <c r="AC119" s="77">
        <v>-0.4</v>
      </c>
      <c r="AD119" s="63" t="s">
        <v>25</v>
      </c>
    </row>
    <row r="120" spans="1:30" ht="17.25" thickBot="1">
      <c r="A120" s="72">
        <v>118</v>
      </c>
      <c r="B120" s="57" t="s">
        <v>156</v>
      </c>
      <c r="C120" s="58" t="s">
        <v>1827</v>
      </c>
      <c r="D120" s="69" t="s">
        <v>1812</v>
      </c>
      <c r="E120" s="58" t="s">
        <v>77</v>
      </c>
      <c r="F120" s="69" t="s">
        <v>3587</v>
      </c>
      <c r="G120" s="69">
        <v>2000</v>
      </c>
      <c r="H120" s="70">
        <v>2</v>
      </c>
      <c r="I120" s="71">
        <v>54</v>
      </c>
      <c r="J120" s="71">
        <v>27</v>
      </c>
      <c r="K120" s="71">
        <v>8.6</v>
      </c>
      <c r="L120" s="71">
        <v>0.6</v>
      </c>
      <c r="M120" s="59">
        <v>0</v>
      </c>
      <c r="N120" s="60"/>
      <c r="O120" s="60">
        <v>0</v>
      </c>
      <c r="P120" s="70">
        <v>2</v>
      </c>
      <c r="Q120" s="71">
        <v>27</v>
      </c>
      <c r="R120" s="60">
        <v>0</v>
      </c>
      <c r="S120" s="70">
        <v>2</v>
      </c>
      <c r="T120" s="71">
        <v>1</v>
      </c>
      <c r="U120" s="60">
        <v>0</v>
      </c>
      <c r="V120" s="78">
        <v>1</v>
      </c>
      <c r="W120" s="78">
        <v>1.67</v>
      </c>
      <c r="X120" s="78">
        <v>1.82</v>
      </c>
      <c r="Y120" s="70">
        <v>1.8</v>
      </c>
      <c r="Z120" s="71">
        <v>0.6</v>
      </c>
      <c r="AA120" s="78">
        <v>1.2</v>
      </c>
      <c r="AB120" s="78">
        <v>1.98</v>
      </c>
      <c r="AC120" s="78">
        <v>1.47</v>
      </c>
      <c r="AD120" s="63" t="s">
        <v>25</v>
      </c>
    </row>
    <row r="121" spans="1:30" ht="17.25" thickBot="1">
      <c r="A121" s="72">
        <v>119</v>
      </c>
      <c r="B121" s="57" t="s">
        <v>157</v>
      </c>
      <c r="C121" s="58" t="s">
        <v>1824</v>
      </c>
      <c r="D121" s="69" t="s">
        <v>1812</v>
      </c>
      <c r="E121" s="58" t="s">
        <v>87</v>
      </c>
      <c r="F121" s="69" t="s">
        <v>3588</v>
      </c>
      <c r="G121" s="69">
        <v>2001</v>
      </c>
      <c r="H121" s="70">
        <v>4</v>
      </c>
      <c r="I121" s="71">
        <v>283</v>
      </c>
      <c r="J121" s="71">
        <v>71</v>
      </c>
      <c r="K121" s="71">
        <v>44.9</v>
      </c>
      <c r="L121" s="71">
        <v>3.1</v>
      </c>
      <c r="M121" s="70">
        <v>4</v>
      </c>
      <c r="N121" s="71">
        <v>71</v>
      </c>
      <c r="O121" s="60">
        <v>0</v>
      </c>
      <c r="P121" s="59">
        <v>0</v>
      </c>
      <c r="Q121" s="60"/>
      <c r="R121" s="60">
        <v>0</v>
      </c>
      <c r="S121" s="70">
        <v>1.5</v>
      </c>
      <c r="T121" s="71">
        <v>4</v>
      </c>
      <c r="U121" s="71">
        <v>6</v>
      </c>
      <c r="V121" s="77">
        <v>-2</v>
      </c>
      <c r="W121" s="77">
        <v>-0.64</v>
      </c>
      <c r="X121" s="77">
        <v>-0.64</v>
      </c>
      <c r="Y121" s="70">
        <v>3</v>
      </c>
      <c r="Z121" s="71">
        <v>4.5</v>
      </c>
      <c r="AA121" s="77">
        <v>-1.5</v>
      </c>
      <c r="AB121" s="77">
        <v>-0.46</v>
      </c>
      <c r="AC121" s="77">
        <v>-0.01</v>
      </c>
      <c r="AD121" s="63" t="s">
        <v>25</v>
      </c>
    </row>
    <row r="122" spans="1:30" ht="17.25" thickBot="1">
      <c r="A122" s="72">
        <v>120</v>
      </c>
      <c r="B122" s="57" t="s">
        <v>1786</v>
      </c>
      <c r="C122" s="58" t="s">
        <v>1820</v>
      </c>
      <c r="D122" s="69" t="s">
        <v>1821</v>
      </c>
      <c r="E122" s="58" t="s">
        <v>96</v>
      </c>
      <c r="F122" s="69" t="s">
        <v>3589</v>
      </c>
      <c r="G122" s="69">
        <v>1997</v>
      </c>
      <c r="H122" s="70">
        <v>7</v>
      </c>
      <c r="I122" s="71">
        <v>362</v>
      </c>
      <c r="J122" s="71">
        <v>52</v>
      </c>
      <c r="K122" s="71">
        <v>57.5</v>
      </c>
      <c r="L122" s="71">
        <v>4</v>
      </c>
      <c r="M122" s="70">
        <v>3</v>
      </c>
      <c r="N122" s="71">
        <v>90</v>
      </c>
      <c r="O122" s="71">
        <v>2</v>
      </c>
      <c r="P122" s="70">
        <v>4</v>
      </c>
      <c r="Q122" s="71">
        <v>23</v>
      </c>
      <c r="R122" s="60">
        <v>0</v>
      </c>
      <c r="S122" s="70">
        <v>0.56999999999999995</v>
      </c>
      <c r="T122" s="71">
        <v>2</v>
      </c>
      <c r="U122" s="71">
        <v>7</v>
      </c>
      <c r="V122" s="77">
        <v>-5</v>
      </c>
      <c r="W122" s="77">
        <v>-1.24</v>
      </c>
      <c r="X122" s="77">
        <v>-0.91</v>
      </c>
      <c r="Y122" s="70">
        <v>5.2</v>
      </c>
      <c r="Z122" s="71">
        <v>5.6</v>
      </c>
      <c r="AA122" s="77">
        <v>-0.4</v>
      </c>
      <c r="AB122" s="77">
        <v>-0.09</v>
      </c>
      <c r="AC122" s="77">
        <v>-1.1499999999999999</v>
      </c>
      <c r="AD122" s="63" t="s">
        <v>25</v>
      </c>
    </row>
    <row r="123" spans="1:30" ht="17.25" thickBot="1">
      <c r="A123" s="72">
        <v>121</v>
      </c>
      <c r="B123" s="57" t="s">
        <v>158</v>
      </c>
      <c r="C123" s="58" t="s">
        <v>1814</v>
      </c>
      <c r="D123" s="69" t="s">
        <v>103</v>
      </c>
      <c r="E123" s="58" t="s">
        <v>77</v>
      </c>
      <c r="F123" s="69" t="s">
        <v>3590</v>
      </c>
      <c r="G123" s="69">
        <v>1998</v>
      </c>
      <c r="H123" s="70">
        <v>1</v>
      </c>
      <c r="I123" s="71">
        <v>10</v>
      </c>
      <c r="J123" s="71">
        <v>10</v>
      </c>
      <c r="K123" s="71">
        <v>1.6</v>
      </c>
      <c r="L123" s="71">
        <v>0.1</v>
      </c>
      <c r="M123" s="59">
        <v>0</v>
      </c>
      <c r="N123" s="60"/>
      <c r="O123" s="60">
        <v>0</v>
      </c>
      <c r="P123" s="70">
        <v>1</v>
      </c>
      <c r="Q123" s="71">
        <v>10</v>
      </c>
      <c r="R123" s="71">
        <v>1</v>
      </c>
      <c r="S123" s="70">
        <v>3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59">
        <v>0</v>
      </c>
      <c r="Z123" s="71">
        <v>0.1</v>
      </c>
      <c r="AA123" s="77">
        <v>-0.1</v>
      </c>
      <c r="AB123" s="77">
        <v>-0.67</v>
      </c>
      <c r="AC123" s="77">
        <v>-1.33</v>
      </c>
      <c r="AD123" s="63" t="s">
        <v>25</v>
      </c>
    </row>
    <row r="124" spans="1:30" ht="17.25" thickBot="1">
      <c r="A124" s="72">
        <v>122</v>
      </c>
      <c r="B124" s="57" t="s">
        <v>2740</v>
      </c>
      <c r="C124" s="58" t="s">
        <v>1840</v>
      </c>
      <c r="D124" s="69" t="s">
        <v>111</v>
      </c>
      <c r="E124" s="58" t="s">
        <v>2351</v>
      </c>
      <c r="F124" s="69" t="s">
        <v>3900</v>
      </c>
      <c r="G124" s="69">
        <v>1992</v>
      </c>
      <c r="H124" s="59">
        <v>0</v>
      </c>
      <c r="I124" s="60"/>
      <c r="J124" s="60"/>
      <c r="K124" s="60"/>
      <c r="L124" s="60"/>
      <c r="M124" s="59">
        <v>0</v>
      </c>
      <c r="N124" s="60"/>
      <c r="O124" s="60">
        <v>0</v>
      </c>
      <c r="P124" s="59">
        <v>0</v>
      </c>
      <c r="Q124" s="60"/>
      <c r="R124" s="71">
        <v>7</v>
      </c>
      <c r="S124" s="59"/>
      <c r="T124" s="60"/>
      <c r="U124" s="60"/>
      <c r="V124" s="60"/>
      <c r="W124" s="60"/>
      <c r="X124" s="60"/>
      <c r="Y124" s="59"/>
      <c r="Z124" s="60"/>
      <c r="AA124" s="60"/>
      <c r="AB124" s="60"/>
      <c r="AC124" s="60"/>
      <c r="AD124" s="63" t="s">
        <v>25</v>
      </c>
    </row>
    <row r="125" spans="1:30" ht="17.25" thickBot="1">
      <c r="A125" s="72">
        <v>123</v>
      </c>
      <c r="B125" s="57" t="s">
        <v>159</v>
      </c>
      <c r="C125" s="58" t="s">
        <v>1840</v>
      </c>
      <c r="D125" s="69" t="s">
        <v>104</v>
      </c>
      <c r="E125" s="58" t="s">
        <v>71</v>
      </c>
      <c r="F125" s="69" t="s">
        <v>3591</v>
      </c>
      <c r="G125" s="69">
        <v>1993</v>
      </c>
      <c r="H125" s="70">
        <v>3</v>
      </c>
      <c r="I125" s="71">
        <v>38</v>
      </c>
      <c r="J125" s="71">
        <v>13</v>
      </c>
      <c r="K125" s="71">
        <v>6</v>
      </c>
      <c r="L125" s="71">
        <v>0.4</v>
      </c>
      <c r="M125" s="59">
        <v>0</v>
      </c>
      <c r="N125" s="60"/>
      <c r="O125" s="60">
        <v>0</v>
      </c>
      <c r="P125" s="70">
        <v>3</v>
      </c>
      <c r="Q125" s="71">
        <v>13</v>
      </c>
      <c r="R125" s="71">
        <v>4</v>
      </c>
      <c r="S125" s="70">
        <v>3</v>
      </c>
      <c r="T125" s="71">
        <v>2</v>
      </c>
      <c r="U125" s="60">
        <v>0</v>
      </c>
      <c r="V125" s="78">
        <v>2</v>
      </c>
      <c r="W125" s="78">
        <v>4.74</v>
      </c>
      <c r="X125" s="78">
        <v>3.67</v>
      </c>
      <c r="Y125" s="70">
        <v>1.1000000000000001</v>
      </c>
      <c r="Z125" s="71">
        <v>0.4</v>
      </c>
      <c r="AA125" s="78">
        <v>0.6</v>
      </c>
      <c r="AB125" s="78">
        <v>1.49</v>
      </c>
      <c r="AC125" s="78">
        <v>1.1200000000000001</v>
      </c>
      <c r="AD125" s="63" t="s">
        <v>25</v>
      </c>
    </row>
    <row r="126" spans="1:30" ht="17.25" thickBot="1">
      <c r="A126" s="72">
        <v>124</v>
      </c>
      <c r="B126" s="57" t="s">
        <v>2860</v>
      </c>
      <c r="C126" s="58" t="s">
        <v>1814</v>
      </c>
      <c r="D126" s="69" t="s">
        <v>103</v>
      </c>
      <c r="E126" s="58" t="s">
        <v>2351</v>
      </c>
      <c r="F126" s="69" t="s">
        <v>3592</v>
      </c>
      <c r="G126" s="69">
        <v>1998</v>
      </c>
      <c r="H126" s="70">
        <v>3</v>
      </c>
      <c r="I126" s="71">
        <v>60</v>
      </c>
      <c r="J126" s="71">
        <v>20</v>
      </c>
      <c r="K126" s="71">
        <v>9.5</v>
      </c>
      <c r="L126" s="71">
        <v>0.7</v>
      </c>
      <c r="M126" s="59">
        <v>0</v>
      </c>
      <c r="N126" s="60"/>
      <c r="O126" s="60">
        <v>0</v>
      </c>
      <c r="P126" s="70">
        <v>3</v>
      </c>
      <c r="Q126" s="71">
        <v>20</v>
      </c>
      <c r="R126" s="71">
        <v>1</v>
      </c>
      <c r="S126" s="59">
        <v>0</v>
      </c>
      <c r="T126" s="60">
        <v>0</v>
      </c>
      <c r="U126" s="71">
        <v>5</v>
      </c>
      <c r="V126" s="77">
        <v>-5</v>
      </c>
      <c r="W126" s="77">
        <v>-7.5</v>
      </c>
      <c r="X126" s="77">
        <v>-6.08</v>
      </c>
      <c r="Y126" s="70">
        <v>0.6</v>
      </c>
      <c r="Z126" s="71">
        <v>2.5</v>
      </c>
      <c r="AA126" s="77">
        <v>-1.9</v>
      </c>
      <c r="AB126" s="77">
        <v>-2.88</v>
      </c>
      <c r="AC126" s="77">
        <v>-1.3</v>
      </c>
      <c r="AD126" s="63" t="s">
        <v>25</v>
      </c>
    </row>
    <row r="127" spans="1:30" ht="17.25" thickBot="1">
      <c r="A127" s="72">
        <v>125</v>
      </c>
      <c r="B127" s="57" t="s">
        <v>160</v>
      </c>
      <c r="C127" s="58" t="s">
        <v>1814</v>
      </c>
      <c r="D127" s="69" t="s">
        <v>104</v>
      </c>
      <c r="E127" s="58" t="s">
        <v>93</v>
      </c>
      <c r="F127" s="69" t="s">
        <v>3593</v>
      </c>
      <c r="G127" s="69">
        <v>1990</v>
      </c>
      <c r="H127" s="70">
        <v>7</v>
      </c>
      <c r="I127" s="71">
        <v>610</v>
      </c>
      <c r="J127" s="71">
        <v>87</v>
      </c>
      <c r="K127" s="71">
        <v>96.8</v>
      </c>
      <c r="L127" s="71">
        <v>6.8</v>
      </c>
      <c r="M127" s="70">
        <v>7</v>
      </c>
      <c r="N127" s="71">
        <v>87</v>
      </c>
      <c r="O127" s="71">
        <v>6</v>
      </c>
      <c r="P127" s="59">
        <v>0</v>
      </c>
      <c r="Q127" s="60"/>
      <c r="R127" s="60">
        <v>0</v>
      </c>
      <c r="S127" s="70">
        <v>1</v>
      </c>
      <c r="T127" s="71">
        <v>8</v>
      </c>
      <c r="U127" s="71">
        <v>13</v>
      </c>
      <c r="V127" s="77">
        <v>-5</v>
      </c>
      <c r="W127" s="77">
        <v>-0.74</v>
      </c>
      <c r="X127" s="77">
        <v>-0.74</v>
      </c>
      <c r="Y127" s="70">
        <v>7.9</v>
      </c>
      <c r="Z127" s="71">
        <v>13.3</v>
      </c>
      <c r="AA127" s="77">
        <v>-5.4</v>
      </c>
      <c r="AB127" s="77">
        <v>-0.79</v>
      </c>
      <c r="AC127" s="77">
        <v>-1.66</v>
      </c>
      <c r="AD127" s="63" t="s">
        <v>25</v>
      </c>
    </row>
    <row r="128" spans="1:30" ht="17.25" thickBot="1">
      <c r="A128" s="72">
        <v>126</v>
      </c>
      <c r="B128" s="57" t="s">
        <v>161</v>
      </c>
      <c r="C128" s="58" t="s">
        <v>1846</v>
      </c>
      <c r="D128" s="69" t="s">
        <v>103</v>
      </c>
      <c r="E128" s="58" t="s">
        <v>65</v>
      </c>
      <c r="F128" s="69" t="s">
        <v>3594</v>
      </c>
      <c r="G128" s="69">
        <v>1991</v>
      </c>
      <c r="H128" s="70">
        <v>1</v>
      </c>
      <c r="I128" s="71">
        <v>22</v>
      </c>
      <c r="J128" s="71">
        <v>22</v>
      </c>
      <c r="K128" s="71">
        <v>3.5</v>
      </c>
      <c r="L128" s="71">
        <v>0.2</v>
      </c>
      <c r="M128" s="70">
        <v>1</v>
      </c>
      <c r="N128" s="71">
        <v>22</v>
      </c>
      <c r="O128" s="60">
        <v>0</v>
      </c>
      <c r="P128" s="59">
        <v>0</v>
      </c>
      <c r="Q128" s="60"/>
      <c r="R128" s="60">
        <v>0</v>
      </c>
      <c r="S128" s="70">
        <v>3</v>
      </c>
      <c r="T128" s="71">
        <v>1</v>
      </c>
      <c r="U128" s="60">
        <v>0</v>
      </c>
      <c r="V128" s="78">
        <v>1</v>
      </c>
      <c r="W128" s="78">
        <v>4.09</v>
      </c>
      <c r="X128" s="78">
        <v>2.46</v>
      </c>
      <c r="Y128" s="70">
        <v>0.4</v>
      </c>
      <c r="Z128" s="71">
        <v>0.1</v>
      </c>
      <c r="AA128" s="78">
        <v>0.3</v>
      </c>
      <c r="AB128" s="78">
        <v>1.1299999999999999</v>
      </c>
      <c r="AC128" s="77">
        <v>-0.21</v>
      </c>
      <c r="AD128" s="63" t="s">
        <v>25</v>
      </c>
    </row>
    <row r="129" spans="1:30" ht="17.25" thickBot="1">
      <c r="A129" s="72">
        <v>127</v>
      </c>
      <c r="B129" s="57" t="s">
        <v>2969</v>
      </c>
      <c r="C129" s="58" t="s">
        <v>1846</v>
      </c>
      <c r="D129" s="69" t="s">
        <v>104</v>
      </c>
      <c r="E129" s="58" t="s">
        <v>2350</v>
      </c>
      <c r="F129" s="69" t="s">
        <v>3595</v>
      </c>
      <c r="G129" s="69">
        <v>1999</v>
      </c>
      <c r="H129" s="70">
        <v>3</v>
      </c>
      <c r="I129" s="71">
        <v>139</v>
      </c>
      <c r="J129" s="71">
        <v>46</v>
      </c>
      <c r="K129" s="71">
        <v>25.7</v>
      </c>
      <c r="L129" s="71">
        <v>1.5</v>
      </c>
      <c r="M129" s="70">
        <v>1</v>
      </c>
      <c r="N129" s="71">
        <v>90</v>
      </c>
      <c r="O129" s="71">
        <v>1</v>
      </c>
      <c r="P129" s="70">
        <v>2</v>
      </c>
      <c r="Q129" s="71">
        <v>25</v>
      </c>
      <c r="R129" s="71">
        <v>1</v>
      </c>
      <c r="S129" s="70">
        <v>0.33</v>
      </c>
      <c r="T129" s="71">
        <v>2</v>
      </c>
      <c r="U129" s="71">
        <v>6</v>
      </c>
      <c r="V129" s="77">
        <v>-4</v>
      </c>
      <c r="W129" s="77">
        <v>-2.59</v>
      </c>
      <c r="X129" s="77">
        <v>-1.02</v>
      </c>
      <c r="Y129" s="70">
        <v>1.8</v>
      </c>
      <c r="Z129" s="71">
        <v>3.8</v>
      </c>
      <c r="AA129" s="77">
        <v>-1.9</v>
      </c>
      <c r="AB129" s="77">
        <v>-1.25</v>
      </c>
      <c r="AC129" s="77">
        <v>-0.15</v>
      </c>
      <c r="AD129" s="63" t="s">
        <v>25</v>
      </c>
    </row>
    <row r="130" spans="1:30" ht="17.25" thickBot="1">
      <c r="A130" s="72">
        <v>128</v>
      </c>
      <c r="B130" s="57" t="s">
        <v>3161</v>
      </c>
      <c r="C130" s="58" t="s">
        <v>1846</v>
      </c>
      <c r="D130" s="69" t="s">
        <v>1812</v>
      </c>
      <c r="E130" s="58" t="s">
        <v>83</v>
      </c>
      <c r="F130" s="69" t="s">
        <v>3596</v>
      </c>
      <c r="G130" s="69">
        <v>1995</v>
      </c>
      <c r="H130" s="70">
        <v>2</v>
      </c>
      <c r="I130" s="71">
        <v>2</v>
      </c>
      <c r="J130" s="71">
        <v>1</v>
      </c>
      <c r="K130" s="71">
        <v>0.3</v>
      </c>
      <c r="L130" s="60">
        <v>0</v>
      </c>
      <c r="M130" s="59">
        <v>0</v>
      </c>
      <c r="N130" s="60"/>
      <c r="O130" s="60">
        <v>0</v>
      </c>
      <c r="P130" s="70">
        <v>2</v>
      </c>
      <c r="Q130" s="71">
        <v>1</v>
      </c>
      <c r="R130" s="71">
        <v>2</v>
      </c>
      <c r="S130" s="70">
        <v>3</v>
      </c>
      <c r="T130" s="71">
        <v>1</v>
      </c>
      <c r="U130" s="60">
        <v>0</v>
      </c>
      <c r="V130" s="78">
        <v>1</v>
      </c>
      <c r="W130" s="78">
        <v>45</v>
      </c>
      <c r="X130" s="78">
        <v>44.14</v>
      </c>
      <c r="Y130" s="70">
        <v>0.6</v>
      </c>
      <c r="Z130" s="71">
        <v>0.2</v>
      </c>
      <c r="AA130" s="78">
        <v>0.4</v>
      </c>
      <c r="AB130" s="78">
        <v>19.399999999999999</v>
      </c>
      <c r="AC130" s="78">
        <v>19.16</v>
      </c>
      <c r="AD130" s="63" t="s">
        <v>25</v>
      </c>
    </row>
    <row r="131" spans="1:30" ht="17.25" thickBot="1">
      <c r="A131" s="72">
        <v>129</v>
      </c>
      <c r="B131" s="57" t="s">
        <v>2683</v>
      </c>
      <c r="C131" s="58" t="s">
        <v>1816</v>
      </c>
      <c r="D131" s="69" t="s">
        <v>1812</v>
      </c>
      <c r="E131" s="58" t="s">
        <v>83</v>
      </c>
      <c r="F131" s="69" t="s">
        <v>3597</v>
      </c>
      <c r="G131" s="69">
        <v>1999</v>
      </c>
      <c r="H131" s="70">
        <v>7</v>
      </c>
      <c r="I131" s="71">
        <v>559</v>
      </c>
      <c r="J131" s="71">
        <v>80</v>
      </c>
      <c r="K131" s="71">
        <v>88.7</v>
      </c>
      <c r="L131" s="71">
        <v>6.2</v>
      </c>
      <c r="M131" s="70">
        <v>7</v>
      </c>
      <c r="N131" s="71">
        <v>80</v>
      </c>
      <c r="O131" s="71">
        <v>2</v>
      </c>
      <c r="P131" s="59">
        <v>0</v>
      </c>
      <c r="Q131" s="60"/>
      <c r="R131" s="60">
        <v>0</v>
      </c>
      <c r="S131" s="70">
        <v>2.14</v>
      </c>
      <c r="T131" s="71">
        <v>15</v>
      </c>
      <c r="U131" s="71">
        <v>10</v>
      </c>
      <c r="V131" s="78">
        <v>5</v>
      </c>
      <c r="W131" s="78">
        <v>0.81</v>
      </c>
      <c r="X131" s="77">
        <v>-1.73</v>
      </c>
      <c r="Y131" s="70">
        <v>11.6</v>
      </c>
      <c r="Z131" s="71">
        <v>10</v>
      </c>
      <c r="AA131" s="78">
        <v>1.6</v>
      </c>
      <c r="AB131" s="78">
        <v>0.26</v>
      </c>
      <c r="AC131" s="77">
        <v>-0.42</v>
      </c>
      <c r="AD131" s="63" t="s">
        <v>25</v>
      </c>
    </row>
    <row r="132" spans="1:30" ht="17.25" thickBot="1">
      <c r="A132" s="72">
        <v>130</v>
      </c>
      <c r="B132" s="57" t="s">
        <v>2844</v>
      </c>
      <c r="C132" s="58" t="s">
        <v>1843</v>
      </c>
      <c r="D132" s="69" t="s">
        <v>104</v>
      </c>
      <c r="E132" s="58" t="s">
        <v>65</v>
      </c>
      <c r="F132" s="69" t="s">
        <v>3305</v>
      </c>
      <c r="G132" s="69">
        <v>1997</v>
      </c>
      <c r="H132" s="70">
        <v>6</v>
      </c>
      <c r="I132" s="71">
        <v>540</v>
      </c>
      <c r="J132" s="71">
        <v>90</v>
      </c>
      <c r="K132" s="71">
        <v>85.7</v>
      </c>
      <c r="L132" s="71">
        <v>6</v>
      </c>
      <c r="M132" s="70">
        <v>6</v>
      </c>
      <c r="N132" s="71">
        <v>90</v>
      </c>
      <c r="O132" s="71">
        <v>6</v>
      </c>
      <c r="P132" s="59">
        <v>0</v>
      </c>
      <c r="Q132" s="60"/>
      <c r="R132" s="60">
        <v>0</v>
      </c>
      <c r="S132" s="70">
        <v>2.5</v>
      </c>
      <c r="T132" s="71">
        <v>14</v>
      </c>
      <c r="U132" s="71">
        <v>5</v>
      </c>
      <c r="V132" s="78">
        <v>9</v>
      </c>
      <c r="W132" s="78">
        <v>1.5</v>
      </c>
      <c r="X132" s="77">
        <v>-1.5</v>
      </c>
      <c r="Y132" s="70">
        <v>12.5</v>
      </c>
      <c r="Z132" s="71">
        <v>4.8</v>
      </c>
      <c r="AA132" s="78">
        <v>7.7</v>
      </c>
      <c r="AB132" s="78">
        <v>1.28</v>
      </c>
      <c r="AC132" s="77">
        <v>-0.33</v>
      </c>
      <c r="AD132" s="63" t="s">
        <v>25</v>
      </c>
    </row>
    <row r="133" spans="1:30" ht="17.25" thickBot="1">
      <c r="A133" s="72">
        <v>131</v>
      </c>
      <c r="B133" s="57" t="s">
        <v>162</v>
      </c>
      <c r="C133" s="58" t="s">
        <v>1848</v>
      </c>
      <c r="D133" s="69" t="s">
        <v>1821</v>
      </c>
      <c r="E133" s="58" t="s">
        <v>79</v>
      </c>
      <c r="F133" s="69" t="s">
        <v>3598</v>
      </c>
      <c r="G133" s="69">
        <v>1997</v>
      </c>
      <c r="H133" s="70">
        <v>7</v>
      </c>
      <c r="I133" s="71">
        <v>454</v>
      </c>
      <c r="J133" s="71">
        <v>65</v>
      </c>
      <c r="K133" s="71">
        <v>72.099999999999994</v>
      </c>
      <c r="L133" s="71">
        <v>5</v>
      </c>
      <c r="M133" s="70">
        <v>6</v>
      </c>
      <c r="N133" s="71">
        <v>68</v>
      </c>
      <c r="O133" s="60">
        <v>0</v>
      </c>
      <c r="P133" s="70">
        <v>1</v>
      </c>
      <c r="Q133" s="71">
        <v>45</v>
      </c>
      <c r="R133" s="60">
        <v>0</v>
      </c>
      <c r="S133" s="70">
        <v>2.29</v>
      </c>
      <c r="T133" s="71">
        <v>13</v>
      </c>
      <c r="U133" s="71">
        <v>5</v>
      </c>
      <c r="V133" s="78">
        <v>8</v>
      </c>
      <c r="W133" s="78">
        <v>1.59</v>
      </c>
      <c r="X133" s="78">
        <v>1.07</v>
      </c>
      <c r="Y133" s="70">
        <v>12.3</v>
      </c>
      <c r="Z133" s="71">
        <v>6.4</v>
      </c>
      <c r="AA133" s="78">
        <v>5.9</v>
      </c>
      <c r="AB133" s="78">
        <v>1.1599999999999999</v>
      </c>
      <c r="AC133" s="78">
        <v>1.44</v>
      </c>
      <c r="AD133" s="63" t="s">
        <v>25</v>
      </c>
    </row>
    <row r="134" spans="1:30" ht="17.25" thickBot="1">
      <c r="A134" s="72">
        <v>132</v>
      </c>
      <c r="B134" s="57" t="s">
        <v>1804</v>
      </c>
      <c r="C134" s="58" t="s">
        <v>1814</v>
      </c>
      <c r="D134" s="69" t="s">
        <v>103</v>
      </c>
      <c r="E134" s="58" t="s">
        <v>75</v>
      </c>
      <c r="F134" s="69" t="s">
        <v>3901</v>
      </c>
      <c r="G134" s="69">
        <v>2004</v>
      </c>
      <c r="H134" s="59">
        <v>0</v>
      </c>
      <c r="I134" s="60"/>
      <c r="J134" s="60"/>
      <c r="K134" s="60"/>
      <c r="L134" s="60"/>
      <c r="M134" s="59">
        <v>0</v>
      </c>
      <c r="N134" s="60"/>
      <c r="O134" s="60">
        <v>0</v>
      </c>
      <c r="P134" s="59">
        <v>0</v>
      </c>
      <c r="Q134" s="60"/>
      <c r="R134" s="71">
        <v>1</v>
      </c>
      <c r="S134" s="59"/>
      <c r="T134" s="60"/>
      <c r="U134" s="60"/>
      <c r="V134" s="60"/>
      <c r="W134" s="60"/>
      <c r="X134" s="60"/>
      <c r="Y134" s="59"/>
      <c r="Z134" s="60"/>
      <c r="AA134" s="60"/>
      <c r="AB134" s="60"/>
      <c r="AC134" s="60"/>
      <c r="AD134" s="63" t="s">
        <v>25</v>
      </c>
    </row>
    <row r="135" spans="1:30" ht="17.25" thickBot="1">
      <c r="A135" s="72">
        <v>133</v>
      </c>
      <c r="B135" s="57" t="s">
        <v>3316</v>
      </c>
      <c r="C135" s="58" t="s">
        <v>1814</v>
      </c>
      <c r="D135" s="69" t="s">
        <v>1835</v>
      </c>
      <c r="E135" s="58" t="s">
        <v>71</v>
      </c>
      <c r="F135" s="69" t="s">
        <v>3902</v>
      </c>
      <c r="G135" s="69">
        <v>1994</v>
      </c>
      <c r="H135" s="59">
        <v>0</v>
      </c>
      <c r="I135" s="60"/>
      <c r="J135" s="60"/>
      <c r="K135" s="60"/>
      <c r="L135" s="60"/>
      <c r="M135" s="59">
        <v>0</v>
      </c>
      <c r="N135" s="60"/>
      <c r="O135" s="60">
        <v>0</v>
      </c>
      <c r="P135" s="59">
        <v>0</v>
      </c>
      <c r="Q135" s="60"/>
      <c r="R135" s="71">
        <v>2</v>
      </c>
      <c r="S135" s="59"/>
      <c r="T135" s="60"/>
      <c r="U135" s="60"/>
      <c r="V135" s="60"/>
      <c r="W135" s="60"/>
      <c r="X135" s="60"/>
      <c r="Y135" s="59"/>
      <c r="Z135" s="60"/>
      <c r="AA135" s="60"/>
      <c r="AB135" s="60"/>
      <c r="AC135" s="60"/>
      <c r="AD135" s="63" t="s">
        <v>25</v>
      </c>
    </row>
    <row r="136" spans="1:30" ht="17.25" thickBot="1">
      <c r="A136" s="72">
        <v>134</v>
      </c>
      <c r="B136" s="57" t="s">
        <v>163</v>
      </c>
      <c r="C136" s="58" t="s">
        <v>1816</v>
      </c>
      <c r="D136" s="69" t="s">
        <v>104</v>
      </c>
      <c r="E136" s="58" t="s">
        <v>83</v>
      </c>
      <c r="F136" s="69" t="s">
        <v>3410</v>
      </c>
      <c r="G136" s="69">
        <v>1993</v>
      </c>
      <c r="H136" s="70">
        <v>7</v>
      </c>
      <c r="I136" s="71">
        <v>620</v>
      </c>
      <c r="J136" s="71">
        <v>89</v>
      </c>
      <c r="K136" s="71">
        <v>98.4</v>
      </c>
      <c r="L136" s="71">
        <v>6.9</v>
      </c>
      <c r="M136" s="70">
        <v>7</v>
      </c>
      <c r="N136" s="71">
        <v>89</v>
      </c>
      <c r="O136" s="71">
        <v>6</v>
      </c>
      <c r="P136" s="59">
        <v>0</v>
      </c>
      <c r="Q136" s="60"/>
      <c r="R136" s="60">
        <v>0</v>
      </c>
      <c r="S136" s="70">
        <v>2.14</v>
      </c>
      <c r="T136" s="71">
        <v>18</v>
      </c>
      <c r="U136" s="71">
        <v>11</v>
      </c>
      <c r="V136" s="78">
        <v>7</v>
      </c>
      <c r="W136" s="78">
        <v>1.02</v>
      </c>
      <c r="X136" s="78">
        <v>1.02</v>
      </c>
      <c r="Y136" s="70">
        <v>13.4</v>
      </c>
      <c r="Z136" s="71">
        <v>10.9</v>
      </c>
      <c r="AA136" s="78">
        <v>2.5</v>
      </c>
      <c r="AB136" s="78">
        <v>0.37</v>
      </c>
      <c r="AC136" s="78">
        <v>4.17</v>
      </c>
      <c r="AD136" s="63" t="s">
        <v>25</v>
      </c>
    </row>
    <row r="137" spans="1:30" ht="17.25" thickBot="1">
      <c r="A137" s="72">
        <v>135</v>
      </c>
      <c r="B137" s="57" t="s">
        <v>164</v>
      </c>
      <c r="C137" s="58" t="s">
        <v>1816</v>
      </c>
      <c r="D137" s="69" t="s">
        <v>104</v>
      </c>
      <c r="E137" s="58" t="s">
        <v>75</v>
      </c>
      <c r="F137" s="69" t="s">
        <v>3599</v>
      </c>
      <c r="G137" s="69">
        <v>1997</v>
      </c>
      <c r="H137" s="70">
        <v>6</v>
      </c>
      <c r="I137" s="71">
        <v>540</v>
      </c>
      <c r="J137" s="71">
        <v>90</v>
      </c>
      <c r="K137" s="71">
        <v>100</v>
      </c>
      <c r="L137" s="71">
        <v>6</v>
      </c>
      <c r="M137" s="70">
        <v>6</v>
      </c>
      <c r="N137" s="71">
        <v>90</v>
      </c>
      <c r="O137" s="71">
        <v>6</v>
      </c>
      <c r="P137" s="59">
        <v>0</v>
      </c>
      <c r="Q137" s="60"/>
      <c r="R137" s="60">
        <v>0</v>
      </c>
      <c r="S137" s="70">
        <v>1.33</v>
      </c>
      <c r="T137" s="71">
        <v>5</v>
      </c>
      <c r="U137" s="71">
        <v>10</v>
      </c>
      <c r="V137" s="77">
        <v>-5</v>
      </c>
      <c r="W137" s="77">
        <v>-0.83</v>
      </c>
      <c r="X137" s="60"/>
      <c r="Y137" s="70">
        <v>5.4</v>
      </c>
      <c r="Z137" s="71">
        <v>13.1</v>
      </c>
      <c r="AA137" s="77">
        <v>-7.6</v>
      </c>
      <c r="AB137" s="77">
        <v>-1.27</v>
      </c>
      <c r="AC137" s="60"/>
      <c r="AD137" s="63" t="s">
        <v>25</v>
      </c>
    </row>
    <row r="138" spans="1:30" ht="17.25" thickBot="1">
      <c r="A138" s="72">
        <v>136</v>
      </c>
      <c r="B138" s="57" t="s">
        <v>2684</v>
      </c>
      <c r="C138" s="58" t="s">
        <v>1816</v>
      </c>
      <c r="D138" s="69" t="s">
        <v>104</v>
      </c>
      <c r="E138" s="58" t="s">
        <v>81</v>
      </c>
      <c r="F138" s="69" t="s">
        <v>3600</v>
      </c>
      <c r="G138" s="69">
        <v>1998</v>
      </c>
      <c r="H138" s="70">
        <v>6</v>
      </c>
      <c r="I138" s="71">
        <v>540</v>
      </c>
      <c r="J138" s="71">
        <v>90</v>
      </c>
      <c r="K138" s="71">
        <v>100</v>
      </c>
      <c r="L138" s="71">
        <v>6</v>
      </c>
      <c r="M138" s="70">
        <v>6</v>
      </c>
      <c r="N138" s="71">
        <v>90</v>
      </c>
      <c r="O138" s="71">
        <v>6</v>
      </c>
      <c r="P138" s="59">
        <v>0</v>
      </c>
      <c r="Q138" s="60"/>
      <c r="R138" s="60">
        <v>0</v>
      </c>
      <c r="S138" s="70">
        <v>0.83</v>
      </c>
      <c r="T138" s="71">
        <v>5</v>
      </c>
      <c r="U138" s="71">
        <v>6</v>
      </c>
      <c r="V138" s="77">
        <v>-1</v>
      </c>
      <c r="W138" s="77">
        <v>-0.17</v>
      </c>
      <c r="X138" s="60"/>
      <c r="Y138" s="70">
        <v>11.5</v>
      </c>
      <c r="Z138" s="71">
        <v>6.3</v>
      </c>
      <c r="AA138" s="78">
        <v>5.2</v>
      </c>
      <c r="AB138" s="78">
        <v>0.87</v>
      </c>
      <c r="AC138" s="60"/>
      <c r="AD138" s="63" t="s">
        <v>25</v>
      </c>
    </row>
    <row r="139" spans="1:30" ht="17.25" thickBot="1">
      <c r="A139" s="72">
        <v>137</v>
      </c>
      <c r="B139" s="57" t="s">
        <v>165</v>
      </c>
      <c r="C139" s="58" t="s">
        <v>1813</v>
      </c>
      <c r="D139" s="69" t="s">
        <v>102</v>
      </c>
      <c r="E139" s="58" t="s">
        <v>79</v>
      </c>
      <c r="F139" s="69" t="s">
        <v>3601</v>
      </c>
      <c r="G139" s="69">
        <v>2005</v>
      </c>
      <c r="H139" s="70">
        <v>1</v>
      </c>
      <c r="I139" s="71">
        <v>14</v>
      </c>
      <c r="J139" s="71">
        <v>14</v>
      </c>
      <c r="K139" s="71">
        <v>2.2000000000000002</v>
      </c>
      <c r="L139" s="71">
        <v>0.2</v>
      </c>
      <c r="M139" s="59">
        <v>0</v>
      </c>
      <c r="N139" s="60"/>
      <c r="O139" s="60">
        <v>0</v>
      </c>
      <c r="P139" s="70">
        <v>1</v>
      </c>
      <c r="Q139" s="71">
        <v>14</v>
      </c>
      <c r="R139" s="71">
        <v>3</v>
      </c>
      <c r="S139" s="70">
        <v>1</v>
      </c>
      <c r="T139" s="60">
        <v>0</v>
      </c>
      <c r="U139" s="60">
        <v>0</v>
      </c>
      <c r="V139" s="60">
        <v>0</v>
      </c>
      <c r="W139" s="60">
        <v>0</v>
      </c>
      <c r="X139" s="77">
        <v>-1.31</v>
      </c>
      <c r="Y139" s="59">
        <v>0</v>
      </c>
      <c r="Z139" s="60">
        <v>0</v>
      </c>
      <c r="AA139" s="60">
        <v>0</v>
      </c>
      <c r="AB139" s="78">
        <v>0.24</v>
      </c>
      <c r="AC139" s="77">
        <v>-0.53</v>
      </c>
      <c r="AD139" s="63" t="s">
        <v>25</v>
      </c>
    </row>
    <row r="140" spans="1:30" ht="17.25" thickBot="1">
      <c r="A140" s="72">
        <v>138</v>
      </c>
      <c r="B140" s="57" t="s">
        <v>2685</v>
      </c>
      <c r="C140" s="58" t="s">
        <v>1814</v>
      </c>
      <c r="D140" s="69" t="s">
        <v>103</v>
      </c>
      <c r="E140" s="58" t="s">
        <v>96</v>
      </c>
      <c r="F140" s="69" t="s">
        <v>3602</v>
      </c>
      <c r="G140" s="69">
        <v>2003</v>
      </c>
      <c r="H140" s="70">
        <v>3</v>
      </c>
      <c r="I140" s="71">
        <v>118</v>
      </c>
      <c r="J140" s="71">
        <v>39</v>
      </c>
      <c r="K140" s="71">
        <v>18.7</v>
      </c>
      <c r="L140" s="71">
        <v>1.3</v>
      </c>
      <c r="M140" s="70">
        <v>1</v>
      </c>
      <c r="N140" s="71">
        <v>65</v>
      </c>
      <c r="O140" s="60">
        <v>0</v>
      </c>
      <c r="P140" s="70">
        <v>2</v>
      </c>
      <c r="Q140" s="71">
        <v>27</v>
      </c>
      <c r="R140" s="71">
        <v>3</v>
      </c>
      <c r="S140" s="59">
        <v>0</v>
      </c>
      <c r="T140" s="60">
        <v>0</v>
      </c>
      <c r="U140" s="71">
        <v>2</v>
      </c>
      <c r="V140" s="77">
        <v>-2</v>
      </c>
      <c r="W140" s="77">
        <v>-1.53</v>
      </c>
      <c r="X140" s="77">
        <v>-0.82</v>
      </c>
      <c r="Y140" s="70">
        <v>1.7</v>
      </c>
      <c r="Z140" s="71">
        <v>1.9</v>
      </c>
      <c r="AA140" s="77">
        <v>-0.2</v>
      </c>
      <c r="AB140" s="77">
        <v>-0.16</v>
      </c>
      <c r="AC140" s="77">
        <v>-0.68</v>
      </c>
      <c r="AD140" s="63" t="s">
        <v>25</v>
      </c>
    </row>
    <row r="141" spans="1:30" ht="17.25" thickBot="1">
      <c r="A141" s="72">
        <v>139</v>
      </c>
      <c r="B141" s="57" t="s">
        <v>166</v>
      </c>
      <c r="C141" s="58" t="s">
        <v>1834</v>
      </c>
      <c r="D141" s="69" t="s">
        <v>2852</v>
      </c>
      <c r="E141" s="58" t="s">
        <v>93</v>
      </c>
      <c r="F141" s="69" t="s">
        <v>3603</v>
      </c>
      <c r="G141" s="69">
        <v>1992</v>
      </c>
      <c r="H141" s="70">
        <v>3</v>
      </c>
      <c r="I141" s="71">
        <v>93</v>
      </c>
      <c r="J141" s="71">
        <v>31</v>
      </c>
      <c r="K141" s="71">
        <v>14.8</v>
      </c>
      <c r="L141" s="71">
        <v>1</v>
      </c>
      <c r="M141" s="59">
        <v>0</v>
      </c>
      <c r="N141" s="60"/>
      <c r="O141" s="60">
        <v>0</v>
      </c>
      <c r="P141" s="70">
        <v>3</v>
      </c>
      <c r="Q141" s="71">
        <v>31</v>
      </c>
      <c r="R141" s="71">
        <v>4</v>
      </c>
      <c r="S141" s="70">
        <v>1.33</v>
      </c>
      <c r="T141" s="71">
        <v>1</v>
      </c>
      <c r="U141" s="71">
        <v>3</v>
      </c>
      <c r="V141" s="77">
        <v>-2</v>
      </c>
      <c r="W141" s="77">
        <v>-1.94</v>
      </c>
      <c r="X141" s="77">
        <v>-1.43</v>
      </c>
      <c r="Y141" s="70">
        <v>0.8</v>
      </c>
      <c r="Z141" s="71">
        <v>2.6</v>
      </c>
      <c r="AA141" s="77">
        <v>-1.8</v>
      </c>
      <c r="AB141" s="77">
        <v>-1.78</v>
      </c>
      <c r="AC141" s="77">
        <v>-1.22</v>
      </c>
      <c r="AD141" s="63" t="s">
        <v>25</v>
      </c>
    </row>
    <row r="142" spans="1:30" ht="17.25" thickBot="1">
      <c r="A142" s="72">
        <v>140</v>
      </c>
      <c r="B142" s="57" t="s">
        <v>2981</v>
      </c>
      <c r="C142" s="58" t="s">
        <v>1846</v>
      </c>
      <c r="D142" s="69" t="s">
        <v>102</v>
      </c>
      <c r="E142" s="58" t="s">
        <v>65</v>
      </c>
      <c r="F142" s="69" t="s">
        <v>3604</v>
      </c>
      <c r="G142" s="69">
        <v>2002</v>
      </c>
      <c r="H142" s="70">
        <v>4</v>
      </c>
      <c r="I142" s="71">
        <v>304</v>
      </c>
      <c r="J142" s="71">
        <v>76</v>
      </c>
      <c r="K142" s="71">
        <v>48.3</v>
      </c>
      <c r="L142" s="71">
        <v>3.4</v>
      </c>
      <c r="M142" s="70">
        <v>4</v>
      </c>
      <c r="N142" s="71">
        <v>76</v>
      </c>
      <c r="O142" s="71">
        <v>1</v>
      </c>
      <c r="P142" s="59">
        <v>0</v>
      </c>
      <c r="Q142" s="60"/>
      <c r="R142" s="71">
        <v>1</v>
      </c>
      <c r="S142" s="70">
        <v>2.25</v>
      </c>
      <c r="T142" s="71">
        <v>10</v>
      </c>
      <c r="U142" s="71">
        <v>4</v>
      </c>
      <c r="V142" s="78">
        <v>6</v>
      </c>
      <c r="W142" s="78">
        <v>1.78</v>
      </c>
      <c r="X142" s="78">
        <v>0.12</v>
      </c>
      <c r="Y142" s="70">
        <v>7.2</v>
      </c>
      <c r="Z142" s="71">
        <v>3</v>
      </c>
      <c r="AA142" s="78">
        <v>4.2</v>
      </c>
      <c r="AB142" s="78">
        <v>1.23</v>
      </c>
      <c r="AC142" s="77">
        <v>-0.19</v>
      </c>
      <c r="AD142" s="63" t="s">
        <v>25</v>
      </c>
    </row>
    <row r="143" spans="1:30" ht="17.25" thickBot="1">
      <c r="A143" s="72">
        <v>141</v>
      </c>
      <c r="B143" s="57" t="s">
        <v>3317</v>
      </c>
      <c r="C143" s="58" t="s">
        <v>1823</v>
      </c>
      <c r="D143" s="69" t="s">
        <v>103</v>
      </c>
      <c r="E143" s="58" t="s">
        <v>87</v>
      </c>
      <c r="F143" s="69" t="s">
        <v>3605</v>
      </c>
      <c r="G143" s="69">
        <v>1998</v>
      </c>
      <c r="H143" s="70">
        <v>2</v>
      </c>
      <c r="I143" s="71">
        <v>169</v>
      </c>
      <c r="J143" s="71">
        <v>85</v>
      </c>
      <c r="K143" s="71">
        <v>26.8</v>
      </c>
      <c r="L143" s="71">
        <v>1.9</v>
      </c>
      <c r="M143" s="70">
        <v>2</v>
      </c>
      <c r="N143" s="71">
        <v>85</v>
      </c>
      <c r="O143" s="71">
        <v>1</v>
      </c>
      <c r="P143" s="59">
        <v>0</v>
      </c>
      <c r="Q143" s="60"/>
      <c r="R143" s="71">
        <v>1</v>
      </c>
      <c r="S143" s="70">
        <v>0.5</v>
      </c>
      <c r="T143" s="71">
        <v>1</v>
      </c>
      <c r="U143" s="71">
        <v>3</v>
      </c>
      <c r="V143" s="77">
        <v>-2</v>
      </c>
      <c r="W143" s="77">
        <v>-1.07</v>
      </c>
      <c r="X143" s="77">
        <v>-1.07</v>
      </c>
      <c r="Y143" s="70">
        <v>1.2</v>
      </c>
      <c r="Z143" s="71">
        <v>2.2000000000000002</v>
      </c>
      <c r="AA143" s="77">
        <v>-0.9</v>
      </c>
      <c r="AB143" s="77">
        <v>-0.5</v>
      </c>
      <c r="AC143" s="77">
        <v>-0.05</v>
      </c>
      <c r="AD143" s="63" t="s">
        <v>25</v>
      </c>
    </row>
    <row r="144" spans="1:30" ht="17.25" thickBot="1">
      <c r="A144" s="72">
        <v>142</v>
      </c>
      <c r="B144" s="57" t="s">
        <v>3903</v>
      </c>
      <c r="C144" s="58" t="s">
        <v>1814</v>
      </c>
      <c r="D144" s="69" t="s">
        <v>102</v>
      </c>
      <c r="E144" s="58" t="s">
        <v>71</v>
      </c>
      <c r="F144" s="69" t="s">
        <v>3904</v>
      </c>
      <c r="G144" s="69">
        <v>2005</v>
      </c>
      <c r="H144" s="59">
        <v>0</v>
      </c>
      <c r="I144" s="60"/>
      <c r="J144" s="60"/>
      <c r="K144" s="60"/>
      <c r="L144" s="60"/>
      <c r="M144" s="59">
        <v>0</v>
      </c>
      <c r="N144" s="60"/>
      <c r="O144" s="60">
        <v>0</v>
      </c>
      <c r="P144" s="59">
        <v>0</v>
      </c>
      <c r="Q144" s="60"/>
      <c r="R144" s="71">
        <v>1</v>
      </c>
      <c r="S144" s="59"/>
      <c r="T144" s="60"/>
      <c r="U144" s="60"/>
      <c r="V144" s="60"/>
      <c r="W144" s="60"/>
      <c r="X144" s="60"/>
      <c r="Y144" s="59"/>
      <c r="Z144" s="60"/>
      <c r="AA144" s="60"/>
      <c r="AB144" s="60"/>
      <c r="AC144" s="60"/>
      <c r="AD144" s="63" t="s">
        <v>25</v>
      </c>
    </row>
    <row r="145" spans="1:30" ht="17.25" thickBot="1">
      <c r="A145" s="72">
        <v>143</v>
      </c>
      <c r="B145" s="57" t="s">
        <v>167</v>
      </c>
      <c r="C145" s="58" t="s">
        <v>1824</v>
      </c>
      <c r="D145" s="69" t="s">
        <v>104</v>
      </c>
      <c r="E145" s="58" t="s">
        <v>63</v>
      </c>
      <c r="F145" s="69" t="s">
        <v>3606</v>
      </c>
      <c r="G145" s="69">
        <v>1997</v>
      </c>
      <c r="H145" s="70">
        <v>6</v>
      </c>
      <c r="I145" s="71">
        <v>386</v>
      </c>
      <c r="J145" s="71">
        <v>64</v>
      </c>
      <c r="K145" s="71">
        <v>61.3</v>
      </c>
      <c r="L145" s="71">
        <v>4.3</v>
      </c>
      <c r="M145" s="70">
        <v>4</v>
      </c>
      <c r="N145" s="71">
        <v>90</v>
      </c>
      <c r="O145" s="71">
        <v>4</v>
      </c>
      <c r="P145" s="70">
        <v>2</v>
      </c>
      <c r="Q145" s="71">
        <v>13</v>
      </c>
      <c r="R145" s="71">
        <v>1</v>
      </c>
      <c r="S145" s="70">
        <v>2.67</v>
      </c>
      <c r="T145" s="71">
        <v>10</v>
      </c>
      <c r="U145" s="71">
        <v>3</v>
      </c>
      <c r="V145" s="78">
        <v>7</v>
      </c>
      <c r="W145" s="78">
        <v>1.63</v>
      </c>
      <c r="X145" s="78">
        <v>0.89</v>
      </c>
      <c r="Y145" s="70">
        <v>8.6999999999999993</v>
      </c>
      <c r="Z145" s="71">
        <v>4</v>
      </c>
      <c r="AA145" s="78">
        <v>4.7</v>
      </c>
      <c r="AB145" s="78">
        <v>1.0900000000000001</v>
      </c>
      <c r="AC145" s="77">
        <v>-0.28000000000000003</v>
      </c>
      <c r="AD145" s="63" t="s">
        <v>25</v>
      </c>
    </row>
    <row r="146" spans="1:30" ht="17.25" thickBot="1">
      <c r="A146" s="72">
        <v>144</v>
      </c>
      <c r="B146" s="57" t="s">
        <v>168</v>
      </c>
      <c r="C146" s="58" t="s">
        <v>1841</v>
      </c>
      <c r="D146" s="69" t="s">
        <v>1821</v>
      </c>
      <c r="E146" s="58" t="s">
        <v>96</v>
      </c>
      <c r="F146" s="69" t="s">
        <v>3607</v>
      </c>
      <c r="G146" s="69">
        <v>1993</v>
      </c>
      <c r="H146" s="70">
        <v>7</v>
      </c>
      <c r="I146" s="71">
        <v>587</v>
      </c>
      <c r="J146" s="71">
        <v>84</v>
      </c>
      <c r="K146" s="71">
        <v>93.2</v>
      </c>
      <c r="L146" s="71">
        <v>6.5</v>
      </c>
      <c r="M146" s="70">
        <v>7</v>
      </c>
      <c r="N146" s="71">
        <v>84</v>
      </c>
      <c r="O146" s="71">
        <v>4</v>
      </c>
      <c r="P146" s="59">
        <v>0</v>
      </c>
      <c r="Q146" s="60"/>
      <c r="R146" s="60">
        <v>0</v>
      </c>
      <c r="S146" s="70">
        <v>0.56999999999999995</v>
      </c>
      <c r="T146" s="71">
        <v>6</v>
      </c>
      <c r="U146" s="71">
        <v>12</v>
      </c>
      <c r="V146" s="77">
        <v>-6</v>
      </c>
      <c r="W146" s="77">
        <v>-0.92</v>
      </c>
      <c r="X146" s="77">
        <v>-0.92</v>
      </c>
      <c r="Y146" s="70">
        <v>11.6</v>
      </c>
      <c r="Z146" s="71">
        <v>9.5</v>
      </c>
      <c r="AA146" s="78">
        <v>2.1</v>
      </c>
      <c r="AB146" s="78">
        <v>0.32</v>
      </c>
      <c r="AC146" s="77">
        <v>-1.0900000000000001</v>
      </c>
      <c r="AD146" s="63" t="s">
        <v>25</v>
      </c>
    </row>
    <row r="147" spans="1:30" ht="17.25" thickBot="1">
      <c r="A147" s="72">
        <v>145</v>
      </c>
      <c r="B147" s="57" t="s">
        <v>169</v>
      </c>
      <c r="C147" s="58" t="s">
        <v>1841</v>
      </c>
      <c r="D147" s="69" t="s">
        <v>103</v>
      </c>
      <c r="E147" s="58" t="s">
        <v>85</v>
      </c>
      <c r="F147" s="69" t="s">
        <v>3608</v>
      </c>
      <c r="G147" s="69">
        <v>2000</v>
      </c>
      <c r="H147" s="70">
        <v>7</v>
      </c>
      <c r="I147" s="71">
        <v>629</v>
      </c>
      <c r="J147" s="71">
        <v>90</v>
      </c>
      <c r="K147" s="71">
        <v>99.8</v>
      </c>
      <c r="L147" s="71">
        <v>7</v>
      </c>
      <c r="M147" s="70">
        <v>7</v>
      </c>
      <c r="N147" s="71">
        <v>90</v>
      </c>
      <c r="O147" s="71">
        <v>6</v>
      </c>
      <c r="P147" s="59">
        <v>0</v>
      </c>
      <c r="Q147" s="60"/>
      <c r="R147" s="60">
        <v>0</v>
      </c>
      <c r="S147" s="70">
        <v>1.57</v>
      </c>
      <c r="T147" s="71">
        <v>7</v>
      </c>
      <c r="U147" s="71">
        <v>6</v>
      </c>
      <c r="V147" s="78">
        <v>1</v>
      </c>
      <c r="W147" s="78">
        <v>0.14000000000000001</v>
      </c>
      <c r="X147" s="78">
        <v>90.14</v>
      </c>
      <c r="Y147" s="70">
        <v>8.1</v>
      </c>
      <c r="Z147" s="71">
        <v>8.9</v>
      </c>
      <c r="AA147" s="77">
        <v>-0.8</v>
      </c>
      <c r="AB147" s="77">
        <v>-0.11</v>
      </c>
      <c r="AC147" s="78">
        <v>57.36</v>
      </c>
      <c r="AD147" s="63" t="s">
        <v>25</v>
      </c>
    </row>
    <row r="148" spans="1:30" ht="17.25" thickBot="1">
      <c r="A148" s="72">
        <v>146</v>
      </c>
      <c r="B148" s="57" t="s">
        <v>2686</v>
      </c>
      <c r="C148" s="58" t="s">
        <v>1814</v>
      </c>
      <c r="D148" s="69" t="s">
        <v>1835</v>
      </c>
      <c r="E148" s="58" t="s">
        <v>2661</v>
      </c>
      <c r="F148" s="69" t="s">
        <v>3609</v>
      </c>
      <c r="G148" s="69">
        <v>1999</v>
      </c>
      <c r="H148" s="70">
        <v>6</v>
      </c>
      <c r="I148" s="71">
        <v>295</v>
      </c>
      <c r="J148" s="71">
        <v>49</v>
      </c>
      <c r="K148" s="71">
        <v>54.6</v>
      </c>
      <c r="L148" s="71">
        <v>3.3</v>
      </c>
      <c r="M148" s="70">
        <v>3</v>
      </c>
      <c r="N148" s="71">
        <v>77</v>
      </c>
      <c r="O148" s="60">
        <v>0</v>
      </c>
      <c r="P148" s="70">
        <v>3</v>
      </c>
      <c r="Q148" s="71">
        <v>22</v>
      </c>
      <c r="R148" s="60">
        <v>0</v>
      </c>
      <c r="S148" s="70">
        <v>0.67</v>
      </c>
      <c r="T148" s="71">
        <v>4</v>
      </c>
      <c r="U148" s="71">
        <v>7</v>
      </c>
      <c r="V148" s="77">
        <v>-3</v>
      </c>
      <c r="W148" s="77">
        <v>-0.92</v>
      </c>
      <c r="X148" s="78">
        <v>0.55000000000000004</v>
      </c>
      <c r="Y148" s="70">
        <v>5.4</v>
      </c>
      <c r="Z148" s="71">
        <v>7.3</v>
      </c>
      <c r="AA148" s="77">
        <v>-1.9</v>
      </c>
      <c r="AB148" s="77">
        <v>-0.57999999999999996</v>
      </c>
      <c r="AC148" s="78">
        <v>0.3</v>
      </c>
      <c r="AD148" s="63" t="s">
        <v>25</v>
      </c>
    </row>
    <row r="149" spans="1:30" ht="17.25" thickBot="1">
      <c r="A149" s="72">
        <v>147</v>
      </c>
      <c r="B149" s="57" t="s">
        <v>3300</v>
      </c>
      <c r="C149" s="58" t="s">
        <v>1814</v>
      </c>
      <c r="D149" s="69" t="s">
        <v>103</v>
      </c>
      <c r="E149" s="58" t="s">
        <v>93</v>
      </c>
      <c r="F149" s="69" t="s">
        <v>3610</v>
      </c>
      <c r="G149" s="69">
        <v>2001</v>
      </c>
      <c r="H149" s="70">
        <v>2</v>
      </c>
      <c r="I149" s="71">
        <v>15</v>
      </c>
      <c r="J149" s="71">
        <v>8</v>
      </c>
      <c r="K149" s="71">
        <v>2.4</v>
      </c>
      <c r="L149" s="71">
        <v>0.2</v>
      </c>
      <c r="M149" s="59">
        <v>0</v>
      </c>
      <c r="N149" s="60"/>
      <c r="O149" s="60">
        <v>0</v>
      </c>
      <c r="P149" s="70">
        <v>2</v>
      </c>
      <c r="Q149" s="71">
        <v>8</v>
      </c>
      <c r="R149" s="60">
        <v>0</v>
      </c>
      <c r="S149" s="70">
        <v>0.5</v>
      </c>
      <c r="T149" s="60">
        <v>0</v>
      </c>
      <c r="U149" s="71">
        <v>2</v>
      </c>
      <c r="V149" s="77">
        <v>-2</v>
      </c>
      <c r="W149" s="77">
        <v>-12</v>
      </c>
      <c r="X149" s="77">
        <v>-11.56</v>
      </c>
      <c r="Y149" s="70">
        <v>0.2</v>
      </c>
      <c r="Z149" s="71">
        <v>1</v>
      </c>
      <c r="AA149" s="77">
        <v>-0.8</v>
      </c>
      <c r="AB149" s="77">
        <v>-4.5599999999999996</v>
      </c>
      <c r="AC149" s="77">
        <v>-3.92</v>
      </c>
      <c r="AD149" s="63" t="s">
        <v>25</v>
      </c>
    </row>
    <row r="150" spans="1:30" ht="17.25" thickBot="1">
      <c r="A150" s="72">
        <v>148</v>
      </c>
      <c r="B150" s="57" t="s">
        <v>367</v>
      </c>
      <c r="C150" s="58" t="s">
        <v>1850</v>
      </c>
      <c r="D150" s="69" t="s">
        <v>111</v>
      </c>
      <c r="E150" s="58" t="s">
        <v>67</v>
      </c>
      <c r="F150" s="69" t="s">
        <v>3905</v>
      </c>
      <c r="G150" s="69">
        <v>1989</v>
      </c>
      <c r="H150" s="59">
        <v>0</v>
      </c>
      <c r="I150" s="60"/>
      <c r="J150" s="60"/>
      <c r="K150" s="60"/>
      <c r="L150" s="60"/>
      <c r="M150" s="59">
        <v>0</v>
      </c>
      <c r="N150" s="60"/>
      <c r="O150" s="60">
        <v>0</v>
      </c>
      <c r="P150" s="59">
        <v>0</v>
      </c>
      <c r="Q150" s="60"/>
      <c r="R150" s="71">
        <v>7</v>
      </c>
      <c r="S150" s="59"/>
      <c r="T150" s="60"/>
      <c r="U150" s="60"/>
      <c r="V150" s="60"/>
      <c r="W150" s="60"/>
      <c r="X150" s="60"/>
      <c r="Y150" s="59"/>
      <c r="Z150" s="60"/>
      <c r="AA150" s="60"/>
      <c r="AB150" s="60"/>
      <c r="AC150" s="60"/>
      <c r="AD150" s="63" t="s">
        <v>25</v>
      </c>
    </row>
    <row r="151" spans="1:30" ht="17.25" thickBot="1">
      <c r="A151" s="72">
        <v>149</v>
      </c>
      <c r="B151" s="57" t="s">
        <v>3906</v>
      </c>
      <c r="C151" s="58" t="s">
        <v>1840</v>
      </c>
      <c r="D151" s="69" t="s">
        <v>104</v>
      </c>
      <c r="E151" s="58" t="s">
        <v>67</v>
      </c>
      <c r="F151" s="69" t="s">
        <v>3907</v>
      </c>
      <c r="G151" s="69">
        <v>1991</v>
      </c>
      <c r="H151" s="59">
        <v>0</v>
      </c>
      <c r="I151" s="60"/>
      <c r="J151" s="60"/>
      <c r="K151" s="60"/>
      <c r="L151" s="60"/>
      <c r="M151" s="59">
        <v>0</v>
      </c>
      <c r="N151" s="60"/>
      <c r="O151" s="60">
        <v>0</v>
      </c>
      <c r="P151" s="59">
        <v>0</v>
      </c>
      <c r="Q151" s="60"/>
      <c r="R151" s="71">
        <v>1</v>
      </c>
      <c r="S151" s="59"/>
      <c r="T151" s="60"/>
      <c r="U151" s="60"/>
      <c r="V151" s="60"/>
      <c r="W151" s="60"/>
      <c r="X151" s="60"/>
      <c r="Y151" s="59"/>
      <c r="Z151" s="60"/>
      <c r="AA151" s="60"/>
      <c r="AB151" s="60"/>
      <c r="AC151" s="60"/>
      <c r="AD151" s="63" t="s">
        <v>25</v>
      </c>
    </row>
    <row r="152" spans="1:30" ht="17.25" thickBot="1">
      <c r="A152" s="72">
        <v>150</v>
      </c>
      <c r="B152" s="57" t="s">
        <v>170</v>
      </c>
      <c r="C152" s="58" t="s">
        <v>1814</v>
      </c>
      <c r="D152" s="69" t="s">
        <v>104</v>
      </c>
      <c r="E152" s="58" t="s">
        <v>73</v>
      </c>
      <c r="F152" s="69" t="s">
        <v>3611</v>
      </c>
      <c r="G152" s="69">
        <v>1991</v>
      </c>
      <c r="H152" s="70">
        <v>7</v>
      </c>
      <c r="I152" s="71">
        <v>630</v>
      </c>
      <c r="J152" s="71">
        <v>90</v>
      </c>
      <c r="K152" s="71">
        <v>100</v>
      </c>
      <c r="L152" s="71">
        <v>7</v>
      </c>
      <c r="M152" s="70">
        <v>7</v>
      </c>
      <c r="N152" s="71">
        <v>90</v>
      </c>
      <c r="O152" s="71">
        <v>7</v>
      </c>
      <c r="P152" s="59">
        <v>0</v>
      </c>
      <c r="Q152" s="60"/>
      <c r="R152" s="60">
        <v>0</v>
      </c>
      <c r="S152" s="70">
        <v>2.14</v>
      </c>
      <c r="T152" s="71">
        <v>19</v>
      </c>
      <c r="U152" s="71">
        <v>14</v>
      </c>
      <c r="V152" s="78">
        <v>5</v>
      </c>
      <c r="W152" s="78">
        <v>0.71</v>
      </c>
      <c r="X152" s="60"/>
      <c r="Y152" s="70">
        <v>14.2</v>
      </c>
      <c r="Z152" s="71">
        <v>11.4</v>
      </c>
      <c r="AA152" s="78">
        <v>2.8</v>
      </c>
      <c r="AB152" s="78">
        <v>0.39</v>
      </c>
      <c r="AC152" s="60"/>
      <c r="AD152" s="63" t="s">
        <v>25</v>
      </c>
    </row>
    <row r="153" spans="1:30" ht="17.25" thickBot="1">
      <c r="A153" s="72">
        <v>151</v>
      </c>
      <c r="B153" s="57" t="s">
        <v>2845</v>
      </c>
      <c r="C153" s="58" t="s">
        <v>1848</v>
      </c>
      <c r="D153" s="69" t="s">
        <v>1821</v>
      </c>
      <c r="E153" s="58" t="s">
        <v>83</v>
      </c>
      <c r="F153" s="69" t="s">
        <v>3612</v>
      </c>
      <c r="G153" s="69">
        <v>2003</v>
      </c>
      <c r="H153" s="70">
        <v>6</v>
      </c>
      <c r="I153" s="71">
        <v>73</v>
      </c>
      <c r="J153" s="71">
        <v>12</v>
      </c>
      <c r="K153" s="71">
        <v>11.6</v>
      </c>
      <c r="L153" s="71">
        <v>0.8</v>
      </c>
      <c r="M153" s="59">
        <v>0</v>
      </c>
      <c r="N153" s="60"/>
      <c r="O153" s="60">
        <v>0</v>
      </c>
      <c r="P153" s="70">
        <v>6</v>
      </c>
      <c r="Q153" s="71">
        <v>12</v>
      </c>
      <c r="R153" s="60">
        <v>0</v>
      </c>
      <c r="S153" s="70">
        <v>2.5</v>
      </c>
      <c r="T153" s="71">
        <v>6</v>
      </c>
      <c r="U153" s="60">
        <v>0</v>
      </c>
      <c r="V153" s="78">
        <v>6</v>
      </c>
      <c r="W153" s="78">
        <v>7.4</v>
      </c>
      <c r="X153" s="78">
        <v>7.24</v>
      </c>
      <c r="Y153" s="70">
        <v>2.9</v>
      </c>
      <c r="Z153" s="71">
        <v>1.1000000000000001</v>
      </c>
      <c r="AA153" s="78">
        <v>1.7</v>
      </c>
      <c r="AB153" s="78">
        <v>2.1</v>
      </c>
      <c r="AC153" s="78">
        <v>2.0299999999999998</v>
      </c>
      <c r="AD153" s="63" t="s">
        <v>25</v>
      </c>
    </row>
    <row r="154" spans="1:30" ht="17.25" thickBot="1">
      <c r="A154" s="72">
        <v>152</v>
      </c>
      <c r="B154" s="57" t="s">
        <v>3318</v>
      </c>
      <c r="C154" s="58" t="s">
        <v>1814</v>
      </c>
      <c r="D154" s="69" t="s">
        <v>103</v>
      </c>
      <c r="E154" s="58" t="s">
        <v>85</v>
      </c>
      <c r="F154" s="69" t="s">
        <v>3908</v>
      </c>
      <c r="G154" s="69">
        <v>2003</v>
      </c>
      <c r="H154" s="59">
        <v>0</v>
      </c>
      <c r="I154" s="60"/>
      <c r="J154" s="60"/>
      <c r="K154" s="60"/>
      <c r="L154" s="60"/>
      <c r="M154" s="59">
        <v>0</v>
      </c>
      <c r="N154" s="60"/>
      <c r="O154" s="60">
        <v>0</v>
      </c>
      <c r="P154" s="59">
        <v>0</v>
      </c>
      <c r="Q154" s="60"/>
      <c r="R154" s="71">
        <v>3</v>
      </c>
      <c r="S154" s="59"/>
      <c r="T154" s="60"/>
      <c r="U154" s="60"/>
      <c r="V154" s="60"/>
      <c r="W154" s="60"/>
      <c r="X154" s="60"/>
      <c r="Y154" s="59"/>
      <c r="Z154" s="60"/>
      <c r="AA154" s="60"/>
      <c r="AB154" s="60"/>
      <c r="AC154" s="60"/>
      <c r="AD154" s="63" t="s">
        <v>25</v>
      </c>
    </row>
    <row r="155" spans="1:30" ht="17.25" thickBot="1">
      <c r="A155" s="72">
        <v>153</v>
      </c>
      <c r="B155" s="57" t="s">
        <v>66</v>
      </c>
      <c r="C155" s="58" t="s">
        <v>1824</v>
      </c>
      <c r="D155" s="69" t="s">
        <v>111</v>
      </c>
      <c r="E155" s="58" t="s">
        <v>65</v>
      </c>
      <c r="F155" s="69" t="s">
        <v>3613</v>
      </c>
      <c r="G155" s="69">
        <v>1993</v>
      </c>
      <c r="H155" s="70">
        <v>7</v>
      </c>
      <c r="I155" s="71">
        <v>630</v>
      </c>
      <c r="J155" s="71">
        <v>90</v>
      </c>
      <c r="K155" s="71">
        <v>100</v>
      </c>
      <c r="L155" s="71">
        <v>7</v>
      </c>
      <c r="M155" s="70">
        <v>7</v>
      </c>
      <c r="N155" s="71">
        <v>90</v>
      </c>
      <c r="O155" s="71">
        <v>7</v>
      </c>
      <c r="P155" s="59">
        <v>0</v>
      </c>
      <c r="Q155" s="60"/>
      <c r="R155" s="60">
        <v>0</v>
      </c>
      <c r="S155" s="70">
        <v>2.57</v>
      </c>
      <c r="T155" s="71">
        <v>17</v>
      </c>
      <c r="U155" s="71">
        <v>5</v>
      </c>
      <c r="V155" s="78">
        <v>12</v>
      </c>
      <c r="W155" s="78">
        <v>1.71</v>
      </c>
      <c r="X155" s="60"/>
      <c r="Y155" s="70">
        <v>14.4</v>
      </c>
      <c r="Z155" s="71">
        <v>5.0999999999999996</v>
      </c>
      <c r="AA155" s="78">
        <v>9.3000000000000007</v>
      </c>
      <c r="AB155" s="78">
        <v>1.33</v>
      </c>
      <c r="AC155" s="60"/>
      <c r="AD155" s="63" t="s">
        <v>25</v>
      </c>
    </row>
    <row r="156" spans="1:30" ht="17.25" thickBot="1">
      <c r="A156" s="72">
        <v>154</v>
      </c>
      <c r="B156" s="57" t="s">
        <v>171</v>
      </c>
      <c r="C156" s="58" t="s">
        <v>1816</v>
      </c>
      <c r="D156" s="69" t="s">
        <v>1821</v>
      </c>
      <c r="E156" s="58" t="s">
        <v>85</v>
      </c>
      <c r="F156" s="69" t="s">
        <v>3614</v>
      </c>
      <c r="G156" s="69">
        <v>1998</v>
      </c>
      <c r="H156" s="70">
        <v>6</v>
      </c>
      <c r="I156" s="71">
        <v>517</v>
      </c>
      <c r="J156" s="71">
        <v>86</v>
      </c>
      <c r="K156" s="71">
        <v>82.1</v>
      </c>
      <c r="L156" s="71">
        <v>5.7</v>
      </c>
      <c r="M156" s="70">
        <v>6</v>
      </c>
      <c r="N156" s="71">
        <v>86</v>
      </c>
      <c r="O156" s="71">
        <v>2</v>
      </c>
      <c r="P156" s="59">
        <v>0</v>
      </c>
      <c r="Q156" s="60"/>
      <c r="R156" s="60">
        <v>0</v>
      </c>
      <c r="S156" s="70">
        <v>1.33</v>
      </c>
      <c r="T156" s="71">
        <v>5</v>
      </c>
      <c r="U156" s="71">
        <v>4</v>
      </c>
      <c r="V156" s="78">
        <v>1</v>
      </c>
      <c r="W156" s="78">
        <v>0.17</v>
      </c>
      <c r="X156" s="78">
        <v>0.97</v>
      </c>
      <c r="Y156" s="70">
        <v>7</v>
      </c>
      <c r="Z156" s="71">
        <v>6</v>
      </c>
      <c r="AA156" s="78">
        <v>1</v>
      </c>
      <c r="AB156" s="78">
        <v>0.17</v>
      </c>
      <c r="AC156" s="78">
        <v>2.0499999999999998</v>
      </c>
      <c r="AD156" s="63" t="s">
        <v>25</v>
      </c>
    </row>
    <row r="157" spans="1:30" ht="17.25" thickBot="1">
      <c r="A157" s="72">
        <v>155</v>
      </c>
      <c r="B157" s="57" t="s">
        <v>2687</v>
      </c>
      <c r="C157" s="58" t="s">
        <v>1834</v>
      </c>
      <c r="D157" s="69" t="s">
        <v>104</v>
      </c>
      <c r="E157" s="58" t="s">
        <v>2351</v>
      </c>
      <c r="F157" s="69" t="s">
        <v>3615</v>
      </c>
      <c r="G157" s="69">
        <v>1992</v>
      </c>
      <c r="H157" s="70">
        <v>6</v>
      </c>
      <c r="I157" s="71">
        <v>482</v>
      </c>
      <c r="J157" s="71">
        <v>80</v>
      </c>
      <c r="K157" s="71">
        <v>76.5</v>
      </c>
      <c r="L157" s="71">
        <v>5.4</v>
      </c>
      <c r="M157" s="70">
        <v>6</v>
      </c>
      <c r="N157" s="71">
        <v>80</v>
      </c>
      <c r="O157" s="71">
        <v>4</v>
      </c>
      <c r="P157" s="59">
        <v>0</v>
      </c>
      <c r="Q157" s="60"/>
      <c r="R157" s="60">
        <v>0</v>
      </c>
      <c r="S157" s="70">
        <v>0.17</v>
      </c>
      <c r="T157" s="71">
        <v>4</v>
      </c>
      <c r="U157" s="71">
        <v>17</v>
      </c>
      <c r="V157" s="77">
        <v>-13</v>
      </c>
      <c r="W157" s="77">
        <v>-2.4300000000000002</v>
      </c>
      <c r="X157" s="77">
        <v>-1.82</v>
      </c>
      <c r="Y157" s="70">
        <v>3.5</v>
      </c>
      <c r="Z157" s="71">
        <v>14.6</v>
      </c>
      <c r="AA157" s="77">
        <v>-11.1</v>
      </c>
      <c r="AB157" s="77">
        <v>-2.06</v>
      </c>
      <c r="AC157" s="77">
        <v>-1.55</v>
      </c>
      <c r="AD157" s="63" t="s">
        <v>25</v>
      </c>
    </row>
    <row r="158" spans="1:30" ht="17.25" thickBot="1">
      <c r="A158" s="72">
        <v>156</v>
      </c>
      <c r="B158" s="57" t="s">
        <v>2741</v>
      </c>
      <c r="C158" s="58" t="s">
        <v>1831</v>
      </c>
      <c r="D158" s="69" t="s">
        <v>104</v>
      </c>
      <c r="E158" s="58" t="s">
        <v>2350</v>
      </c>
      <c r="F158" s="69" t="s">
        <v>3421</v>
      </c>
      <c r="G158" s="69">
        <v>1998</v>
      </c>
      <c r="H158" s="59">
        <v>0</v>
      </c>
      <c r="I158" s="60"/>
      <c r="J158" s="60"/>
      <c r="K158" s="60"/>
      <c r="L158" s="60"/>
      <c r="M158" s="59">
        <v>0</v>
      </c>
      <c r="N158" s="60"/>
      <c r="O158" s="60">
        <v>0</v>
      </c>
      <c r="P158" s="59">
        <v>0</v>
      </c>
      <c r="Q158" s="60"/>
      <c r="R158" s="71">
        <v>1</v>
      </c>
      <c r="S158" s="59"/>
      <c r="T158" s="60"/>
      <c r="U158" s="60"/>
      <c r="V158" s="60"/>
      <c r="W158" s="60"/>
      <c r="X158" s="60"/>
      <c r="Y158" s="59"/>
      <c r="Z158" s="60"/>
      <c r="AA158" s="60"/>
      <c r="AB158" s="60"/>
      <c r="AC158" s="60"/>
      <c r="AD158" s="63" t="s">
        <v>25</v>
      </c>
    </row>
    <row r="159" spans="1:30" ht="17.25" thickBot="1">
      <c r="A159" s="72">
        <v>157</v>
      </c>
      <c r="B159" s="57" t="s">
        <v>172</v>
      </c>
      <c r="C159" s="58" t="s">
        <v>1831</v>
      </c>
      <c r="D159" s="69" t="s">
        <v>1821</v>
      </c>
      <c r="E159" s="58" t="s">
        <v>87</v>
      </c>
      <c r="F159" s="69" t="s">
        <v>3616</v>
      </c>
      <c r="G159" s="69">
        <v>2002</v>
      </c>
      <c r="H159" s="70">
        <v>7</v>
      </c>
      <c r="I159" s="71">
        <v>274</v>
      </c>
      <c r="J159" s="71">
        <v>39</v>
      </c>
      <c r="K159" s="71">
        <v>43.5</v>
      </c>
      <c r="L159" s="71">
        <v>3</v>
      </c>
      <c r="M159" s="70">
        <v>2</v>
      </c>
      <c r="N159" s="71">
        <v>75</v>
      </c>
      <c r="O159" s="71">
        <v>1</v>
      </c>
      <c r="P159" s="70">
        <v>5</v>
      </c>
      <c r="Q159" s="71">
        <v>25</v>
      </c>
      <c r="R159" s="60">
        <v>0</v>
      </c>
      <c r="S159" s="70">
        <v>1.1399999999999999</v>
      </c>
      <c r="T159" s="71">
        <v>4</v>
      </c>
      <c r="U159" s="71">
        <v>2</v>
      </c>
      <c r="V159" s="78">
        <v>2</v>
      </c>
      <c r="W159" s="78">
        <v>0.66</v>
      </c>
      <c r="X159" s="78">
        <v>1.67</v>
      </c>
      <c r="Y159" s="70">
        <v>3.3</v>
      </c>
      <c r="Z159" s="71">
        <v>4</v>
      </c>
      <c r="AA159" s="77">
        <v>-0.8</v>
      </c>
      <c r="AB159" s="77">
        <v>-0.25</v>
      </c>
      <c r="AC159" s="78">
        <v>0.38</v>
      </c>
      <c r="AD159" s="63" t="s">
        <v>25</v>
      </c>
    </row>
    <row r="160" spans="1:30" ht="17.25" thickBot="1">
      <c r="A160" s="72">
        <v>158</v>
      </c>
      <c r="B160" s="57" t="s">
        <v>173</v>
      </c>
      <c r="C160" s="58" t="s">
        <v>1814</v>
      </c>
      <c r="D160" s="69" t="s">
        <v>103</v>
      </c>
      <c r="E160" s="58" t="s">
        <v>79</v>
      </c>
      <c r="F160" s="69" t="s">
        <v>3617</v>
      </c>
      <c r="G160" s="69">
        <v>2003</v>
      </c>
      <c r="H160" s="70">
        <v>5</v>
      </c>
      <c r="I160" s="71">
        <v>123</v>
      </c>
      <c r="J160" s="71">
        <v>25</v>
      </c>
      <c r="K160" s="71">
        <v>19.5</v>
      </c>
      <c r="L160" s="71">
        <v>1.4</v>
      </c>
      <c r="M160" s="59">
        <v>0</v>
      </c>
      <c r="N160" s="60"/>
      <c r="O160" s="60">
        <v>0</v>
      </c>
      <c r="P160" s="70">
        <v>5</v>
      </c>
      <c r="Q160" s="71">
        <v>25</v>
      </c>
      <c r="R160" s="71">
        <v>2</v>
      </c>
      <c r="S160" s="70">
        <v>2.6</v>
      </c>
      <c r="T160" s="71">
        <v>4</v>
      </c>
      <c r="U160" s="60">
        <v>0</v>
      </c>
      <c r="V160" s="78">
        <v>4</v>
      </c>
      <c r="W160" s="78">
        <v>2.93</v>
      </c>
      <c r="X160" s="78">
        <v>2.04</v>
      </c>
      <c r="Y160" s="70">
        <v>1.8</v>
      </c>
      <c r="Z160" s="71">
        <v>1.9</v>
      </c>
      <c r="AA160" s="60">
        <v>0</v>
      </c>
      <c r="AB160" s="77">
        <v>-0.03</v>
      </c>
      <c r="AC160" s="77">
        <v>-0.98</v>
      </c>
      <c r="AD160" s="63" t="s">
        <v>25</v>
      </c>
    </row>
    <row r="161" spans="1:30" ht="17.25" thickBot="1">
      <c r="A161" s="72">
        <v>159</v>
      </c>
      <c r="B161" s="57" t="s">
        <v>3415</v>
      </c>
      <c r="C161" s="58" t="s">
        <v>1851</v>
      </c>
      <c r="D161" s="69" t="s">
        <v>103</v>
      </c>
      <c r="E161" s="58" t="s">
        <v>63</v>
      </c>
      <c r="F161" s="69" t="s">
        <v>3909</v>
      </c>
      <c r="G161" s="69">
        <v>1992</v>
      </c>
      <c r="H161" s="59">
        <v>0</v>
      </c>
      <c r="I161" s="60"/>
      <c r="J161" s="60"/>
      <c r="K161" s="60"/>
      <c r="L161" s="60"/>
      <c r="M161" s="59">
        <v>0</v>
      </c>
      <c r="N161" s="60"/>
      <c r="O161" s="60">
        <v>0</v>
      </c>
      <c r="P161" s="59">
        <v>0</v>
      </c>
      <c r="Q161" s="60"/>
      <c r="R161" s="71">
        <v>2</v>
      </c>
      <c r="S161" s="59"/>
      <c r="T161" s="60"/>
      <c r="U161" s="60"/>
      <c r="V161" s="60"/>
      <c r="W161" s="60"/>
      <c r="X161" s="60"/>
      <c r="Y161" s="59"/>
      <c r="Z161" s="60"/>
      <c r="AA161" s="60"/>
      <c r="AB161" s="60"/>
      <c r="AC161" s="60"/>
      <c r="AD161" s="63" t="s">
        <v>25</v>
      </c>
    </row>
    <row r="162" spans="1:30" ht="17.25" thickBot="1">
      <c r="A162" s="72">
        <v>160</v>
      </c>
      <c r="B162" s="57" t="s">
        <v>174</v>
      </c>
      <c r="C162" s="58" t="s">
        <v>1824</v>
      </c>
      <c r="D162" s="69" t="s">
        <v>104</v>
      </c>
      <c r="E162" s="58" t="s">
        <v>71</v>
      </c>
      <c r="F162" s="69" t="s">
        <v>3618</v>
      </c>
      <c r="G162" s="69">
        <v>1999</v>
      </c>
      <c r="H162" s="70">
        <v>4</v>
      </c>
      <c r="I162" s="71">
        <v>99</v>
      </c>
      <c r="J162" s="71">
        <v>25</v>
      </c>
      <c r="K162" s="71">
        <v>15.7</v>
      </c>
      <c r="L162" s="71">
        <v>1.1000000000000001</v>
      </c>
      <c r="M162" s="70">
        <v>1</v>
      </c>
      <c r="N162" s="71">
        <v>90</v>
      </c>
      <c r="O162" s="71">
        <v>1</v>
      </c>
      <c r="P162" s="70">
        <v>3</v>
      </c>
      <c r="Q162" s="71">
        <v>3</v>
      </c>
      <c r="R162" s="71">
        <v>3</v>
      </c>
      <c r="S162" s="70">
        <v>2.5</v>
      </c>
      <c r="T162" s="71">
        <v>4</v>
      </c>
      <c r="U162" s="71">
        <v>3</v>
      </c>
      <c r="V162" s="78">
        <v>1</v>
      </c>
      <c r="W162" s="78">
        <v>0.91</v>
      </c>
      <c r="X162" s="77">
        <v>-0.45</v>
      </c>
      <c r="Y162" s="70">
        <v>1.6</v>
      </c>
      <c r="Z162" s="71">
        <v>2.6</v>
      </c>
      <c r="AA162" s="77">
        <v>-1</v>
      </c>
      <c r="AB162" s="77">
        <v>-0.88</v>
      </c>
      <c r="AC162" s="77">
        <v>-1.57</v>
      </c>
      <c r="AD162" s="63" t="s">
        <v>25</v>
      </c>
    </row>
    <row r="163" spans="1:30" ht="17.25" thickBot="1">
      <c r="A163" s="72">
        <v>161</v>
      </c>
      <c r="B163" s="57" t="s">
        <v>2846</v>
      </c>
      <c r="C163" s="58" t="s">
        <v>1863</v>
      </c>
      <c r="D163" s="69" t="s">
        <v>103</v>
      </c>
      <c r="E163" s="58" t="s">
        <v>79</v>
      </c>
      <c r="F163" s="69" t="s">
        <v>3400</v>
      </c>
      <c r="G163" s="69">
        <v>1993</v>
      </c>
      <c r="H163" s="70">
        <v>5</v>
      </c>
      <c r="I163" s="71">
        <v>110</v>
      </c>
      <c r="J163" s="71">
        <v>22</v>
      </c>
      <c r="K163" s="71">
        <v>17.5</v>
      </c>
      <c r="L163" s="71">
        <v>1.2</v>
      </c>
      <c r="M163" s="70">
        <v>1</v>
      </c>
      <c r="N163" s="71">
        <v>57</v>
      </c>
      <c r="O163" s="60">
        <v>0</v>
      </c>
      <c r="P163" s="70">
        <v>4</v>
      </c>
      <c r="Q163" s="71">
        <v>13</v>
      </c>
      <c r="R163" s="71">
        <v>1</v>
      </c>
      <c r="S163" s="70">
        <v>2.4</v>
      </c>
      <c r="T163" s="60">
        <v>0</v>
      </c>
      <c r="U163" s="71">
        <v>2</v>
      </c>
      <c r="V163" s="77">
        <v>-2</v>
      </c>
      <c r="W163" s="77">
        <v>-1.64</v>
      </c>
      <c r="X163" s="77">
        <v>-3.54</v>
      </c>
      <c r="Y163" s="70">
        <v>0.8</v>
      </c>
      <c r="Z163" s="71">
        <v>3.1</v>
      </c>
      <c r="AA163" s="77">
        <v>-2.2999999999999998</v>
      </c>
      <c r="AB163" s="77">
        <v>-1.85</v>
      </c>
      <c r="AC163" s="77">
        <v>-3.16</v>
      </c>
      <c r="AD163" s="63" t="s">
        <v>25</v>
      </c>
    </row>
    <row r="164" spans="1:30" ht="17.25" thickBot="1">
      <c r="A164" s="72">
        <v>162</v>
      </c>
      <c r="B164" s="57" t="s">
        <v>175</v>
      </c>
      <c r="C164" s="58" t="s">
        <v>1827</v>
      </c>
      <c r="D164" s="69" t="s">
        <v>103</v>
      </c>
      <c r="E164" s="58" t="s">
        <v>69</v>
      </c>
      <c r="F164" s="69" t="s">
        <v>3619</v>
      </c>
      <c r="G164" s="69">
        <v>1992</v>
      </c>
      <c r="H164" s="70">
        <v>6</v>
      </c>
      <c r="I164" s="71">
        <v>332</v>
      </c>
      <c r="J164" s="71">
        <v>55</v>
      </c>
      <c r="K164" s="71">
        <v>52.7</v>
      </c>
      <c r="L164" s="71">
        <v>3.7</v>
      </c>
      <c r="M164" s="70">
        <v>3</v>
      </c>
      <c r="N164" s="71">
        <v>90</v>
      </c>
      <c r="O164" s="71">
        <v>3</v>
      </c>
      <c r="P164" s="70">
        <v>3</v>
      </c>
      <c r="Q164" s="71">
        <v>21</v>
      </c>
      <c r="R164" s="71">
        <v>1</v>
      </c>
      <c r="S164" s="70">
        <v>1</v>
      </c>
      <c r="T164" s="71">
        <v>6</v>
      </c>
      <c r="U164" s="71">
        <v>9</v>
      </c>
      <c r="V164" s="77">
        <v>-3</v>
      </c>
      <c r="W164" s="77">
        <v>-0.81</v>
      </c>
      <c r="X164" s="77">
        <v>-0.51</v>
      </c>
      <c r="Y164" s="70">
        <v>6.6</v>
      </c>
      <c r="Z164" s="71">
        <v>7.1</v>
      </c>
      <c r="AA164" s="77">
        <v>-0.4</v>
      </c>
      <c r="AB164" s="77">
        <v>-0.12</v>
      </c>
      <c r="AC164" s="77">
        <v>-0.27</v>
      </c>
      <c r="AD164" s="63" t="s">
        <v>25</v>
      </c>
    </row>
    <row r="165" spans="1:30" ht="17.25" thickBot="1">
      <c r="A165" s="72">
        <v>163</v>
      </c>
      <c r="B165" s="57" t="s">
        <v>176</v>
      </c>
      <c r="C165" s="58" t="s">
        <v>1844</v>
      </c>
      <c r="D165" s="69" t="s">
        <v>104</v>
      </c>
      <c r="E165" s="58" t="s">
        <v>73</v>
      </c>
      <c r="F165" s="69" t="s">
        <v>3620</v>
      </c>
      <c r="G165" s="69">
        <v>1998</v>
      </c>
      <c r="H165" s="70">
        <v>6</v>
      </c>
      <c r="I165" s="71">
        <v>495</v>
      </c>
      <c r="J165" s="71">
        <v>83</v>
      </c>
      <c r="K165" s="71">
        <v>78.599999999999994</v>
      </c>
      <c r="L165" s="71">
        <v>5.5</v>
      </c>
      <c r="M165" s="70">
        <v>6</v>
      </c>
      <c r="N165" s="71">
        <v>83</v>
      </c>
      <c r="O165" s="71">
        <v>5</v>
      </c>
      <c r="P165" s="59">
        <v>0</v>
      </c>
      <c r="Q165" s="60"/>
      <c r="R165" s="60">
        <v>0</v>
      </c>
      <c r="S165" s="70">
        <v>2</v>
      </c>
      <c r="T165" s="71">
        <v>15</v>
      </c>
      <c r="U165" s="71">
        <v>10</v>
      </c>
      <c r="V165" s="78">
        <v>5</v>
      </c>
      <c r="W165" s="78">
        <v>0.91</v>
      </c>
      <c r="X165" s="78">
        <v>0.91</v>
      </c>
      <c r="Y165" s="70">
        <v>11.6</v>
      </c>
      <c r="Z165" s="71">
        <v>10.1</v>
      </c>
      <c r="AA165" s="78">
        <v>1.6</v>
      </c>
      <c r="AB165" s="78">
        <v>0.28999999999999998</v>
      </c>
      <c r="AC165" s="77">
        <v>-0.51</v>
      </c>
      <c r="AD165" s="63" t="s">
        <v>25</v>
      </c>
    </row>
    <row r="166" spans="1:30" ht="17.25" thickBot="1">
      <c r="A166" s="72">
        <v>164</v>
      </c>
      <c r="B166" s="57" t="s">
        <v>3146</v>
      </c>
      <c r="C166" s="58" t="s">
        <v>1852</v>
      </c>
      <c r="D166" s="69" t="s">
        <v>104</v>
      </c>
      <c r="E166" s="58" t="s">
        <v>69</v>
      </c>
      <c r="F166" s="69" t="s">
        <v>3621</v>
      </c>
      <c r="G166" s="69">
        <v>1988</v>
      </c>
      <c r="H166" s="70">
        <v>2</v>
      </c>
      <c r="I166" s="71">
        <v>95</v>
      </c>
      <c r="J166" s="71">
        <v>48</v>
      </c>
      <c r="K166" s="71">
        <v>15.1</v>
      </c>
      <c r="L166" s="71">
        <v>1.1000000000000001</v>
      </c>
      <c r="M166" s="70">
        <v>1</v>
      </c>
      <c r="N166" s="71">
        <v>88</v>
      </c>
      <c r="O166" s="60">
        <v>0</v>
      </c>
      <c r="P166" s="70">
        <v>1</v>
      </c>
      <c r="Q166" s="71">
        <v>7</v>
      </c>
      <c r="R166" s="71">
        <v>2</v>
      </c>
      <c r="S166" s="70">
        <v>1.5</v>
      </c>
      <c r="T166" s="71">
        <v>1</v>
      </c>
      <c r="U166" s="71">
        <v>2</v>
      </c>
      <c r="V166" s="77">
        <v>-1</v>
      </c>
      <c r="W166" s="77">
        <v>-0.95</v>
      </c>
      <c r="X166" s="77">
        <v>-0.44</v>
      </c>
      <c r="Y166" s="70">
        <v>0.8</v>
      </c>
      <c r="Z166" s="71">
        <v>1.9</v>
      </c>
      <c r="AA166" s="77">
        <v>-1.1000000000000001</v>
      </c>
      <c r="AB166" s="77">
        <v>-1.03</v>
      </c>
      <c r="AC166" s="77">
        <v>-1.23</v>
      </c>
      <c r="AD166" s="63" t="s">
        <v>25</v>
      </c>
    </row>
    <row r="167" spans="1:30" ht="17.25" thickBot="1">
      <c r="A167" s="72">
        <v>165</v>
      </c>
      <c r="B167" s="57" t="s">
        <v>177</v>
      </c>
      <c r="C167" s="58" t="s">
        <v>1814</v>
      </c>
      <c r="D167" s="69" t="s">
        <v>1812</v>
      </c>
      <c r="E167" s="58" t="s">
        <v>85</v>
      </c>
      <c r="F167" s="69" t="s">
        <v>3622</v>
      </c>
      <c r="G167" s="69">
        <v>1998</v>
      </c>
      <c r="H167" s="70">
        <v>7</v>
      </c>
      <c r="I167" s="71">
        <v>627</v>
      </c>
      <c r="J167" s="71">
        <v>90</v>
      </c>
      <c r="K167" s="71">
        <v>99.5</v>
      </c>
      <c r="L167" s="71">
        <v>7</v>
      </c>
      <c r="M167" s="70">
        <v>7</v>
      </c>
      <c r="N167" s="71">
        <v>90</v>
      </c>
      <c r="O167" s="71">
        <v>6</v>
      </c>
      <c r="P167" s="59">
        <v>0</v>
      </c>
      <c r="Q167" s="60"/>
      <c r="R167" s="60">
        <v>0</v>
      </c>
      <c r="S167" s="70">
        <v>1.57</v>
      </c>
      <c r="T167" s="71">
        <v>7</v>
      </c>
      <c r="U167" s="71">
        <v>7</v>
      </c>
      <c r="V167" s="60">
        <v>0</v>
      </c>
      <c r="W167" s="60">
        <v>0</v>
      </c>
      <c r="X167" s="60">
        <v>0</v>
      </c>
      <c r="Y167" s="70">
        <v>8.1</v>
      </c>
      <c r="Z167" s="71">
        <v>9.3000000000000007</v>
      </c>
      <c r="AA167" s="77">
        <v>-1.2</v>
      </c>
      <c r="AB167" s="77">
        <v>-0.17</v>
      </c>
      <c r="AC167" s="78">
        <v>5.36</v>
      </c>
      <c r="AD167" s="63" t="s">
        <v>25</v>
      </c>
    </row>
    <row r="168" spans="1:30" ht="17.25" thickBot="1">
      <c r="A168" s="72">
        <v>166</v>
      </c>
      <c r="B168" s="57" t="s">
        <v>92</v>
      </c>
      <c r="C168" s="58" t="s">
        <v>1836</v>
      </c>
      <c r="D168" s="69" t="s">
        <v>111</v>
      </c>
      <c r="E168" s="58" t="s">
        <v>91</v>
      </c>
      <c r="F168" s="69" t="s">
        <v>3910</v>
      </c>
      <c r="G168" s="69">
        <v>1985</v>
      </c>
      <c r="H168" s="59">
        <v>0</v>
      </c>
      <c r="I168" s="60"/>
      <c r="J168" s="60"/>
      <c r="K168" s="60"/>
      <c r="L168" s="60"/>
      <c r="M168" s="59">
        <v>0</v>
      </c>
      <c r="N168" s="60"/>
      <c r="O168" s="60">
        <v>0</v>
      </c>
      <c r="P168" s="59">
        <v>0</v>
      </c>
      <c r="Q168" s="60"/>
      <c r="R168" s="71">
        <v>7</v>
      </c>
      <c r="S168" s="59"/>
      <c r="T168" s="60"/>
      <c r="U168" s="60"/>
      <c r="V168" s="60"/>
      <c r="W168" s="60"/>
      <c r="X168" s="60"/>
      <c r="Y168" s="59"/>
      <c r="Z168" s="60"/>
      <c r="AA168" s="60"/>
      <c r="AB168" s="60"/>
      <c r="AC168" s="60"/>
      <c r="AD168" s="63" t="s">
        <v>25</v>
      </c>
    </row>
    <row r="169" spans="1:30" ht="17.25" thickBot="1">
      <c r="A169" s="72">
        <v>167</v>
      </c>
      <c r="B169" s="57" t="s">
        <v>3024</v>
      </c>
      <c r="C169" s="58" t="s">
        <v>1822</v>
      </c>
      <c r="D169" s="69" t="s">
        <v>1812</v>
      </c>
      <c r="E169" s="58" t="s">
        <v>73</v>
      </c>
      <c r="F169" s="69" t="s">
        <v>3623</v>
      </c>
      <c r="G169" s="69">
        <v>2002</v>
      </c>
      <c r="H169" s="70">
        <v>3</v>
      </c>
      <c r="I169" s="71">
        <v>117</v>
      </c>
      <c r="J169" s="71">
        <v>39</v>
      </c>
      <c r="K169" s="71">
        <v>18.600000000000001</v>
      </c>
      <c r="L169" s="71">
        <v>1.3</v>
      </c>
      <c r="M169" s="59">
        <v>0</v>
      </c>
      <c r="N169" s="60"/>
      <c r="O169" s="60">
        <v>0</v>
      </c>
      <c r="P169" s="70">
        <v>3</v>
      </c>
      <c r="Q169" s="71">
        <v>39</v>
      </c>
      <c r="R169" s="60">
        <v>0</v>
      </c>
      <c r="S169" s="70">
        <v>2</v>
      </c>
      <c r="T169" s="71">
        <v>4</v>
      </c>
      <c r="U169" s="71">
        <v>4</v>
      </c>
      <c r="V169" s="60">
        <v>0</v>
      </c>
      <c r="W169" s="60">
        <v>0</v>
      </c>
      <c r="X169" s="77">
        <v>-0.88</v>
      </c>
      <c r="Y169" s="70">
        <v>3.2</v>
      </c>
      <c r="Z169" s="71">
        <v>1.4</v>
      </c>
      <c r="AA169" s="78">
        <v>1.8</v>
      </c>
      <c r="AB169" s="78">
        <v>1.39</v>
      </c>
      <c r="AC169" s="78">
        <v>1.22</v>
      </c>
      <c r="AD169" s="63" t="s">
        <v>25</v>
      </c>
    </row>
    <row r="170" spans="1:30" ht="17.25" thickBot="1">
      <c r="A170" s="72">
        <v>168</v>
      </c>
      <c r="B170" s="57" t="s">
        <v>1762</v>
      </c>
      <c r="C170" s="58" t="s">
        <v>1824</v>
      </c>
      <c r="D170" s="69" t="s">
        <v>104</v>
      </c>
      <c r="E170" s="58" t="s">
        <v>87</v>
      </c>
      <c r="F170" s="69" t="s">
        <v>3911</v>
      </c>
      <c r="G170" s="69">
        <v>1989</v>
      </c>
      <c r="H170" s="59">
        <v>0</v>
      </c>
      <c r="I170" s="60"/>
      <c r="J170" s="60"/>
      <c r="K170" s="60"/>
      <c r="L170" s="60"/>
      <c r="M170" s="59">
        <v>0</v>
      </c>
      <c r="N170" s="60"/>
      <c r="O170" s="60">
        <v>0</v>
      </c>
      <c r="P170" s="59">
        <v>0</v>
      </c>
      <c r="Q170" s="60"/>
      <c r="R170" s="71">
        <v>1</v>
      </c>
      <c r="S170" s="59"/>
      <c r="T170" s="60"/>
      <c r="U170" s="60"/>
      <c r="V170" s="60"/>
      <c r="W170" s="60"/>
      <c r="X170" s="60"/>
      <c r="Y170" s="59"/>
      <c r="Z170" s="60"/>
      <c r="AA170" s="60"/>
      <c r="AB170" s="60"/>
      <c r="AC170" s="60"/>
      <c r="AD170" s="63" t="s">
        <v>25</v>
      </c>
    </row>
    <row r="171" spans="1:30" ht="17.25" thickBot="1">
      <c r="A171" s="72">
        <v>169</v>
      </c>
      <c r="B171" s="57" t="s">
        <v>179</v>
      </c>
      <c r="C171" s="58" t="s">
        <v>1834</v>
      </c>
      <c r="D171" s="69" t="s">
        <v>102</v>
      </c>
      <c r="E171" s="58" t="s">
        <v>73</v>
      </c>
      <c r="F171" s="69" t="s">
        <v>3624</v>
      </c>
      <c r="G171" s="69">
        <v>2004</v>
      </c>
      <c r="H171" s="70">
        <v>7</v>
      </c>
      <c r="I171" s="71">
        <v>303</v>
      </c>
      <c r="J171" s="71">
        <v>43</v>
      </c>
      <c r="K171" s="71">
        <v>48.1</v>
      </c>
      <c r="L171" s="71">
        <v>3.4</v>
      </c>
      <c r="M171" s="70">
        <v>4</v>
      </c>
      <c r="N171" s="71">
        <v>65</v>
      </c>
      <c r="O171" s="71">
        <v>1</v>
      </c>
      <c r="P171" s="70">
        <v>3</v>
      </c>
      <c r="Q171" s="71">
        <v>14</v>
      </c>
      <c r="R171" s="60">
        <v>0</v>
      </c>
      <c r="S171" s="70">
        <v>2.14</v>
      </c>
      <c r="T171" s="71">
        <v>7</v>
      </c>
      <c r="U171" s="71">
        <v>8</v>
      </c>
      <c r="V171" s="77">
        <v>-1</v>
      </c>
      <c r="W171" s="77">
        <v>-0.3</v>
      </c>
      <c r="X171" s="77">
        <v>-1.95</v>
      </c>
      <c r="Y171" s="70">
        <v>6.4</v>
      </c>
      <c r="Z171" s="71">
        <v>6.6</v>
      </c>
      <c r="AA171" s="77">
        <v>-0.2</v>
      </c>
      <c r="AB171" s="77">
        <v>-7.0000000000000007E-2</v>
      </c>
      <c r="AC171" s="77">
        <v>-0.89</v>
      </c>
      <c r="AD171" s="63" t="s">
        <v>25</v>
      </c>
    </row>
    <row r="172" spans="1:30" ht="17.25" thickBot="1">
      <c r="A172" s="72">
        <v>170</v>
      </c>
      <c r="B172" s="57" t="s">
        <v>180</v>
      </c>
      <c r="C172" s="58" t="s">
        <v>1843</v>
      </c>
      <c r="D172" s="69" t="s">
        <v>1812</v>
      </c>
      <c r="E172" s="58" t="s">
        <v>69</v>
      </c>
      <c r="F172" s="69" t="s">
        <v>3625</v>
      </c>
      <c r="G172" s="69">
        <v>1994</v>
      </c>
      <c r="H172" s="70">
        <v>7</v>
      </c>
      <c r="I172" s="71">
        <v>630</v>
      </c>
      <c r="J172" s="71">
        <v>90</v>
      </c>
      <c r="K172" s="71">
        <v>100</v>
      </c>
      <c r="L172" s="71">
        <v>7</v>
      </c>
      <c r="M172" s="70">
        <v>7</v>
      </c>
      <c r="N172" s="71">
        <v>90</v>
      </c>
      <c r="O172" s="71">
        <v>7</v>
      </c>
      <c r="P172" s="59">
        <v>0</v>
      </c>
      <c r="Q172" s="60"/>
      <c r="R172" s="60">
        <v>0</v>
      </c>
      <c r="S172" s="70">
        <v>1.29</v>
      </c>
      <c r="T172" s="71">
        <v>7</v>
      </c>
      <c r="U172" s="71">
        <v>11</v>
      </c>
      <c r="V172" s="77">
        <v>-4</v>
      </c>
      <c r="W172" s="77">
        <v>-0.56999999999999995</v>
      </c>
      <c r="X172" s="60"/>
      <c r="Y172" s="70">
        <v>11.2</v>
      </c>
      <c r="Z172" s="71">
        <v>11.1</v>
      </c>
      <c r="AA172" s="78">
        <v>0.1</v>
      </c>
      <c r="AB172" s="78">
        <v>0.01</v>
      </c>
      <c r="AC172" s="60"/>
      <c r="AD172" s="63" t="s">
        <v>25</v>
      </c>
    </row>
    <row r="173" spans="1:30" ht="17.25" thickBot="1">
      <c r="A173" s="72">
        <v>171</v>
      </c>
      <c r="B173" s="57" t="s">
        <v>2982</v>
      </c>
      <c r="C173" s="58" t="s">
        <v>1822</v>
      </c>
      <c r="D173" s="69" t="s">
        <v>1835</v>
      </c>
      <c r="E173" s="58" t="s">
        <v>69</v>
      </c>
      <c r="F173" s="69" t="s">
        <v>3912</v>
      </c>
      <c r="G173" s="69">
        <v>2003</v>
      </c>
      <c r="H173" s="59">
        <v>0</v>
      </c>
      <c r="I173" s="60"/>
      <c r="J173" s="60"/>
      <c r="K173" s="60"/>
      <c r="L173" s="60"/>
      <c r="M173" s="59">
        <v>0</v>
      </c>
      <c r="N173" s="60"/>
      <c r="O173" s="60">
        <v>0</v>
      </c>
      <c r="P173" s="59">
        <v>0</v>
      </c>
      <c r="Q173" s="60"/>
      <c r="R173" s="71">
        <v>1</v>
      </c>
      <c r="S173" s="59"/>
      <c r="T173" s="60"/>
      <c r="U173" s="60"/>
      <c r="V173" s="60"/>
      <c r="W173" s="60"/>
      <c r="X173" s="60"/>
      <c r="Y173" s="59"/>
      <c r="Z173" s="60"/>
      <c r="AA173" s="60"/>
      <c r="AB173" s="60"/>
      <c r="AC173" s="60"/>
      <c r="AD173" s="63" t="s">
        <v>25</v>
      </c>
    </row>
    <row r="174" spans="1:30" ht="17.25" thickBot="1">
      <c r="A174" s="72">
        <v>172</v>
      </c>
      <c r="B174" s="57" t="s">
        <v>1780</v>
      </c>
      <c r="C174" s="58" t="s">
        <v>1823</v>
      </c>
      <c r="D174" s="69" t="s">
        <v>103</v>
      </c>
      <c r="E174" s="58" t="s">
        <v>81</v>
      </c>
      <c r="F174" s="69" t="s">
        <v>3626</v>
      </c>
      <c r="G174" s="69">
        <v>2001</v>
      </c>
      <c r="H174" s="70">
        <v>6</v>
      </c>
      <c r="I174" s="71">
        <v>507</v>
      </c>
      <c r="J174" s="71">
        <v>85</v>
      </c>
      <c r="K174" s="71">
        <v>93.9</v>
      </c>
      <c r="L174" s="71">
        <v>5.6</v>
      </c>
      <c r="M174" s="70">
        <v>6</v>
      </c>
      <c r="N174" s="71">
        <v>85</v>
      </c>
      <c r="O174" s="71">
        <v>4</v>
      </c>
      <c r="P174" s="59">
        <v>0</v>
      </c>
      <c r="Q174" s="60"/>
      <c r="R174" s="60">
        <v>0</v>
      </c>
      <c r="S174" s="70">
        <v>0.83</v>
      </c>
      <c r="T174" s="71">
        <v>5</v>
      </c>
      <c r="U174" s="71">
        <v>5</v>
      </c>
      <c r="V174" s="60">
        <v>0</v>
      </c>
      <c r="W174" s="60">
        <v>0</v>
      </c>
      <c r="X174" s="78">
        <v>2.73</v>
      </c>
      <c r="Y174" s="70">
        <v>10.5</v>
      </c>
      <c r="Z174" s="71">
        <v>5.5</v>
      </c>
      <c r="AA174" s="78">
        <v>5</v>
      </c>
      <c r="AB174" s="78">
        <v>0.88</v>
      </c>
      <c r="AC174" s="78">
        <v>0.21</v>
      </c>
      <c r="AD174" s="63" t="s">
        <v>25</v>
      </c>
    </row>
    <row r="175" spans="1:30" ht="17.25" thickBot="1">
      <c r="A175" s="72">
        <v>173</v>
      </c>
      <c r="B175" s="57" t="s">
        <v>2688</v>
      </c>
      <c r="C175" s="58" t="s">
        <v>1820</v>
      </c>
      <c r="D175" s="69" t="s">
        <v>111</v>
      </c>
      <c r="E175" s="58" t="s">
        <v>77</v>
      </c>
      <c r="F175" s="69" t="s">
        <v>3627</v>
      </c>
      <c r="G175" s="69">
        <v>1993</v>
      </c>
      <c r="H175" s="70">
        <v>7</v>
      </c>
      <c r="I175" s="71">
        <v>630</v>
      </c>
      <c r="J175" s="71">
        <v>90</v>
      </c>
      <c r="K175" s="71">
        <v>100</v>
      </c>
      <c r="L175" s="71">
        <v>7</v>
      </c>
      <c r="M175" s="70">
        <v>7</v>
      </c>
      <c r="N175" s="71">
        <v>90</v>
      </c>
      <c r="O175" s="71">
        <v>7</v>
      </c>
      <c r="P175" s="59">
        <v>0</v>
      </c>
      <c r="Q175" s="60"/>
      <c r="R175" s="60">
        <v>0</v>
      </c>
      <c r="S175" s="70">
        <v>1</v>
      </c>
      <c r="T175" s="71">
        <v>10</v>
      </c>
      <c r="U175" s="71">
        <v>10</v>
      </c>
      <c r="V175" s="60">
        <v>0</v>
      </c>
      <c r="W175" s="60">
        <v>0</v>
      </c>
      <c r="X175" s="60"/>
      <c r="Y175" s="70">
        <v>12.8</v>
      </c>
      <c r="Z175" s="71">
        <v>8.4</v>
      </c>
      <c r="AA175" s="78">
        <v>4.5</v>
      </c>
      <c r="AB175" s="78">
        <v>0.64</v>
      </c>
      <c r="AC175" s="60"/>
      <c r="AD175" s="63" t="s">
        <v>25</v>
      </c>
    </row>
    <row r="176" spans="1:30" ht="17.25" thickBot="1">
      <c r="A176" s="72">
        <v>174</v>
      </c>
      <c r="B176" s="57" t="s">
        <v>181</v>
      </c>
      <c r="C176" s="58" t="s">
        <v>1814</v>
      </c>
      <c r="D176" s="69" t="s">
        <v>1821</v>
      </c>
      <c r="E176" s="58" t="s">
        <v>65</v>
      </c>
      <c r="F176" s="69" t="s">
        <v>3628</v>
      </c>
      <c r="G176" s="69">
        <v>2000</v>
      </c>
      <c r="H176" s="70">
        <v>7</v>
      </c>
      <c r="I176" s="71">
        <v>516</v>
      </c>
      <c r="J176" s="71">
        <v>74</v>
      </c>
      <c r="K176" s="71">
        <v>81.900000000000006</v>
      </c>
      <c r="L176" s="71">
        <v>5.7</v>
      </c>
      <c r="M176" s="70">
        <v>6</v>
      </c>
      <c r="N176" s="71">
        <v>85</v>
      </c>
      <c r="O176" s="71">
        <v>3</v>
      </c>
      <c r="P176" s="70">
        <v>1</v>
      </c>
      <c r="Q176" s="71">
        <v>5</v>
      </c>
      <c r="R176" s="60">
        <v>0</v>
      </c>
      <c r="S176" s="70">
        <v>2.57</v>
      </c>
      <c r="T176" s="71">
        <v>13</v>
      </c>
      <c r="U176" s="71">
        <v>4</v>
      </c>
      <c r="V176" s="78">
        <v>9</v>
      </c>
      <c r="W176" s="78">
        <v>1.57</v>
      </c>
      <c r="X176" s="77">
        <v>-0.8</v>
      </c>
      <c r="Y176" s="70">
        <v>10.5</v>
      </c>
      <c r="Z176" s="71">
        <v>4.7</v>
      </c>
      <c r="AA176" s="78">
        <v>5.8</v>
      </c>
      <c r="AB176" s="78">
        <v>1.02</v>
      </c>
      <c r="AC176" s="77">
        <v>-1.73</v>
      </c>
      <c r="AD176" s="63" t="s">
        <v>25</v>
      </c>
    </row>
    <row r="177" spans="1:30" ht="17.25" thickBot="1">
      <c r="A177" s="72">
        <v>175</v>
      </c>
      <c r="B177" s="57" t="s">
        <v>2689</v>
      </c>
      <c r="C177" s="58" t="s">
        <v>1814</v>
      </c>
      <c r="D177" s="69" t="s">
        <v>111</v>
      </c>
      <c r="E177" s="58" t="s">
        <v>2351</v>
      </c>
      <c r="F177" s="69" t="s">
        <v>3629</v>
      </c>
      <c r="G177" s="69">
        <v>1991</v>
      </c>
      <c r="H177" s="70">
        <v>7</v>
      </c>
      <c r="I177" s="71">
        <v>630</v>
      </c>
      <c r="J177" s="71">
        <v>90</v>
      </c>
      <c r="K177" s="71">
        <v>100</v>
      </c>
      <c r="L177" s="71">
        <v>7</v>
      </c>
      <c r="M177" s="70">
        <v>7</v>
      </c>
      <c r="N177" s="71">
        <v>90</v>
      </c>
      <c r="O177" s="71">
        <v>7</v>
      </c>
      <c r="P177" s="59">
        <v>0</v>
      </c>
      <c r="Q177" s="60"/>
      <c r="R177" s="60">
        <v>0</v>
      </c>
      <c r="S177" s="70">
        <v>0.14000000000000001</v>
      </c>
      <c r="T177" s="71">
        <v>5</v>
      </c>
      <c r="U177" s="71">
        <v>19</v>
      </c>
      <c r="V177" s="77">
        <v>-14</v>
      </c>
      <c r="W177" s="77">
        <v>-2</v>
      </c>
      <c r="X177" s="60"/>
      <c r="Y177" s="70">
        <v>5.5</v>
      </c>
      <c r="Z177" s="71">
        <v>17.399999999999999</v>
      </c>
      <c r="AA177" s="77">
        <v>-11.9</v>
      </c>
      <c r="AB177" s="77">
        <v>-1.7</v>
      </c>
      <c r="AC177" s="60"/>
      <c r="AD177" s="63" t="s">
        <v>25</v>
      </c>
    </row>
    <row r="178" spans="1:30" ht="17.25" thickBot="1">
      <c r="A178" s="72">
        <v>176</v>
      </c>
      <c r="B178" s="57" t="s">
        <v>182</v>
      </c>
      <c r="C178" s="58" t="s">
        <v>1822</v>
      </c>
      <c r="D178" s="69" t="s">
        <v>1812</v>
      </c>
      <c r="E178" s="58" t="s">
        <v>91</v>
      </c>
      <c r="F178" s="69" t="s">
        <v>3630</v>
      </c>
      <c r="G178" s="69">
        <v>1996</v>
      </c>
      <c r="H178" s="70">
        <v>6</v>
      </c>
      <c r="I178" s="71">
        <v>144</v>
      </c>
      <c r="J178" s="71">
        <v>24</v>
      </c>
      <c r="K178" s="71">
        <v>22.9</v>
      </c>
      <c r="L178" s="71">
        <v>1.6</v>
      </c>
      <c r="M178" s="70">
        <v>1</v>
      </c>
      <c r="N178" s="71">
        <v>85</v>
      </c>
      <c r="O178" s="60">
        <v>0</v>
      </c>
      <c r="P178" s="70">
        <v>5</v>
      </c>
      <c r="Q178" s="71">
        <v>12</v>
      </c>
      <c r="R178" s="71">
        <v>1</v>
      </c>
      <c r="S178" s="70">
        <v>2.17</v>
      </c>
      <c r="T178" s="71">
        <v>3</v>
      </c>
      <c r="U178" s="71">
        <v>3</v>
      </c>
      <c r="V178" s="60">
        <v>0</v>
      </c>
      <c r="W178" s="60">
        <v>0</v>
      </c>
      <c r="X178" s="77">
        <v>-0.56000000000000005</v>
      </c>
      <c r="Y178" s="70">
        <v>2.8</v>
      </c>
      <c r="Z178" s="71">
        <v>2.9</v>
      </c>
      <c r="AA178" s="77">
        <v>-0.1</v>
      </c>
      <c r="AB178" s="77">
        <v>-7.0000000000000007E-2</v>
      </c>
      <c r="AC178" s="78">
        <v>0.5</v>
      </c>
      <c r="AD178" s="63" t="s">
        <v>25</v>
      </c>
    </row>
    <row r="179" spans="1:30" ht="17.25" thickBot="1">
      <c r="A179" s="72">
        <v>177</v>
      </c>
      <c r="B179" s="57" t="s">
        <v>2861</v>
      </c>
      <c r="C179" s="58" t="s">
        <v>1814</v>
      </c>
      <c r="D179" s="69" t="s">
        <v>111</v>
      </c>
      <c r="E179" s="58" t="s">
        <v>71</v>
      </c>
      <c r="F179" s="69" t="s">
        <v>3913</v>
      </c>
      <c r="G179" s="69">
        <v>1988</v>
      </c>
      <c r="H179" s="59">
        <v>0</v>
      </c>
      <c r="I179" s="60"/>
      <c r="J179" s="60"/>
      <c r="K179" s="60"/>
      <c r="L179" s="60"/>
      <c r="M179" s="59">
        <v>0</v>
      </c>
      <c r="N179" s="60"/>
      <c r="O179" s="60">
        <v>0</v>
      </c>
      <c r="P179" s="59">
        <v>0</v>
      </c>
      <c r="Q179" s="60"/>
      <c r="R179" s="71">
        <v>6</v>
      </c>
      <c r="S179" s="59"/>
      <c r="T179" s="60"/>
      <c r="U179" s="60"/>
      <c r="V179" s="60"/>
      <c r="W179" s="60"/>
      <c r="X179" s="60"/>
      <c r="Y179" s="59"/>
      <c r="Z179" s="60"/>
      <c r="AA179" s="60"/>
      <c r="AB179" s="60"/>
      <c r="AC179" s="60"/>
      <c r="AD179" s="63" t="s">
        <v>25</v>
      </c>
    </row>
    <row r="180" spans="1:30" ht="17.25" thickBot="1">
      <c r="A180" s="72">
        <v>178</v>
      </c>
      <c r="B180" s="57" t="s">
        <v>2690</v>
      </c>
      <c r="C180" s="58" t="s">
        <v>2691</v>
      </c>
      <c r="D180" s="69" t="s">
        <v>1821</v>
      </c>
      <c r="E180" s="58" t="s">
        <v>2350</v>
      </c>
      <c r="F180" s="69" t="s">
        <v>3631</v>
      </c>
      <c r="G180" s="69">
        <v>2000</v>
      </c>
      <c r="H180" s="70">
        <v>4</v>
      </c>
      <c r="I180" s="71">
        <v>348</v>
      </c>
      <c r="J180" s="71">
        <v>87</v>
      </c>
      <c r="K180" s="71">
        <v>64.400000000000006</v>
      </c>
      <c r="L180" s="71">
        <v>3.9</v>
      </c>
      <c r="M180" s="70">
        <v>4</v>
      </c>
      <c r="N180" s="71">
        <v>87</v>
      </c>
      <c r="O180" s="71">
        <v>1</v>
      </c>
      <c r="P180" s="59">
        <v>0</v>
      </c>
      <c r="Q180" s="60"/>
      <c r="R180" s="60">
        <v>0</v>
      </c>
      <c r="S180" s="70">
        <v>0.25</v>
      </c>
      <c r="T180" s="71">
        <v>4</v>
      </c>
      <c r="U180" s="71">
        <v>12</v>
      </c>
      <c r="V180" s="77">
        <v>-8</v>
      </c>
      <c r="W180" s="77">
        <v>-2.0699999999999998</v>
      </c>
      <c r="X180" s="77">
        <v>-0.66</v>
      </c>
      <c r="Y180" s="70">
        <v>2.5</v>
      </c>
      <c r="Z180" s="71">
        <v>7.3</v>
      </c>
      <c r="AA180" s="77">
        <v>-4.8</v>
      </c>
      <c r="AB180" s="77">
        <v>-1.25</v>
      </c>
      <c r="AC180" s="77">
        <v>-0.31</v>
      </c>
      <c r="AD180" s="63" t="s">
        <v>25</v>
      </c>
    </row>
    <row r="181" spans="1:30" ht="17.25" thickBot="1">
      <c r="A181" s="72">
        <v>179</v>
      </c>
      <c r="B181" s="57" t="s">
        <v>2742</v>
      </c>
      <c r="C181" s="58" t="s">
        <v>1814</v>
      </c>
      <c r="D181" s="69" t="s">
        <v>103</v>
      </c>
      <c r="E181" s="58" t="s">
        <v>2661</v>
      </c>
      <c r="F181" s="69" t="s">
        <v>3914</v>
      </c>
      <c r="G181" s="69">
        <v>2002</v>
      </c>
      <c r="H181" s="59">
        <v>0</v>
      </c>
      <c r="I181" s="60"/>
      <c r="J181" s="60"/>
      <c r="K181" s="60"/>
      <c r="L181" s="60"/>
      <c r="M181" s="59">
        <v>0</v>
      </c>
      <c r="N181" s="60"/>
      <c r="O181" s="60">
        <v>0</v>
      </c>
      <c r="P181" s="59">
        <v>0</v>
      </c>
      <c r="Q181" s="60"/>
      <c r="R181" s="71">
        <v>2</v>
      </c>
      <c r="S181" s="59"/>
      <c r="T181" s="60"/>
      <c r="U181" s="60"/>
      <c r="V181" s="60"/>
      <c r="W181" s="60"/>
      <c r="X181" s="60"/>
      <c r="Y181" s="59"/>
      <c r="Z181" s="60"/>
      <c r="AA181" s="60"/>
      <c r="AB181" s="60"/>
      <c r="AC181" s="60"/>
      <c r="AD181" s="63" t="s">
        <v>25</v>
      </c>
    </row>
    <row r="182" spans="1:30" ht="17.25" thickBot="1">
      <c r="A182" s="72">
        <v>180</v>
      </c>
      <c r="B182" s="57" t="s">
        <v>3162</v>
      </c>
      <c r="C182" s="58" t="s">
        <v>3163</v>
      </c>
      <c r="D182" s="69" t="s">
        <v>103</v>
      </c>
      <c r="E182" s="58" t="s">
        <v>75</v>
      </c>
      <c r="F182" s="69" t="s">
        <v>3915</v>
      </c>
      <c r="G182" s="69">
        <v>2000</v>
      </c>
      <c r="H182" s="59">
        <v>0</v>
      </c>
      <c r="I182" s="60"/>
      <c r="J182" s="60"/>
      <c r="K182" s="60"/>
      <c r="L182" s="60"/>
      <c r="M182" s="59">
        <v>0</v>
      </c>
      <c r="N182" s="60"/>
      <c r="O182" s="60">
        <v>0</v>
      </c>
      <c r="P182" s="59">
        <v>0</v>
      </c>
      <c r="Q182" s="60"/>
      <c r="R182" s="71">
        <v>3</v>
      </c>
      <c r="S182" s="59"/>
      <c r="T182" s="60"/>
      <c r="U182" s="60"/>
      <c r="V182" s="60"/>
      <c r="W182" s="60"/>
      <c r="X182" s="60"/>
      <c r="Y182" s="59"/>
      <c r="Z182" s="60"/>
      <c r="AA182" s="60"/>
      <c r="AB182" s="60"/>
      <c r="AC182" s="60"/>
      <c r="AD182" s="63" t="s">
        <v>25</v>
      </c>
    </row>
    <row r="183" spans="1:30" ht="17.25" thickBot="1">
      <c r="A183" s="72">
        <v>181</v>
      </c>
      <c r="B183" s="57" t="s">
        <v>3164</v>
      </c>
      <c r="C183" s="58" t="s">
        <v>1834</v>
      </c>
      <c r="D183" s="69" t="s">
        <v>102</v>
      </c>
      <c r="E183" s="58" t="s">
        <v>93</v>
      </c>
      <c r="F183" s="69" t="s">
        <v>3916</v>
      </c>
      <c r="G183" s="69">
        <v>2005</v>
      </c>
      <c r="H183" s="59">
        <v>0</v>
      </c>
      <c r="I183" s="60"/>
      <c r="J183" s="60"/>
      <c r="K183" s="60"/>
      <c r="L183" s="60"/>
      <c r="M183" s="59">
        <v>0</v>
      </c>
      <c r="N183" s="60"/>
      <c r="O183" s="60">
        <v>0</v>
      </c>
      <c r="P183" s="59">
        <v>0</v>
      </c>
      <c r="Q183" s="60"/>
      <c r="R183" s="71">
        <v>1</v>
      </c>
      <c r="S183" s="59"/>
      <c r="T183" s="60"/>
      <c r="U183" s="60"/>
      <c r="V183" s="60"/>
      <c r="W183" s="60"/>
      <c r="X183" s="60"/>
      <c r="Y183" s="59"/>
      <c r="Z183" s="60"/>
      <c r="AA183" s="60"/>
      <c r="AB183" s="60"/>
      <c r="AC183" s="60"/>
      <c r="AD183" s="63" t="s">
        <v>25</v>
      </c>
    </row>
    <row r="184" spans="1:30" ht="17.25" thickBot="1">
      <c r="A184" s="72">
        <v>182</v>
      </c>
      <c r="B184" s="57" t="s">
        <v>184</v>
      </c>
      <c r="C184" s="58" t="s">
        <v>1819</v>
      </c>
      <c r="D184" s="69" t="s">
        <v>103</v>
      </c>
      <c r="E184" s="58" t="s">
        <v>87</v>
      </c>
      <c r="F184" s="69" t="s">
        <v>3917</v>
      </c>
      <c r="G184" s="69">
        <v>1992</v>
      </c>
      <c r="H184" s="59">
        <v>0</v>
      </c>
      <c r="I184" s="60"/>
      <c r="J184" s="60"/>
      <c r="K184" s="60"/>
      <c r="L184" s="60"/>
      <c r="M184" s="59">
        <v>0</v>
      </c>
      <c r="N184" s="60"/>
      <c r="O184" s="60">
        <v>0</v>
      </c>
      <c r="P184" s="59">
        <v>0</v>
      </c>
      <c r="Q184" s="60"/>
      <c r="R184" s="71">
        <v>3</v>
      </c>
      <c r="S184" s="59"/>
      <c r="T184" s="60"/>
      <c r="U184" s="60"/>
      <c r="V184" s="60"/>
      <c r="W184" s="60"/>
      <c r="X184" s="60"/>
      <c r="Y184" s="59"/>
      <c r="Z184" s="60"/>
      <c r="AA184" s="60"/>
      <c r="AB184" s="60"/>
      <c r="AC184" s="60"/>
      <c r="AD184" s="63" t="s">
        <v>25</v>
      </c>
    </row>
    <row r="185" spans="1:30" ht="17.25" thickBot="1">
      <c r="A185" s="72">
        <v>183</v>
      </c>
      <c r="B185" s="57" t="s">
        <v>185</v>
      </c>
      <c r="C185" s="58" t="s">
        <v>1820</v>
      </c>
      <c r="D185" s="69" t="s">
        <v>1812</v>
      </c>
      <c r="E185" s="58" t="s">
        <v>79</v>
      </c>
      <c r="F185" s="69" t="s">
        <v>3632</v>
      </c>
      <c r="G185" s="69">
        <v>1999</v>
      </c>
      <c r="H185" s="70">
        <v>7</v>
      </c>
      <c r="I185" s="71">
        <v>320</v>
      </c>
      <c r="J185" s="71">
        <v>46</v>
      </c>
      <c r="K185" s="71">
        <v>50.8</v>
      </c>
      <c r="L185" s="71">
        <v>3.6</v>
      </c>
      <c r="M185" s="70">
        <v>5</v>
      </c>
      <c r="N185" s="71">
        <v>57</v>
      </c>
      <c r="O185" s="60">
        <v>0</v>
      </c>
      <c r="P185" s="70">
        <v>2</v>
      </c>
      <c r="Q185" s="71">
        <v>18</v>
      </c>
      <c r="R185" s="60">
        <v>0</v>
      </c>
      <c r="S185" s="70">
        <v>2.29</v>
      </c>
      <c r="T185" s="71">
        <v>7</v>
      </c>
      <c r="U185" s="71">
        <v>5</v>
      </c>
      <c r="V185" s="78">
        <v>2</v>
      </c>
      <c r="W185" s="78">
        <v>0.56000000000000005</v>
      </c>
      <c r="X185" s="77">
        <v>-1.47</v>
      </c>
      <c r="Y185" s="70">
        <v>8.1</v>
      </c>
      <c r="Z185" s="71">
        <v>4.0999999999999996</v>
      </c>
      <c r="AA185" s="78">
        <v>4</v>
      </c>
      <c r="AB185" s="78">
        <v>1.1200000000000001</v>
      </c>
      <c r="AC185" s="78">
        <v>0.73</v>
      </c>
      <c r="AD185" s="63" t="s">
        <v>25</v>
      </c>
    </row>
    <row r="186" spans="1:30" ht="17.25" thickBot="1">
      <c r="A186" s="72">
        <v>184</v>
      </c>
      <c r="B186" s="57" t="s">
        <v>186</v>
      </c>
      <c r="C186" s="58" t="s">
        <v>1814</v>
      </c>
      <c r="D186" s="69" t="s">
        <v>103</v>
      </c>
      <c r="E186" s="58" t="s">
        <v>81</v>
      </c>
      <c r="F186" s="69" t="s">
        <v>3633</v>
      </c>
      <c r="G186" s="69">
        <v>2000</v>
      </c>
      <c r="H186" s="70">
        <v>6</v>
      </c>
      <c r="I186" s="71">
        <v>495</v>
      </c>
      <c r="J186" s="71">
        <v>83</v>
      </c>
      <c r="K186" s="71">
        <v>91.7</v>
      </c>
      <c r="L186" s="71">
        <v>5.5</v>
      </c>
      <c r="M186" s="70">
        <v>6</v>
      </c>
      <c r="N186" s="71">
        <v>83</v>
      </c>
      <c r="O186" s="71">
        <v>4</v>
      </c>
      <c r="P186" s="59">
        <v>0</v>
      </c>
      <c r="Q186" s="60"/>
      <c r="R186" s="60">
        <v>0</v>
      </c>
      <c r="S186" s="70">
        <v>0.83</v>
      </c>
      <c r="T186" s="71">
        <v>5</v>
      </c>
      <c r="U186" s="71">
        <v>5</v>
      </c>
      <c r="V186" s="60">
        <v>0</v>
      </c>
      <c r="W186" s="60">
        <v>0</v>
      </c>
      <c r="X186" s="78">
        <v>2</v>
      </c>
      <c r="Y186" s="70">
        <v>10.6</v>
      </c>
      <c r="Z186" s="71">
        <v>5.3</v>
      </c>
      <c r="AA186" s="78">
        <v>5.3</v>
      </c>
      <c r="AB186" s="78">
        <v>0.97</v>
      </c>
      <c r="AC186" s="78">
        <v>1.18</v>
      </c>
      <c r="AD186" s="63" t="s">
        <v>25</v>
      </c>
    </row>
    <row r="187" spans="1:30" ht="17.25" thickBot="1">
      <c r="A187" s="72">
        <v>185</v>
      </c>
      <c r="B187" s="57" t="s">
        <v>187</v>
      </c>
      <c r="C187" s="58" t="s">
        <v>1853</v>
      </c>
      <c r="D187" s="69" t="s">
        <v>103</v>
      </c>
      <c r="E187" s="58" t="s">
        <v>96</v>
      </c>
      <c r="F187" s="69" t="s">
        <v>3634</v>
      </c>
      <c r="G187" s="69">
        <v>1989</v>
      </c>
      <c r="H187" s="70">
        <v>7</v>
      </c>
      <c r="I187" s="71">
        <v>539</v>
      </c>
      <c r="J187" s="71">
        <v>77</v>
      </c>
      <c r="K187" s="71">
        <v>85.6</v>
      </c>
      <c r="L187" s="71">
        <v>6</v>
      </c>
      <c r="M187" s="70">
        <v>7</v>
      </c>
      <c r="N187" s="71">
        <v>77</v>
      </c>
      <c r="O187" s="71">
        <v>4</v>
      </c>
      <c r="P187" s="59">
        <v>0</v>
      </c>
      <c r="Q187" s="60"/>
      <c r="R187" s="60">
        <v>0</v>
      </c>
      <c r="S187" s="70">
        <v>0.56999999999999995</v>
      </c>
      <c r="T187" s="71">
        <v>6</v>
      </c>
      <c r="U187" s="71">
        <v>10</v>
      </c>
      <c r="V187" s="77">
        <v>-4</v>
      </c>
      <c r="W187" s="77">
        <v>-0.67</v>
      </c>
      <c r="X187" s="78">
        <v>1.31</v>
      </c>
      <c r="Y187" s="70">
        <v>11.2</v>
      </c>
      <c r="Z187" s="71">
        <v>8.1</v>
      </c>
      <c r="AA187" s="78">
        <v>3.2</v>
      </c>
      <c r="AB187" s="78">
        <v>0.53</v>
      </c>
      <c r="AC187" s="78">
        <v>0.96</v>
      </c>
      <c r="AD187" s="63" t="s">
        <v>25</v>
      </c>
    </row>
    <row r="188" spans="1:30" ht="17.25" thickBot="1">
      <c r="A188" s="72">
        <v>186</v>
      </c>
      <c r="B188" s="57" t="s">
        <v>188</v>
      </c>
      <c r="C188" s="58" t="s">
        <v>1823</v>
      </c>
      <c r="D188" s="69" t="s">
        <v>1821</v>
      </c>
      <c r="E188" s="58" t="s">
        <v>69</v>
      </c>
      <c r="F188" s="69" t="s">
        <v>3635</v>
      </c>
      <c r="G188" s="69">
        <v>2004</v>
      </c>
      <c r="H188" s="70">
        <v>5</v>
      </c>
      <c r="I188" s="71">
        <v>175</v>
      </c>
      <c r="J188" s="71">
        <v>35</v>
      </c>
      <c r="K188" s="71">
        <v>27.8</v>
      </c>
      <c r="L188" s="71">
        <v>1.9</v>
      </c>
      <c r="M188" s="70">
        <v>2</v>
      </c>
      <c r="N188" s="71">
        <v>66</v>
      </c>
      <c r="O188" s="60">
        <v>0</v>
      </c>
      <c r="P188" s="70">
        <v>3</v>
      </c>
      <c r="Q188" s="71">
        <v>14</v>
      </c>
      <c r="R188" s="71">
        <v>2</v>
      </c>
      <c r="S188" s="70">
        <v>0.6</v>
      </c>
      <c r="T188" s="60">
        <v>0</v>
      </c>
      <c r="U188" s="71">
        <v>3</v>
      </c>
      <c r="V188" s="77">
        <v>-3</v>
      </c>
      <c r="W188" s="77">
        <v>-1.54</v>
      </c>
      <c r="X188" s="77">
        <v>-1.35</v>
      </c>
      <c r="Y188" s="70">
        <v>3.1</v>
      </c>
      <c r="Z188" s="71">
        <v>4.3</v>
      </c>
      <c r="AA188" s="77">
        <v>-1.2</v>
      </c>
      <c r="AB188" s="77">
        <v>-0.62</v>
      </c>
      <c r="AC188" s="77">
        <v>-0.88</v>
      </c>
      <c r="AD188" s="63" t="s">
        <v>25</v>
      </c>
    </row>
    <row r="189" spans="1:30" ht="17.25" thickBot="1">
      <c r="A189" s="72">
        <v>187</v>
      </c>
      <c r="B189" s="57" t="s">
        <v>189</v>
      </c>
      <c r="C189" s="58" t="s">
        <v>1814</v>
      </c>
      <c r="D189" s="69" t="s">
        <v>103</v>
      </c>
      <c r="E189" s="58" t="s">
        <v>96</v>
      </c>
      <c r="F189" s="69" t="s">
        <v>3636</v>
      </c>
      <c r="G189" s="69">
        <v>2001</v>
      </c>
      <c r="H189" s="70">
        <v>7</v>
      </c>
      <c r="I189" s="71">
        <v>527</v>
      </c>
      <c r="J189" s="71">
        <v>75</v>
      </c>
      <c r="K189" s="71">
        <v>83.7</v>
      </c>
      <c r="L189" s="71">
        <v>5.9</v>
      </c>
      <c r="M189" s="70">
        <v>6</v>
      </c>
      <c r="N189" s="71">
        <v>86</v>
      </c>
      <c r="O189" s="71">
        <v>4</v>
      </c>
      <c r="P189" s="70">
        <v>1</v>
      </c>
      <c r="Q189" s="71">
        <v>11</v>
      </c>
      <c r="R189" s="60">
        <v>0</v>
      </c>
      <c r="S189" s="70">
        <v>0.56999999999999995</v>
      </c>
      <c r="T189" s="71">
        <v>6</v>
      </c>
      <c r="U189" s="71">
        <v>11</v>
      </c>
      <c r="V189" s="77">
        <v>-5</v>
      </c>
      <c r="W189" s="77">
        <v>-0.85</v>
      </c>
      <c r="X189" s="78">
        <v>0.02</v>
      </c>
      <c r="Y189" s="70">
        <v>11.6</v>
      </c>
      <c r="Z189" s="71">
        <v>7.9</v>
      </c>
      <c r="AA189" s="78">
        <v>3.8</v>
      </c>
      <c r="AB189" s="78">
        <v>0.64</v>
      </c>
      <c r="AC189" s="78">
        <v>1.52</v>
      </c>
      <c r="AD189" s="63" t="s">
        <v>25</v>
      </c>
    </row>
    <row r="190" spans="1:30" ht="17.25" thickBot="1">
      <c r="A190" s="72">
        <v>188</v>
      </c>
      <c r="B190" s="57" t="s">
        <v>3165</v>
      </c>
      <c r="C190" s="58" t="s">
        <v>3166</v>
      </c>
      <c r="D190" s="69" t="s">
        <v>1835</v>
      </c>
      <c r="E190" s="58" t="s">
        <v>77</v>
      </c>
      <c r="F190" s="69" t="s">
        <v>3637</v>
      </c>
      <c r="G190" s="69">
        <v>1993</v>
      </c>
      <c r="H190" s="70">
        <v>2</v>
      </c>
      <c r="I190" s="71">
        <v>40</v>
      </c>
      <c r="J190" s="71">
        <v>20</v>
      </c>
      <c r="K190" s="71">
        <v>6.3</v>
      </c>
      <c r="L190" s="71">
        <v>0.4</v>
      </c>
      <c r="M190" s="59">
        <v>0</v>
      </c>
      <c r="N190" s="60"/>
      <c r="O190" s="60">
        <v>0</v>
      </c>
      <c r="P190" s="70">
        <v>2</v>
      </c>
      <c r="Q190" s="71">
        <v>20</v>
      </c>
      <c r="R190" s="71">
        <v>2</v>
      </c>
      <c r="S190" s="70">
        <v>0.5</v>
      </c>
      <c r="T190" s="60">
        <v>0</v>
      </c>
      <c r="U190" s="60">
        <v>0</v>
      </c>
      <c r="V190" s="60">
        <v>0</v>
      </c>
      <c r="W190" s="60">
        <v>0</v>
      </c>
      <c r="X190" s="60">
        <v>0</v>
      </c>
      <c r="Y190" s="70">
        <v>1</v>
      </c>
      <c r="Z190" s="71">
        <v>0.3</v>
      </c>
      <c r="AA190" s="78">
        <v>0.7</v>
      </c>
      <c r="AB190" s="78">
        <v>1.54</v>
      </c>
      <c r="AC190" s="78">
        <v>0.96</v>
      </c>
      <c r="AD190" s="63" t="s">
        <v>25</v>
      </c>
    </row>
    <row r="191" spans="1:30" ht="17.25" thickBot="1">
      <c r="A191" s="72">
        <v>189</v>
      </c>
      <c r="B191" s="57" t="s">
        <v>190</v>
      </c>
      <c r="C191" s="58" t="s">
        <v>1814</v>
      </c>
      <c r="D191" s="69" t="s">
        <v>1812</v>
      </c>
      <c r="E191" s="58" t="s">
        <v>87</v>
      </c>
      <c r="F191" s="69" t="s">
        <v>3638</v>
      </c>
      <c r="G191" s="69">
        <v>2000</v>
      </c>
      <c r="H191" s="70">
        <v>7</v>
      </c>
      <c r="I191" s="71">
        <v>570</v>
      </c>
      <c r="J191" s="71">
        <v>81</v>
      </c>
      <c r="K191" s="71">
        <v>90.5</v>
      </c>
      <c r="L191" s="71">
        <v>6.3</v>
      </c>
      <c r="M191" s="70">
        <v>6</v>
      </c>
      <c r="N191" s="71">
        <v>90</v>
      </c>
      <c r="O191" s="71">
        <v>6</v>
      </c>
      <c r="P191" s="70">
        <v>1</v>
      </c>
      <c r="Q191" s="71">
        <v>30</v>
      </c>
      <c r="R191" s="60">
        <v>0</v>
      </c>
      <c r="S191" s="70">
        <v>1.1399999999999999</v>
      </c>
      <c r="T191" s="71">
        <v>8</v>
      </c>
      <c r="U191" s="71">
        <v>9</v>
      </c>
      <c r="V191" s="77">
        <v>-1</v>
      </c>
      <c r="W191" s="77">
        <v>-0.16</v>
      </c>
      <c r="X191" s="78">
        <v>1.34</v>
      </c>
      <c r="Y191" s="70">
        <v>6.6</v>
      </c>
      <c r="Z191" s="71">
        <v>9.1999999999999993</v>
      </c>
      <c r="AA191" s="77">
        <v>-2.6</v>
      </c>
      <c r="AB191" s="77">
        <v>-0.42</v>
      </c>
      <c r="AC191" s="78">
        <v>0.48</v>
      </c>
      <c r="AD191" s="63" t="s">
        <v>25</v>
      </c>
    </row>
    <row r="192" spans="1:30" ht="17.25" thickBot="1">
      <c r="A192" s="72">
        <v>190</v>
      </c>
      <c r="B192" s="57" t="s">
        <v>3319</v>
      </c>
      <c r="C192" s="58" t="s">
        <v>1814</v>
      </c>
      <c r="D192" s="69" t="s">
        <v>104</v>
      </c>
      <c r="E192" s="58" t="s">
        <v>81</v>
      </c>
      <c r="F192" s="69" t="s">
        <v>3918</v>
      </c>
      <c r="G192" s="69">
        <v>2003</v>
      </c>
      <c r="H192" s="59">
        <v>0</v>
      </c>
      <c r="I192" s="60"/>
      <c r="J192" s="60"/>
      <c r="K192" s="60"/>
      <c r="L192" s="60"/>
      <c r="M192" s="59">
        <v>0</v>
      </c>
      <c r="N192" s="60"/>
      <c r="O192" s="60">
        <v>0</v>
      </c>
      <c r="P192" s="59">
        <v>0</v>
      </c>
      <c r="Q192" s="60"/>
      <c r="R192" s="71">
        <v>1</v>
      </c>
      <c r="S192" s="59"/>
      <c r="T192" s="60"/>
      <c r="U192" s="60"/>
      <c r="V192" s="60"/>
      <c r="W192" s="60"/>
      <c r="X192" s="60"/>
      <c r="Y192" s="59"/>
      <c r="Z192" s="60"/>
      <c r="AA192" s="60"/>
      <c r="AB192" s="60"/>
      <c r="AC192" s="60"/>
      <c r="AD192" s="63" t="s">
        <v>25</v>
      </c>
    </row>
    <row r="193" spans="1:30" ht="17.25" thickBot="1">
      <c r="A193" s="72">
        <v>191</v>
      </c>
      <c r="B193" s="57" t="s">
        <v>191</v>
      </c>
      <c r="C193" s="58" t="s">
        <v>1813</v>
      </c>
      <c r="D193" s="69" t="s">
        <v>103</v>
      </c>
      <c r="E193" s="58" t="s">
        <v>73</v>
      </c>
      <c r="F193" s="69" t="s">
        <v>3639</v>
      </c>
      <c r="G193" s="69">
        <v>2001</v>
      </c>
      <c r="H193" s="70">
        <v>7</v>
      </c>
      <c r="I193" s="71">
        <v>436</v>
      </c>
      <c r="J193" s="71">
        <v>62</v>
      </c>
      <c r="K193" s="71">
        <v>69.2</v>
      </c>
      <c r="L193" s="71">
        <v>4.8</v>
      </c>
      <c r="M193" s="70">
        <v>5</v>
      </c>
      <c r="N193" s="71">
        <v>81</v>
      </c>
      <c r="O193" s="71">
        <v>3</v>
      </c>
      <c r="P193" s="70">
        <v>2</v>
      </c>
      <c r="Q193" s="71">
        <v>16</v>
      </c>
      <c r="R193" s="60">
        <v>0</v>
      </c>
      <c r="S193" s="70">
        <v>2.14</v>
      </c>
      <c r="T193" s="71">
        <v>13</v>
      </c>
      <c r="U193" s="71">
        <v>11</v>
      </c>
      <c r="V193" s="78">
        <v>2</v>
      </c>
      <c r="W193" s="78">
        <v>0.41</v>
      </c>
      <c r="X193" s="77">
        <v>-0.98</v>
      </c>
      <c r="Y193" s="70">
        <v>10.199999999999999</v>
      </c>
      <c r="Z193" s="71">
        <v>8.5</v>
      </c>
      <c r="AA193" s="78">
        <v>1.7</v>
      </c>
      <c r="AB193" s="78">
        <v>0.35</v>
      </c>
      <c r="AC193" s="77">
        <v>-0.15</v>
      </c>
      <c r="AD193" s="63" t="s">
        <v>25</v>
      </c>
    </row>
    <row r="194" spans="1:30" ht="17.25" thickBot="1">
      <c r="A194" s="72">
        <v>192</v>
      </c>
      <c r="B194" s="57" t="s">
        <v>192</v>
      </c>
      <c r="C194" s="58" t="s">
        <v>1814</v>
      </c>
      <c r="D194" s="69" t="s">
        <v>104</v>
      </c>
      <c r="E194" s="58" t="s">
        <v>96</v>
      </c>
      <c r="F194" s="69" t="s">
        <v>3640</v>
      </c>
      <c r="G194" s="69">
        <v>1998</v>
      </c>
      <c r="H194" s="70">
        <v>1</v>
      </c>
      <c r="I194" s="71">
        <v>1</v>
      </c>
      <c r="J194" s="71">
        <v>1</v>
      </c>
      <c r="K194" s="71">
        <v>0.2</v>
      </c>
      <c r="L194" s="60">
        <v>0</v>
      </c>
      <c r="M194" s="59">
        <v>0</v>
      </c>
      <c r="N194" s="60"/>
      <c r="O194" s="60">
        <v>0</v>
      </c>
      <c r="P194" s="70">
        <v>1</v>
      </c>
      <c r="Q194" s="71">
        <v>1</v>
      </c>
      <c r="R194" s="71">
        <v>6</v>
      </c>
      <c r="S194" s="70">
        <v>1</v>
      </c>
      <c r="T194" s="60">
        <v>0</v>
      </c>
      <c r="U194" s="60">
        <v>0</v>
      </c>
      <c r="V194" s="60">
        <v>0</v>
      </c>
      <c r="W194" s="60">
        <v>0</v>
      </c>
      <c r="X194" s="78">
        <v>0.86</v>
      </c>
      <c r="Y194" s="59">
        <v>0</v>
      </c>
      <c r="Z194" s="71">
        <v>0.4</v>
      </c>
      <c r="AA194" s="77">
        <v>-0.3</v>
      </c>
      <c r="AB194" s="77">
        <v>-29.85</v>
      </c>
      <c r="AC194" s="77">
        <v>-30.29</v>
      </c>
      <c r="AD194" s="63" t="s">
        <v>25</v>
      </c>
    </row>
    <row r="195" spans="1:30" ht="17.25" thickBot="1">
      <c r="A195" s="72">
        <v>193</v>
      </c>
      <c r="B195" s="57" t="s">
        <v>368</v>
      </c>
      <c r="C195" s="58" t="s">
        <v>1843</v>
      </c>
      <c r="D195" s="69" t="s">
        <v>103</v>
      </c>
      <c r="E195" s="58" t="s">
        <v>96</v>
      </c>
      <c r="F195" s="69" t="s">
        <v>3919</v>
      </c>
      <c r="G195" s="69">
        <v>1993</v>
      </c>
      <c r="H195" s="59">
        <v>0</v>
      </c>
      <c r="I195" s="60"/>
      <c r="J195" s="60"/>
      <c r="K195" s="60"/>
      <c r="L195" s="60"/>
      <c r="M195" s="59">
        <v>0</v>
      </c>
      <c r="N195" s="60"/>
      <c r="O195" s="60">
        <v>0</v>
      </c>
      <c r="P195" s="59">
        <v>0</v>
      </c>
      <c r="Q195" s="60"/>
      <c r="R195" s="71">
        <v>1</v>
      </c>
      <c r="S195" s="59"/>
      <c r="T195" s="60"/>
      <c r="U195" s="60"/>
      <c r="V195" s="60"/>
      <c r="W195" s="60"/>
      <c r="X195" s="60"/>
      <c r="Y195" s="59"/>
      <c r="Z195" s="60"/>
      <c r="AA195" s="60"/>
      <c r="AB195" s="60"/>
      <c r="AC195" s="60"/>
      <c r="AD195" s="63" t="s">
        <v>25</v>
      </c>
    </row>
    <row r="196" spans="1:30" ht="17.25" thickBot="1">
      <c r="A196" s="72">
        <v>194</v>
      </c>
      <c r="B196" s="57" t="s">
        <v>1774</v>
      </c>
      <c r="C196" s="58" t="s">
        <v>1824</v>
      </c>
      <c r="D196" s="69" t="s">
        <v>103</v>
      </c>
      <c r="E196" s="58" t="s">
        <v>93</v>
      </c>
      <c r="F196" s="69" t="s">
        <v>3641</v>
      </c>
      <c r="G196" s="69">
        <v>2001</v>
      </c>
      <c r="H196" s="70">
        <v>7</v>
      </c>
      <c r="I196" s="71">
        <v>557</v>
      </c>
      <c r="J196" s="71">
        <v>80</v>
      </c>
      <c r="K196" s="71">
        <v>88.4</v>
      </c>
      <c r="L196" s="71">
        <v>6.2</v>
      </c>
      <c r="M196" s="70">
        <v>7</v>
      </c>
      <c r="N196" s="71">
        <v>80</v>
      </c>
      <c r="O196" s="71">
        <v>2</v>
      </c>
      <c r="P196" s="59">
        <v>0</v>
      </c>
      <c r="Q196" s="60"/>
      <c r="R196" s="60">
        <v>0</v>
      </c>
      <c r="S196" s="70">
        <v>1</v>
      </c>
      <c r="T196" s="71">
        <v>6</v>
      </c>
      <c r="U196" s="71">
        <v>12</v>
      </c>
      <c r="V196" s="77">
        <v>-6</v>
      </c>
      <c r="W196" s="77">
        <v>-0.97</v>
      </c>
      <c r="X196" s="77">
        <v>-2.2000000000000002</v>
      </c>
      <c r="Y196" s="70">
        <v>6.2</v>
      </c>
      <c r="Z196" s="71">
        <v>12.4</v>
      </c>
      <c r="AA196" s="77">
        <v>-6.1</v>
      </c>
      <c r="AB196" s="77">
        <v>-0.99</v>
      </c>
      <c r="AC196" s="77">
        <v>-2.15</v>
      </c>
      <c r="AD196" s="63" t="s">
        <v>25</v>
      </c>
    </row>
    <row r="197" spans="1:30" ht="17.25" thickBot="1">
      <c r="A197" s="72">
        <v>195</v>
      </c>
      <c r="B197" s="57" t="s">
        <v>193</v>
      </c>
      <c r="C197" s="58" t="s">
        <v>1843</v>
      </c>
      <c r="D197" s="69" t="s">
        <v>104</v>
      </c>
      <c r="E197" s="58" t="s">
        <v>93</v>
      </c>
      <c r="F197" s="69" t="s">
        <v>3642</v>
      </c>
      <c r="G197" s="69">
        <v>1999</v>
      </c>
      <c r="H197" s="70">
        <v>4</v>
      </c>
      <c r="I197" s="71">
        <v>161</v>
      </c>
      <c r="J197" s="71">
        <v>40</v>
      </c>
      <c r="K197" s="71">
        <v>25.6</v>
      </c>
      <c r="L197" s="71">
        <v>1.8</v>
      </c>
      <c r="M197" s="70">
        <v>1</v>
      </c>
      <c r="N197" s="71">
        <v>90</v>
      </c>
      <c r="O197" s="71">
        <v>1</v>
      </c>
      <c r="P197" s="70">
        <v>3</v>
      </c>
      <c r="Q197" s="71">
        <v>24</v>
      </c>
      <c r="R197" s="71">
        <v>3</v>
      </c>
      <c r="S197" s="70">
        <v>1.75</v>
      </c>
      <c r="T197" s="71">
        <v>4</v>
      </c>
      <c r="U197" s="71">
        <v>2</v>
      </c>
      <c r="V197" s="78">
        <v>2</v>
      </c>
      <c r="W197" s="78">
        <v>1.1200000000000001</v>
      </c>
      <c r="X197" s="78">
        <v>2.46</v>
      </c>
      <c r="Y197" s="70">
        <v>1.8</v>
      </c>
      <c r="Z197" s="71">
        <v>2.6</v>
      </c>
      <c r="AA197" s="77">
        <v>-0.8</v>
      </c>
      <c r="AB197" s="77">
        <v>-0.46</v>
      </c>
      <c r="AC197" s="78">
        <v>0.37</v>
      </c>
      <c r="AD197" s="63" t="s">
        <v>25</v>
      </c>
    </row>
    <row r="198" spans="1:30" ht="17.25" thickBot="1">
      <c r="A198" s="72">
        <v>196</v>
      </c>
      <c r="B198" s="57" t="s">
        <v>194</v>
      </c>
      <c r="C198" s="58" t="s">
        <v>1814</v>
      </c>
      <c r="D198" s="69" t="s">
        <v>104</v>
      </c>
      <c r="E198" s="58" t="s">
        <v>79</v>
      </c>
      <c r="F198" s="69" t="s">
        <v>3643</v>
      </c>
      <c r="G198" s="69">
        <v>1997</v>
      </c>
      <c r="H198" s="70">
        <v>6</v>
      </c>
      <c r="I198" s="71">
        <v>416</v>
      </c>
      <c r="J198" s="71">
        <v>69</v>
      </c>
      <c r="K198" s="71">
        <v>66</v>
      </c>
      <c r="L198" s="71">
        <v>4.5999999999999996</v>
      </c>
      <c r="M198" s="70">
        <v>4</v>
      </c>
      <c r="N198" s="71">
        <v>86</v>
      </c>
      <c r="O198" s="71">
        <v>3</v>
      </c>
      <c r="P198" s="70">
        <v>2</v>
      </c>
      <c r="Q198" s="71">
        <v>37</v>
      </c>
      <c r="R198" s="71">
        <v>1</v>
      </c>
      <c r="S198" s="70">
        <v>2.5</v>
      </c>
      <c r="T198" s="71">
        <v>12</v>
      </c>
      <c r="U198" s="71">
        <v>3</v>
      </c>
      <c r="V198" s="78">
        <v>9</v>
      </c>
      <c r="W198" s="78">
        <v>1.95</v>
      </c>
      <c r="X198" s="78">
        <v>1.95</v>
      </c>
      <c r="Y198" s="70">
        <v>10</v>
      </c>
      <c r="Z198" s="71">
        <v>6</v>
      </c>
      <c r="AA198" s="78">
        <v>4</v>
      </c>
      <c r="AB198" s="78">
        <v>0.87</v>
      </c>
      <c r="AC198" s="78">
        <v>0.33</v>
      </c>
      <c r="AD198" s="63" t="s">
        <v>25</v>
      </c>
    </row>
    <row r="199" spans="1:30" ht="17.25" thickBot="1">
      <c r="A199" s="72">
        <v>197</v>
      </c>
      <c r="B199" s="57" t="s">
        <v>195</v>
      </c>
      <c r="C199" s="58" t="s">
        <v>1822</v>
      </c>
      <c r="D199" s="69" t="s">
        <v>102</v>
      </c>
      <c r="E199" s="58" t="s">
        <v>65</v>
      </c>
      <c r="F199" s="69" t="s">
        <v>3644</v>
      </c>
      <c r="G199" s="69">
        <v>2000</v>
      </c>
      <c r="H199" s="70">
        <v>2</v>
      </c>
      <c r="I199" s="71">
        <v>16</v>
      </c>
      <c r="J199" s="71">
        <v>8</v>
      </c>
      <c r="K199" s="71">
        <v>2.5</v>
      </c>
      <c r="L199" s="71">
        <v>0.2</v>
      </c>
      <c r="M199" s="59">
        <v>0</v>
      </c>
      <c r="N199" s="60"/>
      <c r="O199" s="60">
        <v>0</v>
      </c>
      <c r="P199" s="70">
        <v>2</v>
      </c>
      <c r="Q199" s="71">
        <v>8</v>
      </c>
      <c r="R199" s="71">
        <v>5</v>
      </c>
      <c r="S199" s="70">
        <v>3</v>
      </c>
      <c r="T199" s="71">
        <v>1</v>
      </c>
      <c r="U199" s="60">
        <v>0</v>
      </c>
      <c r="V199" s="78">
        <v>1</v>
      </c>
      <c r="W199" s="78">
        <v>5.63</v>
      </c>
      <c r="X199" s="78">
        <v>4.01</v>
      </c>
      <c r="Y199" s="70">
        <v>0.2</v>
      </c>
      <c r="Z199" s="60">
        <v>0</v>
      </c>
      <c r="AA199" s="78">
        <v>0.2</v>
      </c>
      <c r="AB199" s="78">
        <v>0.96</v>
      </c>
      <c r="AC199" s="77">
        <v>-0.38</v>
      </c>
      <c r="AD199" s="63" t="s">
        <v>25</v>
      </c>
    </row>
    <row r="200" spans="1:30" ht="17.25" thickBot="1">
      <c r="A200" s="72">
        <v>198</v>
      </c>
      <c r="B200" s="57" t="s">
        <v>3167</v>
      </c>
      <c r="C200" s="58" t="s">
        <v>1825</v>
      </c>
      <c r="D200" s="69" t="s">
        <v>103</v>
      </c>
      <c r="E200" s="58" t="s">
        <v>93</v>
      </c>
      <c r="F200" s="69" t="s">
        <v>3920</v>
      </c>
      <c r="G200" s="69">
        <v>2005</v>
      </c>
      <c r="H200" s="59">
        <v>0</v>
      </c>
      <c r="I200" s="60"/>
      <c r="J200" s="60"/>
      <c r="K200" s="60"/>
      <c r="L200" s="60"/>
      <c r="M200" s="59">
        <v>0</v>
      </c>
      <c r="N200" s="60"/>
      <c r="O200" s="60">
        <v>0</v>
      </c>
      <c r="P200" s="59">
        <v>0</v>
      </c>
      <c r="Q200" s="60"/>
      <c r="R200" s="71">
        <v>1</v>
      </c>
      <c r="S200" s="59"/>
      <c r="T200" s="60"/>
      <c r="U200" s="60"/>
      <c r="V200" s="60"/>
      <c r="W200" s="60"/>
      <c r="X200" s="60"/>
      <c r="Y200" s="59"/>
      <c r="Z200" s="60"/>
      <c r="AA200" s="60"/>
      <c r="AB200" s="60"/>
      <c r="AC200" s="60"/>
      <c r="AD200" s="63" t="s">
        <v>25</v>
      </c>
    </row>
    <row r="201" spans="1:30" ht="17.25" thickBot="1">
      <c r="A201" s="72">
        <v>199</v>
      </c>
      <c r="B201" s="57" t="s">
        <v>196</v>
      </c>
      <c r="C201" s="58" t="s">
        <v>1814</v>
      </c>
      <c r="D201" s="69" t="s">
        <v>102</v>
      </c>
      <c r="E201" s="58" t="s">
        <v>67</v>
      </c>
      <c r="F201" s="69" t="s">
        <v>3645</v>
      </c>
      <c r="G201" s="69">
        <v>2001</v>
      </c>
      <c r="H201" s="70">
        <v>7</v>
      </c>
      <c r="I201" s="71">
        <v>542</v>
      </c>
      <c r="J201" s="71">
        <v>77</v>
      </c>
      <c r="K201" s="71">
        <v>86</v>
      </c>
      <c r="L201" s="71">
        <v>6</v>
      </c>
      <c r="M201" s="70">
        <v>6</v>
      </c>
      <c r="N201" s="71">
        <v>77</v>
      </c>
      <c r="O201" s="71">
        <v>3</v>
      </c>
      <c r="P201" s="70">
        <v>1</v>
      </c>
      <c r="Q201" s="71">
        <v>79</v>
      </c>
      <c r="R201" s="60">
        <v>0</v>
      </c>
      <c r="S201" s="70">
        <v>1.71</v>
      </c>
      <c r="T201" s="71">
        <v>16</v>
      </c>
      <c r="U201" s="71">
        <v>5</v>
      </c>
      <c r="V201" s="78">
        <v>11</v>
      </c>
      <c r="W201" s="78">
        <v>1.83</v>
      </c>
      <c r="X201" s="78">
        <v>1.83</v>
      </c>
      <c r="Y201" s="70">
        <v>13</v>
      </c>
      <c r="Z201" s="71">
        <v>5.6</v>
      </c>
      <c r="AA201" s="78">
        <v>7.4</v>
      </c>
      <c r="AB201" s="78">
        <v>1.23</v>
      </c>
      <c r="AC201" s="78">
        <v>0.36</v>
      </c>
      <c r="AD201" s="63" t="s">
        <v>25</v>
      </c>
    </row>
    <row r="202" spans="1:30" ht="17.25" thickBot="1">
      <c r="A202" s="72">
        <v>200</v>
      </c>
      <c r="B202" s="57" t="s">
        <v>369</v>
      </c>
      <c r="C202" s="58" t="s">
        <v>1814</v>
      </c>
      <c r="D202" s="69" t="s">
        <v>102</v>
      </c>
      <c r="E202" s="58" t="s">
        <v>85</v>
      </c>
      <c r="F202" s="69" t="s">
        <v>3921</v>
      </c>
      <c r="G202" s="69">
        <v>2003</v>
      </c>
      <c r="H202" s="59">
        <v>0</v>
      </c>
      <c r="I202" s="60"/>
      <c r="J202" s="60"/>
      <c r="K202" s="60"/>
      <c r="L202" s="60"/>
      <c r="M202" s="59">
        <v>0</v>
      </c>
      <c r="N202" s="60"/>
      <c r="O202" s="60">
        <v>0</v>
      </c>
      <c r="P202" s="59">
        <v>0</v>
      </c>
      <c r="Q202" s="60"/>
      <c r="R202" s="71">
        <v>3</v>
      </c>
      <c r="S202" s="59"/>
      <c r="T202" s="60"/>
      <c r="U202" s="60"/>
      <c r="V202" s="60"/>
      <c r="W202" s="60"/>
      <c r="X202" s="60"/>
      <c r="Y202" s="59"/>
      <c r="Z202" s="60"/>
      <c r="AA202" s="60"/>
      <c r="AB202" s="60"/>
      <c r="AC202" s="60"/>
      <c r="AD202" s="63" t="s">
        <v>25</v>
      </c>
    </row>
    <row r="203" spans="1:30" ht="17.25" thickBot="1">
      <c r="A203" s="72">
        <v>201</v>
      </c>
      <c r="B203" s="57" t="s">
        <v>2983</v>
      </c>
      <c r="C203" s="58" t="s">
        <v>1814</v>
      </c>
      <c r="D203" s="69" t="s">
        <v>103</v>
      </c>
      <c r="E203" s="58" t="s">
        <v>69</v>
      </c>
      <c r="F203" s="69" t="s">
        <v>3922</v>
      </c>
      <c r="G203" s="69">
        <v>2004</v>
      </c>
      <c r="H203" s="59">
        <v>0</v>
      </c>
      <c r="I203" s="60"/>
      <c r="J203" s="60"/>
      <c r="K203" s="60"/>
      <c r="L203" s="60"/>
      <c r="M203" s="59">
        <v>0</v>
      </c>
      <c r="N203" s="60"/>
      <c r="O203" s="60">
        <v>0</v>
      </c>
      <c r="P203" s="59">
        <v>0</v>
      </c>
      <c r="Q203" s="60"/>
      <c r="R203" s="71">
        <v>4</v>
      </c>
      <c r="S203" s="59"/>
      <c r="T203" s="60"/>
      <c r="U203" s="60"/>
      <c r="V203" s="60"/>
      <c r="W203" s="60"/>
      <c r="X203" s="60"/>
      <c r="Y203" s="59"/>
      <c r="Z203" s="60"/>
      <c r="AA203" s="60"/>
      <c r="AB203" s="60"/>
      <c r="AC203" s="60"/>
      <c r="AD203" s="63" t="s">
        <v>25</v>
      </c>
    </row>
    <row r="204" spans="1:30" ht="17.25" thickBot="1">
      <c r="A204" s="72">
        <v>202</v>
      </c>
      <c r="B204" s="57" t="s">
        <v>3301</v>
      </c>
      <c r="C204" s="58" t="s">
        <v>1820</v>
      </c>
      <c r="D204" s="69" t="s">
        <v>1812</v>
      </c>
      <c r="E204" s="58" t="s">
        <v>79</v>
      </c>
      <c r="F204" s="69" t="s">
        <v>3646</v>
      </c>
      <c r="G204" s="69">
        <v>2002</v>
      </c>
      <c r="H204" s="70">
        <v>3</v>
      </c>
      <c r="I204" s="71">
        <v>26</v>
      </c>
      <c r="J204" s="71">
        <v>9</v>
      </c>
      <c r="K204" s="71">
        <v>4.0999999999999996</v>
      </c>
      <c r="L204" s="71">
        <v>0.3</v>
      </c>
      <c r="M204" s="59">
        <v>0</v>
      </c>
      <c r="N204" s="60"/>
      <c r="O204" s="60">
        <v>0</v>
      </c>
      <c r="P204" s="70">
        <v>3</v>
      </c>
      <c r="Q204" s="71">
        <v>9</v>
      </c>
      <c r="R204" s="60">
        <v>0</v>
      </c>
      <c r="S204" s="70">
        <v>2</v>
      </c>
      <c r="T204" s="71">
        <v>1</v>
      </c>
      <c r="U204" s="71">
        <v>1</v>
      </c>
      <c r="V204" s="60">
        <v>0</v>
      </c>
      <c r="W204" s="60">
        <v>0</v>
      </c>
      <c r="X204" s="77">
        <v>-1.34</v>
      </c>
      <c r="Y204" s="70">
        <v>0.9</v>
      </c>
      <c r="Z204" s="71">
        <v>0.3</v>
      </c>
      <c r="AA204" s="78">
        <v>0.6</v>
      </c>
      <c r="AB204" s="78">
        <v>2.0299999999999998</v>
      </c>
      <c r="AC204" s="78">
        <v>1.33</v>
      </c>
      <c r="AD204" s="63" t="s">
        <v>25</v>
      </c>
    </row>
    <row r="205" spans="1:30" ht="17.25" thickBot="1">
      <c r="A205" s="72">
        <v>203</v>
      </c>
      <c r="B205" s="57" t="s">
        <v>197</v>
      </c>
      <c r="C205" s="58" t="s">
        <v>1814</v>
      </c>
      <c r="D205" s="69" t="s">
        <v>102</v>
      </c>
      <c r="E205" s="58" t="s">
        <v>65</v>
      </c>
      <c r="F205" s="69" t="s">
        <v>3647</v>
      </c>
      <c r="G205" s="69">
        <v>1995</v>
      </c>
      <c r="H205" s="70">
        <v>4</v>
      </c>
      <c r="I205" s="71">
        <v>195</v>
      </c>
      <c r="J205" s="71">
        <v>49</v>
      </c>
      <c r="K205" s="71">
        <v>31</v>
      </c>
      <c r="L205" s="71">
        <v>2.2000000000000002</v>
      </c>
      <c r="M205" s="70">
        <v>2</v>
      </c>
      <c r="N205" s="71">
        <v>90</v>
      </c>
      <c r="O205" s="71">
        <v>2</v>
      </c>
      <c r="P205" s="70">
        <v>2</v>
      </c>
      <c r="Q205" s="71">
        <v>8</v>
      </c>
      <c r="R205" s="71">
        <v>1</v>
      </c>
      <c r="S205" s="70">
        <v>2.25</v>
      </c>
      <c r="T205" s="71">
        <v>3</v>
      </c>
      <c r="U205" s="71">
        <v>1</v>
      </c>
      <c r="V205" s="78">
        <v>2</v>
      </c>
      <c r="W205" s="78">
        <v>0.92</v>
      </c>
      <c r="X205" s="77">
        <v>-1.1499999999999999</v>
      </c>
      <c r="Y205" s="70">
        <v>4.5999999999999996</v>
      </c>
      <c r="Z205" s="71">
        <v>1</v>
      </c>
      <c r="AA205" s="78">
        <v>3.6</v>
      </c>
      <c r="AB205" s="78">
        <v>1.66</v>
      </c>
      <c r="AC205" s="78">
        <v>0.47</v>
      </c>
      <c r="AD205" s="63" t="s">
        <v>25</v>
      </c>
    </row>
    <row r="206" spans="1:30" ht="17.25" thickBot="1">
      <c r="A206" s="72">
        <v>204</v>
      </c>
      <c r="B206" s="57" t="s">
        <v>1787</v>
      </c>
      <c r="C206" s="58" t="s">
        <v>1834</v>
      </c>
      <c r="D206" s="69" t="s">
        <v>104</v>
      </c>
      <c r="E206" s="58" t="s">
        <v>95</v>
      </c>
      <c r="F206" s="69" t="s">
        <v>3416</v>
      </c>
      <c r="G206" s="69">
        <v>2003</v>
      </c>
      <c r="H206" s="59">
        <v>0</v>
      </c>
      <c r="I206" s="60"/>
      <c r="J206" s="60"/>
      <c r="K206" s="60"/>
      <c r="L206" s="60"/>
      <c r="M206" s="59">
        <v>0</v>
      </c>
      <c r="N206" s="60"/>
      <c r="O206" s="60">
        <v>0</v>
      </c>
      <c r="P206" s="59">
        <v>0</v>
      </c>
      <c r="Q206" s="60"/>
      <c r="R206" s="71">
        <v>1</v>
      </c>
      <c r="S206" s="59"/>
      <c r="T206" s="60"/>
      <c r="U206" s="60"/>
      <c r="V206" s="60"/>
      <c r="W206" s="60"/>
      <c r="X206" s="60"/>
      <c r="Y206" s="59"/>
      <c r="Z206" s="60"/>
      <c r="AA206" s="60"/>
      <c r="AB206" s="60"/>
      <c r="AC206" s="60"/>
      <c r="AD206" s="63" t="s">
        <v>25</v>
      </c>
    </row>
    <row r="207" spans="1:30" ht="17.25" thickBot="1">
      <c r="A207" s="72">
        <v>205</v>
      </c>
      <c r="B207" s="57" t="s">
        <v>198</v>
      </c>
      <c r="C207" s="58" t="s">
        <v>1838</v>
      </c>
      <c r="D207" s="69" t="s">
        <v>103</v>
      </c>
      <c r="E207" s="58" t="s">
        <v>73</v>
      </c>
      <c r="F207" s="69" t="s">
        <v>3648</v>
      </c>
      <c r="G207" s="69">
        <v>1991</v>
      </c>
      <c r="H207" s="70">
        <v>5</v>
      </c>
      <c r="I207" s="71">
        <v>438</v>
      </c>
      <c r="J207" s="71">
        <v>88</v>
      </c>
      <c r="K207" s="71">
        <v>69.5</v>
      </c>
      <c r="L207" s="71">
        <v>4.9000000000000004</v>
      </c>
      <c r="M207" s="70">
        <v>5</v>
      </c>
      <c r="N207" s="71">
        <v>88</v>
      </c>
      <c r="O207" s="71">
        <v>3</v>
      </c>
      <c r="P207" s="59">
        <v>0</v>
      </c>
      <c r="Q207" s="60"/>
      <c r="R207" s="60">
        <v>0</v>
      </c>
      <c r="S207" s="70">
        <v>2.4</v>
      </c>
      <c r="T207" s="71">
        <v>15</v>
      </c>
      <c r="U207" s="71">
        <v>6</v>
      </c>
      <c r="V207" s="78">
        <v>9</v>
      </c>
      <c r="W207" s="78">
        <v>1.85</v>
      </c>
      <c r="X207" s="78">
        <v>3.72</v>
      </c>
      <c r="Y207" s="70">
        <v>10.5</v>
      </c>
      <c r="Z207" s="71">
        <v>8.1999999999999993</v>
      </c>
      <c r="AA207" s="78">
        <v>2.2999999999999998</v>
      </c>
      <c r="AB207" s="78">
        <v>0.48</v>
      </c>
      <c r="AC207" s="78">
        <v>0.28000000000000003</v>
      </c>
      <c r="AD207" s="63" t="s">
        <v>25</v>
      </c>
    </row>
    <row r="208" spans="1:30" ht="17.25" thickBot="1">
      <c r="A208" s="72">
        <v>206</v>
      </c>
      <c r="B208" s="57" t="s">
        <v>199</v>
      </c>
      <c r="C208" s="58" t="s">
        <v>1814</v>
      </c>
      <c r="D208" s="69" t="s">
        <v>104</v>
      </c>
      <c r="E208" s="58" t="s">
        <v>85</v>
      </c>
      <c r="F208" s="69" t="s">
        <v>3649</v>
      </c>
      <c r="G208" s="69">
        <v>2000</v>
      </c>
      <c r="H208" s="70">
        <v>6</v>
      </c>
      <c r="I208" s="71">
        <v>539</v>
      </c>
      <c r="J208" s="71">
        <v>90</v>
      </c>
      <c r="K208" s="71">
        <v>85.6</v>
      </c>
      <c r="L208" s="71">
        <v>6</v>
      </c>
      <c r="M208" s="70">
        <v>6</v>
      </c>
      <c r="N208" s="71">
        <v>90</v>
      </c>
      <c r="O208" s="71">
        <v>5</v>
      </c>
      <c r="P208" s="59">
        <v>0</v>
      </c>
      <c r="Q208" s="60"/>
      <c r="R208" s="60">
        <v>0</v>
      </c>
      <c r="S208" s="70">
        <v>1.83</v>
      </c>
      <c r="T208" s="71">
        <v>6</v>
      </c>
      <c r="U208" s="71">
        <v>4</v>
      </c>
      <c r="V208" s="78">
        <v>2</v>
      </c>
      <c r="W208" s="78">
        <v>0.33</v>
      </c>
      <c r="X208" s="78">
        <v>2.31</v>
      </c>
      <c r="Y208" s="70">
        <v>7</v>
      </c>
      <c r="Z208" s="71">
        <v>6.5</v>
      </c>
      <c r="AA208" s="78">
        <v>0.5</v>
      </c>
      <c r="AB208" s="78">
        <v>0.08</v>
      </c>
      <c r="AC208" s="78">
        <v>1.94</v>
      </c>
      <c r="AD208" s="63" t="s">
        <v>25</v>
      </c>
    </row>
    <row r="209" spans="1:30" ht="17.25" thickBot="1">
      <c r="A209" s="72">
        <v>207</v>
      </c>
      <c r="B209" s="57" t="s">
        <v>200</v>
      </c>
      <c r="C209" s="58" t="s">
        <v>1824</v>
      </c>
      <c r="D209" s="69" t="s">
        <v>103</v>
      </c>
      <c r="E209" s="58" t="s">
        <v>67</v>
      </c>
      <c r="F209" s="69" t="s">
        <v>3650</v>
      </c>
      <c r="G209" s="69">
        <v>1997</v>
      </c>
      <c r="H209" s="70">
        <v>7</v>
      </c>
      <c r="I209" s="71">
        <v>614</v>
      </c>
      <c r="J209" s="71">
        <v>88</v>
      </c>
      <c r="K209" s="71">
        <v>97.5</v>
      </c>
      <c r="L209" s="71">
        <v>6.8</v>
      </c>
      <c r="M209" s="70">
        <v>7</v>
      </c>
      <c r="N209" s="71">
        <v>88</v>
      </c>
      <c r="O209" s="71">
        <v>5</v>
      </c>
      <c r="P209" s="59">
        <v>0</v>
      </c>
      <c r="Q209" s="60"/>
      <c r="R209" s="60">
        <v>0</v>
      </c>
      <c r="S209" s="70">
        <v>1.71</v>
      </c>
      <c r="T209" s="71">
        <v>16</v>
      </c>
      <c r="U209" s="71">
        <v>7</v>
      </c>
      <c r="V209" s="78">
        <v>9</v>
      </c>
      <c r="W209" s="78">
        <v>1.32</v>
      </c>
      <c r="X209" s="77">
        <v>-9.93</v>
      </c>
      <c r="Y209" s="70">
        <v>14.1</v>
      </c>
      <c r="Z209" s="71">
        <v>6.6</v>
      </c>
      <c r="AA209" s="78">
        <v>7.5</v>
      </c>
      <c r="AB209" s="78">
        <v>1.1000000000000001</v>
      </c>
      <c r="AC209" s="77">
        <v>-3.19</v>
      </c>
      <c r="AD209" s="63" t="s">
        <v>25</v>
      </c>
    </row>
    <row r="210" spans="1:30" ht="17.25" thickBot="1">
      <c r="A210" s="72">
        <v>208</v>
      </c>
      <c r="B210" s="57" t="s">
        <v>2692</v>
      </c>
      <c r="C210" s="58" t="s">
        <v>1816</v>
      </c>
      <c r="D210" s="69" t="s">
        <v>104</v>
      </c>
      <c r="E210" s="58" t="s">
        <v>81</v>
      </c>
      <c r="F210" s="69" t="s">
        <v>3651</v>
      </c>
      <c r="G210" s="69">
        <v>2003</v>
      </c>
      <c r="H210" s="70">
        <v>6</v>
      </c>
      <c r="I210" s="71">
        <v>410</v>
      </c>
      <c r="J210" s="71">
        <v>68</v>
      </c>
      <c r="K210" s="71">
        <v>75.900000000000006</v>
      </c>
      <c r="L210" s="71">
        <v>4.5999999999999996</v>
      </c>
      <c r="M210" s="70">
        <v>5</v>
      </c>
      <c r="N210" s="71">
        <v>79</v>
      </c>
      <c r="O210" s="71">
        <v>2</v>
      </c>
      <c r="P210" s="70">
        <v>1</v>
      </c>
      <c r="Q210" s="71">
        <v>15</v>
      </c>
      <c r="R210" s="60">
        <v>0</v>
      </c>
      <c r="S210" s="70">
        <v>0.83</v>
      </c>
      <c r="T210" s="71">
        <v>4</v>
      </c>
      <c r="U210" s="71">
        <v>3</v>
      </c>
      <c r="V210" s="78">
        <v>1</v>
      </c>
      <c r="W210" s="78">
        <v>0.22</v>
      </c>
      <c r="X210" s="78">
        <v>1.6</v>
      </c>
      <c r="Y210" s="70">
        <v>8.9</v>
      </c>
      <c r="Z210" s="71">
        <v>3.2</v>
      </c>
      <c r="AA210" s="78">
        <v>5.7</v>
      </c>
      <c r="AB210" s="78">
        <v>1.25</v>
      </c>
      <c r="AC210" s="78">
        <v>1.56</v>
      </c>
      <c r="AD210" s="63" t="s">
        <v>25</v>
      </c>
    </row>
    <row r="211" spans="1:30" ht="17.25" thickBot="1">
      <c r="A211" s="72">
        <v>209</v>
      </c>
      <c r="B211" s="57" t="s">
        <v>2693</v>
      </c>
      <c r="C211" s="58" t="s">
        <v>1845</v>
      </c>
      <c r="D211" s="69" t="s">
        <v>104</v>
      </c>
      <c r="E211" s="58" t="s">
        <v>65</v>
      </c>
      <c r="F211" s="69" t="s">
        <v>3652</v>
      </c>
      <c r="G211" s="69">
        <v>2002</v>
      </c>
      <c r="H211" s="70">
        <v>5</v>
      </c>
      <c r="I211" s="71">
        <v>371</v>
      </c>
      <c r="J211" s="71">
        <v>74</v>
      </c>
      <c r="K211" s="71">
        <v>58.9</v>
      </c>
      <c r="L211" s="71">
        <v>4.0999999999999996</v>
      </c>
      <c r="M211" s="70">
        <v>4</v>
      </c>
      <c r="N211" s="71">
        <v>90</v>
      </c>
      <c r="O211" s="71">
        <v>3</v>
      </c>
      <c r="P211" s="70">
        <v>1</v>
      </c>
      <c r="Q211" s="71">
        <v>12</v>
      </c>
      <c r="R211" s="71">
        <v>2</v>
      </c>
      <c r="S211" s="70">
        <v>3</v>
      </c>
      <c r="T211" s="71">
        <v>8</v>
      </c>
      <c r="U211" s="71">
        <v>2</v>
      </c>
      <c r="V211" s="78">
        <v>6</v>
      </c>
      <c r="W211" s="78">
        <v>1.46</v>
      </c>
      <c r="X211" s="77">
        <v>-0.63</v>
      </c>
      <c r="Y211" s="70">
        <v>9.6</v>
      </c>
      <c r="Z211" s="71">
        <v>3</v>
      </c>
      <c r="AA211" s="78">
        <v>6.6</v>
      </c>
      <c r="AB211" s="78">
        <v>1.6</v>
      </c>
      <c r="AC211" s="78">
        <v>0.65</v>
      </c>
      <c r="AD211" s="63" t="s">
        <v>25</v>
      </c>
    </row>
    <row r="212" spans="1:30" ht="17.25" thickBot="1">
      <c r="A212" s="72">
        <v>210</v>
      </c>
      <c r="B212" s="57" t="s">
        <v>201</v>
      </c>
      <c r="C212" s="58" t="s">
        <v>1818</v>
      </c>
      <c r="D212" s="69" t="s">
        <v>102</v>
      </c>
      <c r="E212" s="58" t="s">
        <v>65</v>
      </c>
      <c r="F212" s="69" t="s">
        <v>3653</v>
      </c>
      <c r="G212" s="69">
        <v>2000</v>
      </c>
      <c r="H212" s="70">
        <v>7</v>
      </c>
      <c r="I212" s="71">
        <v>618</v>
      </c>
      <c r="J212" s="71">
        <v>88</v>
      </c>
      <c r="K212" s="71">
        <v>98.1</v>
      </c>
      <c r="L212" s="71">
        <v>6.9</v>
      </c>
      <c r="M212" s="70">
        <v>7</v>
      </c>
      <c r="N212" s="71">
        <v>88</v>
      </c>
      <c r="O212" s="71">
        <v>5</v>
      </c>
      <c r="P212" s="59">
        <v>0</v>
      </c>
      <c r="Q212" s="60"/>
      <c r="R212" s="60">
        <v>0</v>
      </c>
      <c r="S212" s="70">
        <v>2.57</v>
      </c>
      <c r="T212" s="71">
        <v>17</v>
      </c>
      <c r="U212" s="71">
        <v>5</v>
      </c>
      <c r="V212" s="78">
        <v>12</v>
      </c>
      <c r="W212" s="78">
        <v>1.75</v>
      </c>
      <c r="X212" s="78">
        <v>1.75</v>
      </c>
      <c r="Y212" s="70">
        <v>14.3</v>
      </c>
      <c r="Z212" s="71">
        <v>5</v>
      </c>
      <c r="AA212" s="78">
        <v>9.1999999999999993</v>
      </c>
      <c r="AB212" s="78">
        <v>1.35</v>
      </c>
      <c r="AC212" s="78">
        <v>0.78</v>
      </c>
      <c r="AD212" s="63" t="s">
        <v>25</v>
      </c>
    </row>
    <row r="213" spans="1:30" ht="17.25" thickBot="1">
      <c r="A213" s="72">
        <v>211</v>
      </c>
      <c r="B213" s="57" t="s">
        <v>2694</v>
      </c>
      <c r="C213" s="58" t="s">
        <v>1814</v>
      </c>
      <c r="D213" s="69" t="s">
        <v>102</v>
      </c>
      <c r="E213" s="58" t="s">
        <v>2351</v>
      </c>
      <c r="F213" s="69" t="s">
        <v>3654</v>
      </c>
      <c r="G213" s="69">
        <v>2004</v>
      </c>
      <c r="H213" s="70">
        <v>2</v>
      </c>
      <c r="I213" s="71">
        <v>13</v>
      </c>
      <c r="J213" s="71">
        <v>7</v>
      </c>
      <c r="K213" s="71">
        <v>2.1</v>
      </c>
      <c r="L213" s="71">
        <v>0.1</v>
      </c>
      <c r="M213" s="59">
        <v>0</v>
      </c>
      <c r="N213" s="60"/>
      <c r="O213" s="60">
        <v>0</v>
      </c>
      <c r="P213" s="70">
        <v>2</v>
      </c>
      <c r="Q213" s="71">
        <v>7</v>
      </c>
      <c r="R213" s="60">
        <v>0</v>
      </c>
      <c r="S213" s="59">
        <v>0</v>
      </c>
      <c r="T213" s="60">
        <v>0</v>
      </c>
      <c r="U213" s="71">
        <v>1</v>
      </c>
      <c r="V213" s="77">
        <v>-1</v>
      </c>
      <c r="W213" s="77">
        <v>-6.92</v>
      </c>
      <c r="X213" s="77">
        <v>-5.03</v>
      </c>
      <c r="Y213" s="59">
        <v>0</v>
      </c>
      <c r="Z213" s="71">
        <v>0.1</v>
      </c>
      <c r="AA213" s="77">
        <v>-0.1</v>
      </c>
      <c r="AB213" s="77">
        <v>-0.65</v>
      </c>
      <c r="AC213" s="78">
        <v>1.07</v>
      </c>
      <c r="AD213" s="63" t="s">
        <v>25</v>
      </c>
    </row>
    <row r="214" spans="1:30" ht="17.25" thickBot="1">
      <c r="A214" s="72">
        <v>212</v>
      </c>
      <c r="B214" s="57" t="s">
        <v>3168</v>
      </c>
      <c r="C214" s="58" t="s">
        <v>1814</v>
      </c>
      <c r="D214" s="69" t="s">
        <v>104</v>
      </c>
      <c r="E214" s="58" t="s">
        <v>67</v>
      </c>
      <c r="F214" s="69" t="s">
        <v>3655</v>
      </c>
      <c r="G214" s="69">
        <v>2004</v>
      </c>
      <c r="H214" s="70">
        <v>1</v>
      </c>
      <c r="I214" s="71">
        <v>10</v>
      </c>
      <c r="J214" s="71">
        <v>10</v>
      </c>
      <c r="K214" s="71">
        <v>1.6</v>
      </c>
      <c r="L214" s="71">
        <v>0.1</v>
      </c>
      <c r="M214" s="59">
        <v>0</v>
      </c>
      <c r="N214" s="60"/>
      <c r="O214" s="60">
        <v>0</v>
      </c>
      <c r="P214" s="70">
        <v>1</v>
      </c>
      <c r="Q214" s="71">
        <v>10</v>
      </c>
      <c r="R214" s="71">
        <v>3</v>
      </c>
      <c r="S214" s="70">
        <v>3</v>
      </c>
      <c r="T214" s="71">
        <v>1</v>
      </c>
      <c r="U214" s="60">
        <v>0</v>
      </c>
      <c r="V214" s="78">
        <v>1</v>
      </c>
      <c r="W214" s="78">
        <v>9</v>
      </c>
      <c r="X214" s="78">
        <v>7.55</v>
      </c>
      <c r="Y214" s="70">
        <v>0.6</v>
      </c>
      <c r="Z214" s="71">
        <v>0.1</v>
      </c>
      <c r="AA214" s="78">
        <v>0.5</v>
      </c>
      <c r="AB214" s="78">
        <v>4.59</v>
      </c>
      <c r="AC214" s="78">
        <v>3.46</v>
      </c>
      <c r="AD214" s="63" t="s">
        <v>25</v>
      </c>
    </row>
    <row r="215" spans="1:30" ht="17.25" thickBot="1">
      <c r="A215" s="72">
        <v>213</v>
      </c>
      <c r="B215" s="57" t="s">
        <v>2847</v>
      </c>
      <c r="C215" s="58" t="s">
        <v>1820</v>
      </c>
      <c r="D215" s="69" t="s">
        <v>103</v>
      </c>
      <c r="E215" s="58" t="s">
        <v>2351</v>
      </c>
      <c r="F215" s="69" t="s">
        <v>3656</v>
      </c>
      <c r="G215" s="69">
        <v>1997</v>
      </c>
      <c r="H215" s="70">
        <v>6</v>
      </c>
      <c r="I215" s="71">
        <v>493</v>
      </c>
      <c r="J215" s="71">
        <v>82</v>
      </c>
      <c r="K215" s="71">
        <v>78.3</v>
      </c>
      <c r="L215" s="71">
        <v>5.5</v>
      </c>
      <c r="M215" s="70">
        <v>6</v>
      </c>
      <c r="N215" s="71">
        <v>82</v>
      </c>
      <c r="O215" s="71">
        <v>3</v>
      </c>
      <c r="P215" s="59">
        <v>0</v>
      </c>
      <c r="Q215" s="60"/>
      <c r="R215" s="60">
        <v>0</v>
      </c>
      <c r="S215" s="70">
        <v>0.17</v>
      </c>
      <c r="T215" s="71">
        <v>5</v>
      </c>
      <c r="U215" s="71">
        <v>13</v>
      </c>
      <c r="V215" s="77">
        <v>-8</v>
      </c>
      <c r="W215" s="77">
        <v>-1.46</v>
      </c>
      <c r="X215" s="78">
        <v>2.48</v>
      </c>
      <c r="Y215" s="70">
        <v>4.5999999999999996</v>
      </c>
      <c r="Z215" s="71">
        <v>13.1</v>
      </c>
      <c r="AA215" s="77">
        <v>-8.5</v>
      </c>
      <c r="AB215" s="77">
        <v>-1.54</v>
      </c>
      <c r="AC215" s="78">
        <v>0.72</v>
      </c>
      <c r="AD215" s="63" t="s">
        <v>25</v>
      </c>
    </row>
    <row r="216" spans="1:30" ht="17.25" thickBot="1">
      <c r="A216" s="72">
        <v>214</v>
      </c>
      <c r="B216" s="57" t="s">
        <v>2984</v>
      </c>
      <c r="C216" s="58" t="s">
        <v>1840</v>
      </c>
      <c r="D216" s="69" t="s">
        <v>103</v>
      </c>
      <c r="E216" s="58" t="s">
        <v>75</v>
      </c>
      <c r="F216" s="69" t="s">
        <v>3657</v>
      </c>
      <c r="G216" s="69">
        <v>2005</v>
      </c>
      <c r="H216" s="70">
        <v>1</v>
      </c>
      <c r="I216" s="71">
        <v>75</v>
      </c>
      <c r="J216" s="71">
        <v>75</v>
      </c>
      <c r="K216" s="71">
        <v>13.9</v>
      </c>
      <c r="L216" s="71">
        <v>0.8</v>
      </c>
      <c r="M216" s="59">
        <v>0</v>
      </c>
      <c r="N216" s="60"/>
      <c r="O216" s="60">
        <v>0</v>
      </c>
      <c r="P216" s="70">
        <v>1</v>
      </c>
      <c r="Q216" s="71">
        <v>75</v>
      </c>
      <c r="R216" s="71">
        <v>1</v>
      </c>
      <c r="S216" s="59">
        <v>0</v>
      </c>
      <c r="T216" s="71">
        <v>1</v>
      </c>
      <c r="U216" s="71">
        <v>5</v>
      </c>
      <c r="V216" s="77">
        <v>-4</v>
      </c>
      <c r="W216" s="77">
        <v>-4.8</v>
      </c>
      <c r="X216" s="77">
        <v>-4.6100000000000003</v>
      </c>
      <c r="Y216" s="70">
        <v>1.4</v>
      </c>
      <c r="Z216" s="71">
        <v>2.2000000000000002</v>
      </c>
      <c r="AA216" s="77">
        <v>-0.8</v>
      </c>
      <c r="AB216" s="77">
        <v>-0.92</v>
      </c>
      <c r="AC216" s="78">
        <v>0.41</v>
      </c>
      <c r="AD216" s="63" t="s">
        <v>25</v>
      </c>
    </row>
    <row r="217" spans="1:30" ht="17.25" thickBot="1">
      <c r="A217" s="72">
        <v>215</v>
      </c>
      <c r="B217" s="57" t="s">
        <v>3658</v>
      </c>
      <c r="C217" s="58" t="s">
        <v>1814</v>
      </c>
      <c r="D217" s="69" t="s">
        <v>103</v>
      </c>
      <c r="E217" s="58" t="s">
        <v>96</v>
      </c>
      <c r="F217" s="69" t="s">
        <v>3659</v>
      </c>
      <c r="G217" s="69">
        <v>1996</v>
      </c>
      <c r="H217" s="70">
        <v>1</v>
      </c>
      <c r="I217" s="71">
        <v>45</v>
      </c>
      <c r="J217" s="71">
        <v>45</v>
      </c>
      <c r="K217" s="71">
        <v>7.1</v>
      </c>
      <c r="L217" s="71">
        <v>0.5</v>
      </c>
      <c r="M217" s="59">
        <v>0</v>
      </c>
      <c r="N217" s="60"/>
      <c r="O217" s="60">
        <v>0</v>
      </c>
      <c r="P217" s="70">
        <v>1</v>
      </c>
      <c r="Q217" s="71">
        <v>45</v>
      </c>
      <c r="R217" s="60">
        <v>0</v>
      </c>
      <c r="S217" s="59">
        <v>0</v>
      </c>
      <c r="T217" s="60">
        <v>0</v>
      </c>
      <c r="U217" s="60">
        <v>0</v>
      </c>
      <c r="V217" s="60">
        <v>0</v>
      </c>
      <c r="W217" s="60">
        <v>0</v>
      </c>
      <c r="X217" s="78">
        <v>0.92</v>
      </c>
      <c r="Y217" s="70">
        <v>0.7</v>
      </c>
      <c r="Z217" s="71">
        <v>0.1</v>
      </c>
      <c r="AA217" s="78">
        <v>0.6</v>
      </c>
      <c r="AB217" s="78">
        <v>1.1200000000000001</v>
      </c>
      <c r="AC217" s="78">
        <v>0.78</v>
      </c>
      <c r="AD217" s="63" t="s">
        <v>25</v>
      </c>
    </row>
    <row r="218" spans="1:30" ht="17.25" thickBot="1">
      <c r="A218" s="72">
        <v>216</v>
      </c>
      <c r="B218" s="57" t="s">
        <v>202</v>
      </c>
      <c r="C218" s="58" t="s">
        <v>1838</v>
      </c>
      <c r="D218" s="69" t="s">
        <v>103</v>
      </c>
      <c r="E218" s="58" t="s">
        <v>63</v>
      </c>
      <c r="F218" s="69" t="s">
        <v>3660</v>
      </c>
      <c r="G218" s="69">
        <v>1999</v>
      </c>
      <c r="H218" s="70">
        <v>7</v>
      </c>
      <c r="I218" s="71">
        <v>447</v>
      </c>
      <c r="J218" s="71">
        <v>64</v>
      </c>
      <c r="K218" s="71">
        <v>71</v>
      </c>
      <c r="L218" s="71">
        <v>5</v>
      </c>
      <c r="M218" s="70">
        <v>5</v>
      </c>
      <c r="N218" s="71">
        <v>78</v>
      </c>
      <c r="O218" s="71">
        <v>2</v>
      </c>
      <c r="P218" s="70">
        <v>2</v>
      </c>
      <c r="Q218" s="71">
        <v>28</v>
      </c>
      <c r="R218" s="60">
        <v>0</v>
      </c>
      <c r="S218" s="70">
        <v>2.4300000000000002</v>
      </c>
      <c r="T218" s="71">
        <v>8</v>
      </c>
      <c r="U218" s="71">
        <v>4</v>
      </c>
      <c r="V218" s="78">
        <v>4</v>
      </c>
      <c r="W218" s="78">
        <v>0.81</v>
      </c>
      <c r="X218" s="77">
        <v>-1.65</v>
      </c>
      <c r="Y218" s="70">
        <v>9.1</v>
      </c>
      <c r="Z218" s="71">
        <v>4.5999999999999996</v>
      </c>
      <c r="AA218" s="78">
        <v>4.5</v>
      </c>
      <c r="AB218" s="78">
        <v>0.91</v>
      </c>
      <c r="AC218" s="77">
        <v>-1.01</v>
      </c>
      <c r="AD218" s="63" t="s">
        <v>25</v>
      </c>
    </row>
    <row r="219" spans="1:30" ht="17.25" thickBot="1">
      <c r="A219" s="72">
        <v>217</v>
      </c>
      <c r="B219" s="57" t="s">
        <v>203</v>
      </c>
      <c r="C219" s="58" t="s">
        <v>1820</v>
      </c>
      <c r="D219" s="69" t="s">
        <v>104</v>
      </c>
      <c r="E219" s="58" t="s">
        <v>73</v>
      </c>
      <c r="F219" s="69" t="s">
        <v>3661</v>
      </c>
      <c r="G219" s="69">
        <v>2000</v>
      </c>
      <c r="H219" s="70">
        <v>3</v>
      </c>
      <c r="I219" s="71">
        <v>270</v>
      </c>
      <c r="J219" s="71">
        <v>90</v>
      </c>
      <c r="K219" s="71">
        <v>42.9</v>
      </c>
      <c r="L219" s="71">
        <v>3</v>
      </c>
      <c r="M219" s="70">
        <v>3</v>
      </c>
      <c r="N219" s="71">
        <v>90</v>
      </c>
      <c r="O219" s="71">
        <v>3</v>
      </c>
      <c r="P219" s="59">
        <v>0</v>
      </c>
      <c r="Q219" s="60"/>
      <c r="R219" s="71">
        <v>3</v>
      </c>
      <c r="S219" s="70">
        <v>3</v>
      </c>
      <c r="T219" s="71">
        <v>10</v>
      </c>
      <c r="U219" s="71">
        <v>3</v>
      </c>
      <c r="V219" s="78">
        <v>7</v>
      </c>
      <c r="W219" s="78">
        <v>2.33</v>
      </c>
      <c r="X219" s="78">
        <v>2.83</v>
      </c>
      <c r="Y219" s="70">
        <v>7</v>
      </c>
      <c r="Z219" s="71">
        <v>3.6</v>
      </c>
      <c r="AA219" s="78">
        <v>3.3</v>
      </c>
      <c r="AB219" s="78">
        <v>1.1200000000000001</v>
      </c>
      <c r="AC219" s="78">
        <v>1.26</v>
      </c>
      <c r="AD219" s="63" t="s">
        <v>25</v>
      </c>
    </row>
    <row r="220" spans="1:30" ht="17.25" thickBot="1">
      <c r="A220" s="72">
        <v>218</v>
      </c>
      <c r="B220" s="57" t="s">
        <v>204</v>
      </c>
      <c r="C220" s="58" t="s">
        <v>1856</v>
      </c>
      <c r="D220" s="69" t="s">
        <v>1821</v>
      </c>
      <c r="E220" s="58" t="s">
        <v>93</v>
      </c>
      <c r="F220" s="69" t="s">
        <v>3662</v>
      </c>
      <c r="G220" s="69">
        <v>1996</v>
      </c>
      <c r="H220" s="70">
        <v>7</v>
      </c>
      <c r="I220" s="71">
        <v>329</v>
      </c>
      <c r="J220" s="71">
        <v>47</v>
      </c>
      <c r="K220" s="71">
        <v>52.2</v>
      </c>
      <c r="L220" s="71">
        <v>3.7</v>
      </c>
      <c r="M220" s="70">
        <v>4</v>
      </c>
      <c r="N220" s="71">
        <v>59</v>
      </c>
      <c r="O220" s="60">
        <v>0</v>
      </c>
      <c r="P220" s="70">
        <v>3</v>
      </c>
      <c r="Q220" s="71">
        <v>32</v>
      </c>
      <c r="R220" s="60">
        <v>0</v>
      </c>
      <c r="S220" s="70">
        <v>1</v>
      </c>
      <c r="T220" s="71">
        <v>6</v>
      </c>
      <c r="U220" s="71">
        <v>5</v>
      </c>
      <c r="V220" s="78">
        <v>1</v>
      </c>
      <c r="W220" s="78">
        <v>0.27</v>
      </c>
      <c r="X220" s="78">
        <v>2.0699999999999998</v>
      </c>
      <c r="Y220" s="70">
        <v>3.8</v>
      </c>
      <c r="Z220" s="71">
        <v>6.3</v>
      </c>
      <c r="AA220" s="77">
        <v>-2.5</v>
      </c>
      <c r="AB220" s="77">
        <v>-0.68</v>
      </c>
      <c r="AC220" s="78">
        <v>0.12</v>
      </c>
      <c r="AD220" s="63" t="s">
        <v>25</v>
      </c>
    </row>
    <row r="221" spans="1:30" ht="17.25" thickBot="1">
      <c r="A221" s="72">
        <v>219</v>
      </c>
      <c r="B221" s="57" t="s">
        <v>88</v>
      </c>
      <c r="C221" s="58" t="s">
        <v>1814</v>
      </c>
      <c r="D221" s="69" t="s">
        <v>111</v>
      </c>
      <c r="E221" s="58" t="s">
        <v>69</v>
      </c>
      <c r="F221" s="69" t="s">
        <v>3923</v>
      </c>
      <c r="G221" s="69">
        <v>1997</v>
      </c>
      <c r="H221" s="59">
        <v>0</v>
      </c>
      <c r="I221" s="60"/>
      <c r="J221" s="60"/>
      <c r="K221" s="60"/>
      <c r="L221" s="60"/>
      <c r="M221" s="59">
        <v>0</v>
      </c>
      <c r="N221" s="60"/>
      <c r="O221" s="60">
        <v>0</v>
      </c>
      <c r="P221" s="59">
        <v>0</v>
      </c>
      <c r="Q221" s="60"/>
      <c r="R221" s="71">
        <v>3</v>
      </c>
      <c r="S221" s="59"/>
      <c r="T221" s="60"/>
      <c r="U221" s="60"/>
      <c r="V221" s="60"/>
      <c r="W221" s="60"/>
      <c r="X221" s="60"/>
      <c r="Y221" s="59"/>
      <c r="Z221" s="60"/>
      <c r="AA221" s="60"/>
      <c r="AB221" s="60"/>
      <c r="AC221" s="60"/>
      <c r="AD221" s="63" t="s">
        <v>25</v>
      </c>
    </row>
    <row r="222" spans="1:30" ht="17.25" thickBot="1">
      <c r="A222" s="72">
        <v>220</v>
      </c>
      <c r="B222" s="57" t="s">
        <v>88</v>
      </c>
      <c r="C222" s="58" t="s">
        <v>1814</v>
      </c>
      <c r="D222" s="69" t="s">
        <v>111</v>
      </c>
      <c r="E222" s="58" t="s">
        <v>85</v>
      </c>
      <c r="F222" s="69" t="s">
        <v>3923</v>
      </c>
      <c r="G222" s="69">
        <v>1997</v>
      </c>
      <c r="H222" s="59">
        <v>0</v>
      </c>
      <c r="I222" s="60"/>
      <c r="J222" s="60"/>
      <c r="K222" s="60"/>
      <c r="L222" s="60"/>
      <c r="M222" s="59">
        <v>0</v>
      </c>
      <c r="N222" s="60"/>
      <c r="O222" s="60">
        <v>0</v>
      </c>
      <c r="P222" s="59">
        <v>0</v>
      </c>
      <c r="Q222" s="60"/>
      <c r="R222" s="71">
        <v>3</v>
      </c>
      <c r="S222" s="59"/>
      <c r="T222" s="60"/>
      <c r="U222" s="60"/>
      <c r="V222" s="60"/>
      <c r="W222" s="60"/>
      <c r="X222" s="60"/>
      <c r="Y222" s="59"/>
      <c r="Z222" s="60"/>
      <c r="AA222" s="60"/>
      <c r="AB222" s="60"/>
      <c r="AC222" s="60"/>
      <c r="AD222" s="63" t="s">
        <v>25</v>
      </c>
    </row>
    <row r="223" spans="1:30" ht="17.25" thickBot="1">
      <c r="A223" s="72">
        <v>221</v>
      </c>
      <c r="B223" s="57" t="s">
        <v>205</v>
      </c>
      <c r="C223" s="58" t="s">
        <v>1814</v>
      </c>
      <c r="D223" s="69" t="s">
        <v>104</v>
      </c>
      <c r="E223" s="58" t="s">
        <v>77</v>
      </c>
      <c r="F223" s="69" t="s">
        <v>3551</v>
      </c>
      <c r="G223" s="69">
        <v>1997</v>
      </c>
      <c r="H223" s="70">
        <v>5</v>
      </c>
      <c r="I223" s="71">
        <v>401</v>
      </c>
      <c r="J223" s="71">
        <v>80</v>
      </c>
      <c r="K223" s="71">
        <v>63.7</v>
      </c>
      <c r="L223" s="71">
        <v>4.5</v>
      </c>
      <c r="M223" s="70">
        <v>5</v>
      </c>
      <c r="N223" s="71">
        <v>80</v>
      </c>
      <c r="O223" s="71">
        <v>4</v>
      </c>
      <c r="P223" s="59">
        <v>0</v>
      </c>
      <c r="Q223" s="60"/>
      <c r="R223" s="60">
        <v>0</v>
      </c>
      <c r="S223" s="70">
        <v>1.2</v>
      </c>
      <c r="T223" s="71">
        <v>8</v>
      </c>
      <c r="U223" s="71">
        <v>5</v>
      </c>
      <c r="V223" s="78">
        <v>3</v>
      </c>
      <c r="W223" s="78">
        <v>0.67</v>
      </c>
      <c r="X223" s="78">
        <v>1.85</v>
      </c>
      <c r="Y223" s="70">
        <v>9.8000000000000007</v>
      </c>
      <c r="Z223" s="71">
        <v>5.0999999999999996</v>
      </c>
      <c r="AA223" s="78">
        <v>4.7</v>
      </c>
      <c r="AB223" s="78">
        <v>1.05</v>
      </c>
      <c r="AC223" s="78">
        <v>1.1299999999999999</v>
      </c>
      <c r="AD223" s="63" t="s">
        <v>25</v>
      </c>
    </row>
    <row r="224" spans="1:30" ht="17.25" thickBot="1">
      <c r="A224" s="72">
        <v>222</v>
      </c>
      <c r="B224" s="57" t="s">
        <v>206</v>
      </c>
      <c r="C224" s="58" t="s">
        <v>1856</v>
      </c>
      <c r="D224" s="69" t="s">
        <v>102</v>
      </c>
      <c r="E224" s="58" t="s">
        <v>71</v>
      </c>
      <c r="F224" s="69" t="s">
        <v>3663</v>
      </c>
      <c r="G224" s="69">
        <v>1992</v>
      </c>
      <c r="H224" s="70">
        <v>7</v>
      </c>
      <c r="I224" s="71">
        <v>550</v>
      </c>
      <c r="J224" s="71">
        <v>79</v>
      </c>
      <c r="K224" s="71">
        <v>87.3</v>
      </c>
      <c r="L224" s="71">
        <v>6.1</v>
      </c>
      <c r="M224" s="70">
        <v>7</v>
      </c>
      <c r="N224" s="71">
        <v>79</v>
      </c>
      <c r="O224" s="71">
        <v>2</v>
      </c>
      <c r="P224" s="59">
        <v>0</v>
      </c>
      <c r="Q224" s="60"/>
      <c r="R224" s="60">
        <v>0</v>
      </c>
      <c r="S224" s="70">
        <v>2.4300000000000002</v>
      </c>
      <c r="T224" s="71">
        <v>14</v>
      </c>
      <c r="U224" s="71">
        <v>7</v>
      </c>
      <c r="V224" s="78">
        <v>7</v>
      </c>
      <c r="W224" s="78">
        <v>1.1499999999999999</v>
      </c>
      <c r="X224" s="77">
        <v>-1.1000000000000001</v>
      </c>
      <c r="Y224" s="70">
        <v>11.3</v>
      </c>
      <c r="Z224" s="71">
        <v>8.8000000000000007</v>
      </c>
      <c r="AA224" s="78">
        <v>2.5</v>
      </c>
      <c r="AB224" s="78">
        <v>0.4</v>
      </c>
      <c r="AC224" s="77">
        <v>-0.27</v>
      </c>
      <c r="AD224" s="63" t="s">
        <v>25</v>
      </c>
    </row>
    <row r="225" spans="1:30" ht="17.25" thickBot="1">
      <c r="A225" s="72">
        <v>223</v>
      </c>
      <c r="B225" s="57" t="s">
        <v>207</v>
      </c>
      <c r="C225" s="58" t="s">
        <v>1813</v>
      </c>
      <c r="D225" s="69" t="s">
        <v>104</v>
      </c>
      <c r="E225" s="58" t="s">
        <v>77</v>
      </c>
      <c r="F225" s="69" t="s">
        <v>3664</v>
      </c>
      <c r="G225" s="69">
        <v>2002</v>
      </c>
      <c r="H225" s="70">
        <v>7</v>
      </c>
      <c r="I225" s="71">
        <v>540</v>
      </c>
      <c r="J225" s="71">
        <v>77</v>
      </c>
      <c r="K225" s="71">
        <v>85.7</v>
      </c>
      <c r="L225" s="71">
        <v>6</v>
      </c>
      <c r="M225" s="70">
        <v>7</v>
      </c>
      <c r="N225" s="71">
        <v>77</v>
      </c>
      <c r="O225" s="71">
        <v>1</v>
      </c>
      <c r="P225" s="59">
        <v>0</v>
      </c>
      <c r="Q225" s="60"/>
      <c r="R225" s="60">
        <v>0</v>
      </c>
      <c r="S225" s="70">
        <v>1</v>
      </c>
      <c r="T225" s="71">
        <v>8</v>
      </c>
      <c r="U225" s="71">
        <v>10</v>
      </c>
      <c r="V225" s="77">
        <v>-2</v>
      </c>
      <c r="W225" s="77">
        <v>-0.33</v>
      </c>
      <c r="X225" s="77">
        <v>-2.33</v>
      </c>
      <c r="Y225" s="70">
        <v>8.9</v>
      </c>
      <c r="Z225" s="71">
        <v>7.8</v>
      </c>
      <c r="AA225" s="78">
        <v>1.1000000000000001</v>
      </c>
      <c r="AB225" s="78">
        <v>0.19</v>
      </c>
      <c r="AC225" s="77">
        <v>-3.15</v>
      </c>
      <c r="AD225" s="63" t="s">
        <v>25</v>
      </c>
    </row>
    <row r="226" spans="1:30" ht="17.25" thickBot="1">
      <c r="A226" s="72">
        <v>224</v>
      </c>
      <c r="B226" s="57" t="s">
        <v>370</v>
      </c>
      <c r="C226" s="58" t="s">
        <v>1814</v>
      </c>
      <c r="D226" s="69" t="s">
        <v>104</v>
      </c>
      <c r="E226" s="58" t="s">
        <v>95</v>
      </c>
      <c r="F226" s="69" t="s">
        <v>3665</v>
      </c>
      <c r="G226" s="69">
        <v>2002</v>
      </c>
      <c r="H226" s="70">
        <v>1</v>
      </c>
      <c r="I226" s="71">
        <v>16</v>
      </c>
      <c r="J226" s="71">
        <v>16</v>
      </c>
      <c r="K226" s="71">
        <v>2.5</v>
      </c>
      <c r="L226" s="71">
        <v>0.2</v>
      </c>
      <c r="M226" s="59">
        <v>0</v>
      </c>
      <c r="N226" s="60"/>
      <c r="O226" s="60">
        <v>0</v>
      </c>
      <c r="P226" s="70">
        <v>1</v>
      </c>
      <c r="Q226" s="71">
        <v>16</v>
      </c>
      <c r="R226" s="71">
        <v>2</v>
      </c>
      <c r="S226" s="70">
        <v>1</v>
      </c>
      <c r="T226" s="71">
        <v>1</v>
      </c>
      <c r="U226" s="60">
        <v>0</v>
      </c>
      <c r="V226" s="78">
        <v>1</v>
      </c>
      <c r="W226" s="78">
        <v>5.63</v>
      </c>
      <c r="X226" s="78">
        <v>7.24</v>
      </c>
      <c r="Y226" s="70">
        <v>1</v>
      </c>
      <c r="Z226" s="71">
        <v>0.2</v>
      </c>
      <c r="AA226" s="78">
        <v>0.8</v>
      </c>
      <c r="AB226" s="78">
        <v>4.47</v>
      </c>
      <c r="AC226" s="78">
        <v>5.77</v>
      </c>
      <c r="AD226" s="63" t="s">
        <v>25</v>
      </c>
    </row>
    <row r="227" spans="1:30" ht="17.25" thickBot="1">
      <c r="A227" s="72">
        <v>225</v>
      </c>
      <c r="B227" s="57" t="s">
        <v>3666</v>
      </c>
      <c r="C227" s="58" t="s">
        <v>1814</v>
      </c>
      <c r="D227" s="69" t="s">
        <v>103</v>
      </c>
      <c r="E227" s="58" t="s">
        <v>73</v>
      </c>
      <c r="F227" s="69" t="s">
        <v>3667</v>
      </c>
      <c r="G227" s="69">
        <v>2005</v>
      </c>
      <c r="H227" s="70">
        <v>1</v>
      </c>
      <c r="I227" s="71">
        <v>86</v>
      </c>
      <c r="J227" s="71">
        <v>86</v>
      </c>
      <c r="K227" s="71">
        <v>13.7</v>
      </c>
      <c r="L227" s="71">
        <v>1</v>
      </c>
      <c r="M227" s="70">
        <v>1</v>
      </c>
      <c r="N227" s="71">
        <v>86</v>
      </c>
      <c r="O227" s="60">
        <v>0</v>
      </c>
      <c r="P227" s="59">
        <v>0</v>
      </c>
      <c r="Q227" s="60"/>
      <c r="R227" s="60">
        <v>0</v>
      </c>
      <c r="S227" s="59">
        <v>0</v>
      </c>
      <c r="T227" s="71">
        <v>1</v>
      </c>
      <c r="U227" s="71">
        <v>5</v>
      </c>
      <c r="V227" s="77">
        <v>-4</v>
      </c>
      <c r="W227" s="77">
        <v>-4.1900000000000004</v>
      </c>
      <c r="X227" s="77">
        <v>-5.68</v>
      </c>
      <c r="Y227" s="70">
        <v>1.6</v>
      </c>
      <c r="Z227" s="71">
        <v>1.3</v>
      </c>
      <c r="AA227" s="78">
        <v>0.4</v>
      </c>
      <c r="AB227" s="78">
        <v>0.38</v>
      </c>
      <c r="AC227" s="77">
        <v>-0.02</v>
      </c>
      <c r="AD227" s="63" t="s">
        <v>25</v>
      </c>
    </row>
    <row r="228" spans="1:30" ht="17.25" thickBot="1">
      <c r="A228" s="72">
        <v>226</v>
      </c>
      <c r="B228" s="57" t="s">
        <v>208</v>
      </c>
      <c r="C228" s="58" t="s">
        <v>1834</v>
      </c>
      <c r="D228" s="69" t="s">
        <v>103</v>
      </c>
      <c r="E228" s="58" t="s">
        <v>93</v>
      </c>
      <c r="F228" s="69" t="s">
        <v>3726</v>
      </c>
      <c r="G228" s="69">
        <v>2002</v>
      </c>
      <c r="H228" s="59">
        <v>0</v>
      </c>
      <c r="I228" s="60"/>
      <c r="J228" s="60"/>
      <c r="K228" s="60"/>
      <c r="L228" s="60"/>
      <c r="M228" s="59">
        <v>0</v>
      </c>
      <c r="N228" s="60"/>
      <c r="O228" s="60">
        <v>0</v>
      </c>
      <c r="P228" s="59">
        <v>0</v>
      </c>
      <c r="Q228" s="60"/>
      <c r="R228" s="71">
        <v>4</v>
      </c>
      <c r="S228" s="59"/>
      <c r="T228" s="60"/>
      <c r="U228" s="60"/>
      <c r="V228" s="60"/>
      <c r="W228" s="60"/>
      <c r="X228" s="60"/>
      <c r="Y228" s="59"/>
      <c r="Z228" s="60"/>
      <c r="AA228" s="60"/>
      <c r="AB228" s="60"/>
      <c r="AC228" s="60"/>
      <c r="AD228" s="63" t="s">
        <v>25</v>
      </c>
    </row>
    <row r="229" spans="1:30" ht="17.25" thickBot="1">
      <c r="A229" s="72">
        <v>227</v>
      </c>
      <c r="B229" s="57" t="s">
        <v>3320</v>
      </c>
      <c r="C229" s="58" t="s">
        <v>1814</v>
      </c>
      <c r="D229" s="69" t="s">
        <v>104</v>
      </c>
      <c r="E229" s="58" t="s">
        <v>85</v>
      </c>
      <c r="F229" s="69" t="s">
        <v>3924</v>
      </c>
      <c r="G229" s="69">
        <v>1995</v>
      </c>
      <c r="H229" s="59">
        <v>0</v>
      </c>
      <c r="I229" s="60"/>
      <c r="J229" s="60"/>
      <c r="K229" s="60"/>
      <c r="L229" s="60"/>
      <c r="M229" s="59">
        <v>0</v>
      </c>
      <c r="N229" s="60"/>
      <c r="O229" s="60">
        <v>0</v>
      </c>
      <c r="P229" s="59">
        <v>0</v>
      </c>
      <c r="Q229" s="60"/>
      <c r="R229" s="71">
        <v>3</v>
      </c>
      <c r="S229" s="59"/>
      <c r="T229" s="60"/>
      <c r="U229" s="60"/>
      <c r="V229" s="60"/>
      <c r="W229" s="60"/>
      <c r="X229" s="60"/>
      <c r="Y229" s="59"/>
      <c r="Z229" s="60"/>
      <c r="AA229" s="60"/>
      <c r="AB229" s="60"/>
      <c r="AC229" s="60"/>
      <c r="AD229" s="63" t="s">
        <v>25</v>
      </c>
    </row>
    <row r="230" spans="1:30" ht="17.25" thickBot="1">
      <c r="A230" s="72">
        <v>228</v>
      </c>
      <c r="B230" s="57" t="s">
        <v>2743</v>
      </c>
      <c r="C230" s="58" t="s">
        <v>1811</v>
      </c>
      <c r="D230" s="69" t="s">
        <v>111</v>
      </c>
      <c r="E230" s="58" t="s">
        <v>87</v>
      </c>
      <c r="F230" s="69" t="s">
        <v>3925</v>
      </c>
      <c r="G230" s="69">
        <v>1995</v>
      </c>
      <c r="H230" s="59">
        <v>0</v>
      </c>
      <c r="I230" s="60"/>
      <c r="J230" s="60"/>
      <c r="K230" s="60"/>
      <c r="L230" s="60"/>
      <c r="M230" s="59">
        <v>0</v>
      </c>
      <c r="N230" s="60"/>
      <c r="O230" s="60">
        <v>0</v>
      </c>
      <c r="P230" s="59">
        <v>0</v>
      </c>
      <c r="Q230" s="60"/>
      <c r="R230" s="71">
        <v>4</v>
      </c>
      <c r="S230" s="59"/>
      <c r="T230" s="60"/>
      <c r="U230" s="60"/>
      <c r="V230" s="60"/>
      <c r="W230" s="60"/>
      <c r="X230" s="60"/>
      <c r="Y230" s="59"/>
      <c r="Z230" s="60"/>
      <c r="AA230" s="60"/>
      <c r="AB230" s="60"/>
      <c r="AC230" s="60"/>
      <c r="AD230" s="63" t="s">
        <v>25</v>
      </c>
    </row>
    <row r="231" spans="1:30" ht="17.25" thickBot="1">
      <c r="A231" s="72">
        <v>229</v>
      </c>
      <c r="B231" s="57" t="s">
        <v>3303</v>
      </c>
      <c r="C231" s="58" t="s">
        <v>1814</v>
      </c>
      <c r="D231" s="69" t="s">
        <v>2852</v>
      </c>
      <c r="E231" s="58" t="s">
        <v>87</v>
      </c>
      <c r="F231" s="69" t="s">
        <v>3668</v>
      </c>
      <c r="G231" s="69">
        <v>2000</v>
      </c>
      <c r="H231" s="70">
        <v>3</v>
      </c>
      <c r="I231" s="71">
        <v>164</v>
      </c>
      <c r="J231" s="71">
        <v>55</v>
      </c>
      <c r="K231" s="71">
        <v>26</v>
      </c>
      <c r="L231" s="71">
        <v>1.8</v>
      </c>
      <c r="M231" s="70">
        <v>2</v>
      </c>
      <c r="N231" s="71">
        <v>65</v>
      </c>
      <c r="O231" s="60">
        <v>0</v>
      </c>
      <c r="P231" s="70">
        <v>1</v>
      </c>
      <c r="Q231" s="71">
        <v>35</v>
      </c>
      <c r="R231" s="60">
        <v>0</v>
      </c>
      <c r="S231" s="70">
        <v>0.67</v>
      </c>
      <c r="T231" s="71">
        <v>1</v>
      </c>
      <c r="U231" s="71">
        <v>2</v>
      </c>
      <c r="V231" s="77">
        <v>-1</v>
      </c>
      <c r="W231" s="77">
        <v>-0.55000000000000004</v>
      </c>
      <c r="X231" s="77">
        <v>-0.36</v>
      </c>
      <c r="Y231" s="70">
        <v>1.5</v>
      </c>
      <c r="Z231" s="71">
        <v>1.5</v>
      </c>
      <c r="AA231" s="60">
        <v>0</v>
      </c>
      <c r="AB231" s="78">
        <v>0.01</v>
      </c>
      <c r="AC231" s="78">
        <v>0.64</v>
      </c>
      <c r="AD231" s="63" t="s">
        <v>25</v>
      </c>
    </row>
    <row r="232" spans="1:30" ht="17.25" thickBot="1">
      <c r="A232" s="72">
        <v>230</v>
      </c>
      <c r="B232" s="57" t="s">
        <v>3147</v>
      </c>
      <c r="C232" s="58" t="s">
        <v>1814</v>
      </c>
      <c r="D232" s="69" t="s">
        <v>103</v>
      </c>
      <c r="E232" s="58" t="s">
        <v>85</v>
      </c>
      <c r="F232" s="69" t="s">
        <v>3669</v>
      </c>
      <c r="G232" s="69">
        <v>1995</v>
      </c>
      <c r="H232" s="70">
        <v>4</v>
      </c>
      <c r="I232" s="71">
        <v>271</v>
      </c>
      <c r="J232" s="71">
        <v>68</v>
      </c>
      <c r="K232" s="71">
        <v>43</v>
      </c>
      <c r="L232" s="71">
        <v>3</v>
      </c>
      <c r="M232" s="70">
        <v>3</v>
      </c>
      <c r="N232" s="71">
        <v>90</v>
      </c>
      <c r="O232" s="71">
        <v>3</v>
      </c>
      <c r="P232" s="70">
        <v>1</v>
      </c>
      <c r="Q232" s="71">
        <v>1</v>
      </c>
      <c r="R232" s="60">
        <v>0</v>
      </c>
      <c r="S232" s="70">
        <v>1.75</v>
      </c>
      <c r="T232" s="71">
        <v>2</v>
      </c>
      <c r="U232" s="71">
        <v>4</v>
      </c>
      <c r="V232" s="77">
        <v>-2</v>
      </c>
      <c r="W232" s="77">
        <v>-0.66</v>
      </c>
      <c r="X232" s="77">
        <v>-1.17</v>
      </c>
      <c r="Y232" s="70">
        <v>2.5</v>
      </c>
      <c r="Z232" s="71">
        <v>5.3</v>
      </c>
      <c r="AA232" s="77">
        <v>-2.8</v>
      </c>
      <c r="AB232" s="77">
        <v>-0.94</v>
      </c>
      <c r="AC232" s="77">
        <v>-1.29</v>
      </c>
      <c r="AD232" s="63" t="s">
        <v>25</v>
      </c>
    </row>
    <row r="233" spans="1:30" ht="17.25" thickBot="1">
      <c r="A233" s="72">
        <v>231</v>
      </c>
      <c r="B233" s="57" t="s">
        <v>2862</v>
      </c>
      <c r="C233" s="58" t="s">
        <v>1814</v>
      </c>
      <c r="D233" s="69" t="s">
        <v>104</v>
      </c>
      <c r="E233" s="58" t="s">
        <v>81</v>
      </c>
      <c r="F233" s="69" t="s">
        <v>3926</v>
      </c>
      <c r="G233" s="69">
        <v>2003</v>
      </c>
      <c r="H233" s="59">
        <v>0</v>
      </c>
      <c r="I233" s="60"/>
      <c r="J233" s="60"/>
      <c r="K233" s="60"/>
      <c r="L233" s="60"/>
      <c r="M233" s="59">
        <v>0</v>
      </c>
      <c r="N233" s="60"/>
      <c r="O233" s="60">
        <v>0</v>
      </c>
      <c r="P233" s="59">
        <v>0</v>
      </c>
      <c r="Q233" s="60"/>
      <c r="R233" s="71">
        <v>2</v>
      </c>
      <c r="S233" s="59"/>
      <c r="T233" s="60"/>
      <c r="U233" s="60"/>
      <c r="V233" s="60"/>
      <c r="W233" s="60"/>
      <c r="X233" s="60"/>
      <c r="Y233" s="59"/>
      <c r="Z233" s="60"/>
      <c r="AA233" s="60"/>
      <c r="AB233" s="60"/>
      <c r="AC233" s="60"/>
      <c r="AD233" s="63" t="s">
        <v>25</v>
      </c>
    </row>
    <row r="234" spans="1:30" ht="17.25" thickBot="1">
      <c r="A234" s="72">
        <v>232</v>
      </c>
      <c r="B234" s="57" t="s">
        <v>3418</v>
      </c>
      <c r="C234" s="58" t="s">
        <v>1814</v>
      </c>
      <c r="D234" s="69" t="s">
        <v>104</v>
      </c>
      <c r="E234" s="58" t="s">
        <v>96</v>
      </c>
      <c r="F234" s="69" t="s">
        <v>3927</v>
      </c>
      <c r="G234" s="69">
        <v>2001</v>
      </c>
      <c r="H234" s="59">
        <v>0</v>
      </c>
      <c r="I234" s="60"/>
      <c r="J234" s="60"/>
      <c r="K234" s="60"/>
      <c r="L234" s="60"/>
      <c r="M234" s="59">
        <v>0</v>
      </c>
      <c r="N234" s="60"/>
      <c r="O234" s="60">
        <v>0</v>
      </c>
      <c r="P234" s="59">
        <v>0</v>
      </c>
      <c r="Q234" s="60"/>
      <c r="R234" s="71">
        <v>1</v>
      </c>
      <c r="S234" s="59"/>
      <c r="T234" s="60"/>
      <c r="U234" s="60"/>
      <c r="V234" s="60"/>
      <c r="W234" s="60"/>
      <c r="X234" s="60"/>
      <c r="Y234" s="59"/>
      <c r="Z234" s="60"/>
      <c r="AA234" s="60"/>
      <c r="AB234" s="60"/>
      <c r="AC234" s="60"/>
      <c r="AD234" s="63" t="s">
        <v>25</v>
      </c>
    </row>
    <row r="235" spans="1:30" ht="17.25" thickBot="1">
      <c r="A235" s="72">
        <v>233</v>
      </c>
      <c r="B235" s="57" t="s">
        <v>209</v>
      </c>
      <c r="C235" s="58" t="s">
        <v>1827</v>
      </c>
      <c r="D235" s="69" t="s">
        <v>103</v>
      </c>
      <c r="E235" s="58" t="s">
        <v>71</v>
      </c>
      <c r="F235" s="69" t="s">
        <v>3670</v>
      </c>
      <c r="G235" s="69">
        <v>1995</v>
      </c>
      <c r="H235" s="70">
        <v>6</v>
      </c>
      <c r="I235" s="71">
        <v>84</v>
      </c>
      <c r="J235" s="71">
        <v>14</v>
      </c>
      <c r="K235" s="71">
        <v>13.3</v>
      </c>
      <c r="L235" s="71">
        <v>0.9</v>
      </c>
      <c r="M235" s="59">
        <v>0</v>
      </c>
      <c r="N235" s="60"/>
      <c r="O235" s="60">
        <v>0</v>
      </c>
      <c r="P235" s="70">
        <v>6</v>
      </c>
      <c r="Q235" s="71">
        <v>14</v>
      </c>
      <c r="R235" s="71">
        <v>1</v>
      </c>
      <c r="S235" s="70">
        <v>2.67</v>
      </c>
      <c r="T235" s="71">
        <v>5</v>
      </c>
      <c r="U235" s="71">
        <v>1</v>
      </c>
      <c r="V235" s="78">
        <v>4</v>
      </c>
      <c r="W235" s="78">
        <v>4.29</v>
      </c>
      <c r="X235" s="78">
        <v>3.46</v>
      </c>
      <c r="Y235" s="70">
        <v>1.9</v>
      </c>
      <c r="Z235" s="71">
        <v>1.3</v>
      </c>
      <c r="AA235" s="78">
        <v>0.6</v>
      </c>
      <c r="AB235" s="78">
        <v>0.64</v>
      </c>
      <c r="AC235" s="78">
        <v>0.23</v>
      </c>
      <c r="AD235" s="63" t="s">
        <v>25</v>
      </c>
    </row>
    <row r="236" spans="1:30" ht="17.25" thickBot="1">
      <c r="A236" s="72">
        <v>234</v>
      </c>
      <c r="B236" s="57" t="s">
        <v>3148</v>
      </c>
      <c r="C236" s="58" t="s">
        <v>1827</v>
      </c>
      <c r="D236" s="69" t="s">
        <v>102</v>
      </c>
      <c r="E236" s="58" t="s">
        <v>69</v>
      </c>
      <c r="F236" s="69" t="s">
        <v>3671</v>
      </c>
      <c r="G236" s="69">
        <v>2003</v>
      </c>
      <c r="H236" s="70">
        <v>4</v>
      </c>
      <c r="I236" s="71">
        <v>267</v>
      </c>
      <c r="J236" s="71">
        <v>67</v>
      </c>
      <c r="K236" s="71">
        <v>42.4</v>
      </c>
      <c r="L236" s="71">
        <v>3</v>
      </c>
      <c r="M236" s="70">
        <v>3</v>
      </c>
      <c r="N236" s="71">
        <v>81</v>
      </c>
      <c r="O236" s="71">
        <v>2</v>
      </c>
      <c r="P236" s="70">
        <v>1</v>
      </c>
      <c r="Q236" s="71">
        <v>24</v>
      </c>
      <c r="R236" s="60">
        <v>0</v>
      </c>
      <c r="S236" s="70">
        <v>0.75</v>
      </c>
      <c r="T236" s="71">
        <v>1</v>
      </c>
      <c r="U236" s="71">
        <v>5</v>
      </c>
      <c r="V236" s="77">
        <v>-4</v>
      </c>
      <c r="W236" s="77">
        <v>-1.35</v>
      </c>
      <c r="X236" s="77">
        <v>-1.35</v>
      </c>
      <c r="Y236" s="70">
        <v>3.4</v>
      </c>
      <c r="Z236" s="71">
        <v>4.2</v>
      </c>
      <c r="AA236" s="77">
        <v>-0.7</v>
      </c>
      <c r="AB236" s="77">
        <v>-0.25</v>
      </c>
      <c r="AC236" s="77">
        <v>-0.45</v>
      </c>
      <c r="AD236" s="63" t="s">
        <v>25</v>
      </c>
    </row>
    <row r="237" spans="1:30" ht="17.25" thickBot="1">
      <c r="A237" s="72">
        <v>235</v>
      </c>
      <c r="B237" s="57" t="s">
        <v>1973</v>
      </c>
      <c r="C237" s="58" t="s">
        <v>1824</v>
      </c>
      <c r="D237" s="69" t="s">
        <v>104</v>
      </c>
      <c r="E237" s="58" t="s">
        <v>73</v>
      </c>
      <c r="F237" s="69" t="s">
        <v>3381</v>
      </c>
      <c r="G237" s="69">
        <v>1998</v>
      </c>
      <c r="H237" s="59">
        <v>0</v>
      </c>
      <c r="I237" s="60"/>
      <c r="J237" s="60"/>
      <c r="K237" s="60"/>
      <c r="L237" s="60"/>
      <c r="M237" s="59">
        <v>0</v>
      </c>
      <c r="N237" s="60"/>
      <c r="O237" s="60">
        <v>0</v>
      </c>
      <c r="P237" s="59">
        <v>0</v>
      </c>
      <c r="Q237" s="60"/>
      <c r="R237" s="71">
        <v>7</v>
      </c>
      <c r="S237" s="59"/>
      <c r="T237" s="60"/>
      <c r="U237" s="60"/>
      <c r="V237" s="60"/>
      <c r="W237" s="60"/>
      <c r="X237" s="60"/>
      <c r="Y237" s="59"/>
      <c r="Z237" s="60"/>
      <c r="AA237" s="60"/>
      <c r="AB237" s="60"/>
      <c r="AC237" s="60"/>
      <c r="AD237" s="63" t="s">
        <v>25</v>
      </c>
    </row>
    <row r="238" spans="1:30" ht="17.25" thickBot="1">
      <c r="A238" s="72">
        <v>236</v>
      </c>
      <c r="B238" s="57" t="s">
        <v>210</v>
      </c>
      <c r="C238" s="58" t="s">
        <v>1814</v>
      </c>
      <c r="D238" s="69" t="s">
        <v>1821</v>
      </c>
      <c r="E238" s="58" t="s">
        <v>91</v>
      </c>
      <c r="F238" s="69" t="s">
        <v>3672</v>
      </c>
      <c r="G238" s="69">
        <v>1992</v>
      </c>
      <c r="H238" s="70">
        <v>5</v>
      </c>
      <c r="I238" s="71">
        <v>38</v>
      </c>
      <c r="J238" s="71">
        <v>8</v>
      </c>
      <c r="K238" s="71">
        <v>6</v>
      </c>
      <c r="L238" s="71">
        <v>0.4</v>
      </c>
      <c r="M238" s="59">
        <v>0</v>
      </c>
      <c r="N238" s="60"/>
      <c r="O238" s="60">
        <v>0</v>
      </c>
      <c r="P238" s="70">
        <v>5</v>
      </c>
      <c r="Q238" s="71">
        <v>8</v>
      </c>
      <c r="R238" s="71">
        <v>2</v>
      </c>
      <c r="S238" s="70">
        <v>1.4</v>
      </c>
      <c r="T238" s="71">
        <v>1</v>
      </c>
      <c r="U238" s="71">
        <v>2</v>
      </c>
      <c r="V238" s="77">
        <v>-1</v>
      </c>
      <c r="W238" s="77">
        <v>-2.37</v>
      </c>
      <c r="X238" s="77">
        <v>-2.98</v>
      </c>
      <c r="Y238" s="70">
        <v>1</v>
      </c>
      <c r="Z238" s="71">
        <v>1.8</v>
      </c>
      <c r="AA238" s="77">
        <v>-0.8</v>
      </c>
      <c r="AB238" s="77">
        <v>-1.91</v>
      </c>
      <c r="AC238" s="77">
        <v>-1.54</v>
      </c>
      <c r="AD238" s="63" t="s">
        <v>25</v>
      </c>
    </row>
    <row r="239" spans="1:30" ht="17.25" thickBot="1">
      <c r="A239" s="72">
        <v>237</v>
      </c>
      <c r="B239" s="57" t="s">
        <v>211</v>
      </c>
      <c r="C239" s="58" t="s">
        <v>1831</v>
      </c>
      <c r="D239" s="69" t="s">
        <v>102</v>
      </c>
      <c r="E239" s="58" t="s">
        <v>67</v>
      </c>
      <c r="F239" s="69" t="s">
        <v>3673</v>
      </c>
      <c r="G239" s="69">
        <v>1999</v>
      </c>
      <c r="H239" s="70">
        <v>6</v>
      </c>
      <c r="I239" s="71">
        <v>386</v>
      </c>
      <c r="J239" s="71">
        <v>64</v>
      </c>
      <c r="K239" s="71">
        <v>61.3</v>
      </c>
      <c r="L239" s="71">
        <v>4.3</v>
      </c>
      <c r="M239" s="70">
        <v>5</v>
      </c>
      <c r="N239" s="71">
        <v>73</v>
      </c>
      <c r="O239" s="60">
        <v>0</v>
      </c>
      <c r="P239" s="70">
        <v>1</v>
      </c>
      <c r="Q239" s="71">
        <v>21</v>
      </c>
      <c r="R239" s="71">
        <v>1</v>
      </c>
      <c r="S239" s="70">
        <v>1.5</v>
      </c>
      <c r="T239" s="71">
        <v>8</v>
      </c>
      <c r="U239" s="71">
        <v>5</v>
      </c>
      <c r="V239" s="78">
        <v>3</v>
      </c>
      <c r="W239" s="78">
        <v>0.7</v>
      </c>
      <c r="X239" s="77">
        <v>-2.25</v>
      </c>
      <c r="Y239" s="70">
        <v>8.6</v>
      </c>
      <c r="Z239" s="71">
        <v>4.5999999999999996</v>
      </c>
      <c r="AA239" s="78">
        <v>3.9</v>
      </c>
      <c r="AB239" s="78">
        <v>0.92</v>
      </c>
      <c r="AC239" s="77">
        <v>-0.68</v>
      </c>
      <c r="AD239" s="63" t="s">
        <v>25</v>
      </c>
    </row>
    <row r="240" spans="1:30" ht="17.25" thickBot="1">
      <c r="A240" s="72">
        <v>238</v>
      </c>
      <c r="B240" s="57" t="s">
        <v>212</v>
      </c>
      <c r="C240" s="58" t="s">
        <v>1829</v>
      </c>
      <c r="D240" s="69" t="s">
        <v>103</v>
      </c>
      <c r="E240" s="58" t="s">
        <v>96</v>
      </c>
      <c r="F240" s="69" t="s">
        <v>3674</v>
      </c>
      <c r="G240" s="69">
        <v>1996</v>
      </c>
      <c r="H240" s="70">
        <v>2</v>
      </c>
      <c r="I240" s="71">
        <v>140</v>
      </c>
      <c r="J240" s="71">
        <v>70</v>
      </c>
      <c r="K240" s="71">
        <v>22.2</v>
      </c>
      <c r="L240" s="71">
        <v>1.6</v>
      </c>
      <c r="M240" s="70">
        <v>2</v>
      </c>
      <c r="N240" s="71">
        <v>70</v>
      </c>
      <c r="O240" s="71">
        <v>1</v>
      </c>
      <c r="P240" s="59">
        <v>0</v>
      </c>
      <c r="Q240" s="60"/>
      <c r="R240" s="60">
        <v>0</v>
      </c>
      <c r="S240" s="59">
        <v>0</v>
      </c>
      <c r="T240" s="60">
        <v>0</v>
      </c>
      <c r="U240" s="71">
        <v>3</v>
      </c>
      <c r="V240" s="77">
        <v>-3</v>
      </c>
      <c r="W240" s="77">
        <v>-1.93</v>
      </c>
      <c r="X240" s="77">
        <v>-1.38</v>
      </c>
      <c r="Y240" s="70">
        <v>2.9</v>
      </c>
      <c r="Z240" s="71">
        <v>3.3</v>
      </c>
      <c r="AA240" s="77">
        <v>-0.3</v>
      </c>
      <c r="AB240" s="77">
        <v>-0.21</v>
      </c>
      <c r="AC240" s="77">
        <v>-0.77</v>
      </c>
      <c r="AD240" s="63" t="s">
        <v>25</v>
      </c>
    </row>
    <row r="241" spans="1:30" ht="17.25" thickBot="1">
      <c r="A241" s="72">
        <v>239</v>
      </c>
      <c r="B241" s="57" t="s">
        <v>212</v>
      </c>
      <c r="C241" s="58" t="s">
        <v>1829</v>
      </c>
      <c r="D241" s="69" t="s">
        <v>103</v>
      </c>
      <c r="E241" s="58" t="s">
        <v>75</v>
      </c>
      <c r="F241" s="69" t="s">
        <v>3674</v>
      </c>
      <c r="G241" s="69">
        <v>1996</v>
      </c>
      <c r="H241" s="70">
        <v>2</v>
      </c>
      <c r="I241" s="71">
        <v>45</v>
      </c>
      <c r="J241" s="71">
        <v>23</v>
      </c>
      <c r="K241" s="71">
        <v>8.3000000000000007</v>
      </c>
      <c r="L241" s="71">
        <v>0.5</v>
      </c>
      <c r="M241" s="59">
        <v>0</v>
      </c>
      <c r="N241" s="60"/>
      <c r="O241" s="60">
        <v>0</v>
      </c>
      <c r="P241" s="70">
        <v>2</v>
      </c>
      <c r="Q241" s="71">
        <v>23</v>
      </c>
      <c r="R241" s="60">
        <v>0</v>
      </c>
      <c r="S241" s="70">
        <v>2</v>
      </c>
      <c r="T241" s="71">
        <v>1</v>
      </c>
      <c r="U241" s="60">
        <v>0</v>
      </c>
      <c r="V241" s="78">
        <v>1</v>
      </c>
      <c r="W241" s="78">
        <v>2</v>
      </c>
      <c r="X241" s="78">
        <v>3.09</v>
      </c>
      <c r="Y241" s="70">
        <v>0.7</v>
      </c>
      <c r="Z241" s="71">
        <v>0.5</v>
      </c>
      <c r="AA241" s="78">
        <v>0.2</v>
      </c>
      <c r="AB241" s="78">
        <v>0.49</v>
      </c>
      <c r="AC241" s="78">
        <v>1.92</v>
      </c>
      <c r="AD241" s="63" t="s">
        <v>25</v>
      </c>
    </row>
    <row r="242" spans="1:30" ht="17.25" thickBot="1">
      <c r="A242" s="72">
        <v>240</v>
      </c>
      <c r="B242" s="57" t="s">
        <v>2695</v>
      </c>
      <c r="C242" s="58" t="s">
        <v>1853</v>
      </c>
      <c r="D242" s="69" t="s">
        <v>102</v>
      </c>
      <c r="E242" s="58" t="s">
        <v>81</v>
      </c>
      <c r="F242" s="69" t="s">
        <v>3675</v>
      </c>
      <c r="G242" s="69">
        <v>2001</v>
      </c>
      <c r="H242" s="70">
        <v>6</v>
      </c>
      <c r="I242" s="71">
        <v>509</v>
      </c>
      <c r="J242" s="71">
        <v>85</v>
      </c>
      <c r="K242" s="71">
        <v>94.3</v>
      </c>
      <c r="L242" s="71">
        <v>5.7</v>
      </c>
      <c r="M242" s="70">
        <v>6</v>
      </c>
      <c r="N242" s="71">
        <v>85</v>
      </c>
      <c r="O242" s="71">
        <v>4</v>
      </c>
      <c r="P242" s="59">
        <v>0</v>
      </c>
      <c r="Q242" s="60"/>
      <c r="R242" s="60">
        <v>0</v>
      </c>
      <c r="S242" s="70">
        <v>0.83</v>
      </c>
      <c r="T242" s="71">
        <v>5</v>
      </c>
      <c r="U242" s="71">
        <v>5</v>
      </c>
      <c r="V242" s="60">
        <v>0</v>
      </c>
      <c r="W242" s="60">
        <v>0</v>
      </c>
      <c r="X242" s="78">
        <v>2.9</v>
      </c>
      <c r="Y242" s="70">
        <v>11</v>
      </c>
      <c r="Z242" s="71">
        <v>5.5</v>
      </c>
      <c r="AA242" s="78">
        <v>5.5</v>
      </c>
      <c r="AB242" s="78">
        <v>0.97</v>
      </c>
      <c r="AC242" s="78">
        <v>1.69</v>
      </c>
      <c r="AD242" s="63" t="s">
        <v>25</v>
      </c>
    </row>
    <row r="243" spans="1:30" ht="17.25" thickBot="1">
      <c r="A243" s="72">
        <v>241</v>
      </c>
      <c r="B243" s="57" t="s">
        <v>371</v>
      </c>
      <c r="C243" s="58" t="s">
        <v>1873</v>
      </c>
      <c r="D243" s="69" t="s">
        <v>111</v>
      </c>
      <c r="E243" s="58" t="s">
        <v>63</v>
      </c>
      <c r="F243" s="69" t="s">
        <v>3928</v>
      </c>
      <c r="G243" s="69">
        <v>2002</v>
      </c>
      <c r="H243" s="59">
        <v>0</v>
      </c>
      <c r="I243" s="60"/>
      <c r="J243" s="60"/>
      <c r="K243" s="60"/>
      <c r="L243" s="60"/>
      <c r="M243" s="59">
        <v>0</v>
      </c>
      <c r="N243" s="60"/>
      <c r="O243" s="60">
        <v>0</v>
      </c>
      <c r="P243" s="59">
        <v>0</v>
      </c>
      <c r="Q243" s="60"/>
      <c r="R243" s="71">
        <v>1</v>
      </c>
      <c r="S243" s="59"/>
      <c r="T243" s="60"/>
      <c r="U243" s="60"/>
      <c r="V243" s="60"/>
      <c r="W243" s="60"/>
      <c r="X243" s="60"/>
      <c r="Y243" s="59"/>
      <c r="Z243" s="60"/>
      <c r="AA243" s="60"/>
      <c r="AB243" s="60"/>
      <c r="AC243" s="60"/>
      <c r="AD243" s="63" t="s">
        <v>25</v>
      </c>
    </row>
    <row r="244" spans="1:30" ht="17.25" thickBot="1">
      <c r="A244" s="72">
        <v>242</v>
      </c>
      <c r="B244" s="57" t="s">
        <v>213</v>
      </c>
      <c r="C244" s="58" t="s">
        <v>1814</v>
      </c>
      <c r="D244" s="69" t="s">
        <v>104</v>
      </c>
      <c r="E244" s="58" t="s">
        <v>81</v>
      </c>
      <c r="F244" s="69" t="s">
        <v>3378</v>
      </c>
      <c r="G244" s="69">
        <v>1999</v>
      </c>
      <c r="H244" s="70">
        <v>1</v>
      </c>
      <c r="I244" s="71">
        <v>75</v>
      </c>
      <c r="J244" s="71">
        <v>75</v>
      </c>
      <c r="K244" s="71">
        <v>13.9</v>
      </c>
      <c r="L244" s="71">
        <v>0.8</v>
      </c>
      <c r="M244" s="70">
        <v>1</v>
      </c>
      <c r="N244" s="71">
        <v>75</v>
      </c>
      <c r="O244" s="60">
        <v>0</v>
      </c>
      <c r="P244" s="59">
        <v>0</v>
      </c>
      <c r="Q244" s="60"/>
      <c r="R244" s="60">
        <v>0</v>
      </c>
      <c r="S244" s="70">
        <v>1</v>
      </c>
      <c r="T244" s="71">
        <v>1</v>
      </c>
      <c r="U244" s="71">
        <v>1</v>
      </c>
      <c r="V244" s="60">
        <v>0</v>
      </c>
      <c r="W244" s="60">
        <v>0</v>
      </c>
      <c r="X244" s="78">
        <v>0.19</v>
      </c>
      <c r="Y244" s="70">
        <v>1.4</v>
      </c>
      <c r="Z244" s="71">
        <v>1.2</v>
      </c>
      <c r="AA244" s="78">
        <v>0.1</v>
      </c>
      <c r="AB244" s="78">
        <v>0.15</v>
      </c>
      <c r="AC244" s="77">
        <v>-0.84</v>
      </c>
      <c r="AD244" s="63" t="s">
        <v>25</v>
      </c>
    </row>
    <row r="245" spans="1:30" ht="17.25" thickBot="1">
      <c r="A245" s="72">
        <v>243</v>
      </c>
      <c r="B245" s="57" t="s">
        <v>214</v>
      </c>
      <c r="C245" s="58" t="s">
        <v>1838</v>
      </c>
      <c r="D245" s="69" t="s">
        <v>103</v>
      </c>
      <c r="E245" s="58" t="s">
        <v>77</v>
      </c>
      <c r="F245" s="69" t="s">
        <v>3676</v>
      </c>
      <c r="G245" s="69">
        <v>1998</v>
      </c>
      <c r="H245" s="70">
        <v>7</v>
      </c>
      <c r="I245" s="71">
        <v>559</v>
      </c>
      <c r="J245" s="71">
        <v>80</v>
      </c>
      <c r="K245" s="71">
        <v>88.7</v>
      </c>
      <c r="L245" s="71">
        <v>6.2</v>
      </c>
      <c r="M245" s="70">
        <v>7</v>
      </c>
      <c r="N245" s="71">
        <v>80</v>
      </c>
      <c r="O245" s="71">
        <v>3</v>
      </c>
      <c r="P245" s="59">
        <v>0</v>
      </c>
      <c r="Q245" s="60"/>
      <c r="R245" s="60">
        <v>0</v>
      </c>
      <c r="S245" s="70">
        <v>1</v>
      </c>
      <c r="T245" s="71">
        <v>9</v>
      </c>
      <c r="U245" s="71">
        <v>7</v>
      </c>
      <c r="V245" s="78">
        <v>2</v>
      </c>
      <c r="W245" s="78">
        <v>0.32</v>
      </c>
      <c r="X245" s="78">
        <v>2.86</v>
      </c>
      <c r="Y245" s="70">
        <v>10</v>
      </c>
      <c r="Z245" s="71">
        <v>6.1</v>
      </c>
      <c r="AA245" s="78">
        <v>3.9</v>
      </c>
      <c r="AB245" s="78">
        <v>0.63</v>
      </c>
      <c r="AC245" s="77">
        <v>-0.08</v>
      </c>
      <c r="AD245" s="63" t="s">
        <v>25</v>
      </c>
    </row>
    <row r="246" spans="1:30" ht="17.25" thickBot="1">
      <c r="A246" s="72">
        <v>244</v>
      </c>
      <c r="B246" s="57" t="s">
        <v>215</v>
      </c>
      <c r="C246" s="58" t="s">
        <v>1827</v>
      </c>
      <c r="D246" s="69" t="s">
        <v>103</v>
      </c>
      <c r="E246" s="58" t="s">
        <v>77</v>
      </c>
      <c r="F246" s="69" t="s">
        <v>3584</v>
      </c>
      <c r="G246" s="69">
        <v>1996</v>
      </c>
      <c r="H246" s="70">
        <v>7</v>
      </c>
      <c r="I246" s="71">
        <v>536</v>
      </c>
      <c r="J246" s="71">
        <v>77</v>
      </c>
      <c r="K246" s="71">
        <v>85.1</v>
      </c>
      <c r="L246" s="71">
        <v>6</v>
      </c>
      <c r="M246" s="70">
        <v>7</v>
      </c>
      <c r="N246" s="71">
        <v>77</v>
      </c>
      <c r="O246" s="71">
        <v>3</v>
      </c>
      <c r="P246" s="59">
        <v>0</v>
      </c>
      <c r="Q246" s="60"/>
      <c r="R246" s="60">
        <v>0</v>
      </c>
      <c r="S246" s="70">
        <v>1</v>
      </c>
      <c r="T246" s="71">
        <v>9</v>
      </c>
      <c r="U246" s="71">
        <v>9</v>
      </c>
      <c r="V246" s="60">
        <v>0</v>
      </c>
      <c r="W246" s="60">
        <v>0</v>
      </c>
      <c r="X246" s="60">
        <v>0</v>
      </c>
      <c r="Y246" s="70">
        <v>10</v>
      </c>
      <c r="Z246" s="71">
        <v>7.4</v>
      </c>
      <c r="AA246" s="78">
        <v>2.6</v>
      </c>
      <c r="AB246" s="78">
        <v>0.43</v>
      </c>
      <c r="AC246" s="77">
        <v>-1.36</v>
      </c>
      <c r="AD246" s="63" t="s">
        <v>25</v>
      </c>
    </row>
    <row r="247" spans="1:30" ht="17.25" thickBot="1">
      <c r="A247" s="72">
        <v>245</v>
      </c>
      <c r="B247" s="57" t="s">
        <v>2970</v>
      </c>
      <c r="C247" s="58" t="s">
        <v>1824</v>
      </c>
      <c r="D247" s="69" t="s">
        <v>102</v>
      </c>
      <c r="E247" s="58" t="s">
        <v>63</v>
      </c>
      <c r="F247" s="69" t="s">
        <v>3677</v>
      </c>
      <c r="G247" s="69">
        <v>1997</v>
      </c>
      <c r="H247" s="70">
        <v>5</v>
      </c>
      <c r="I247" s="71">
        <v>207</v>
      </c>
      <c r="J247" s="71">
        <v>41</v>
      </c>
      <c r="K247" s="71">
        <v>32.9</v>
      </c>
      <c r="L247" s="71">
        <v>2.2999999999999998</v>
      </c>
      <c r="M247" s="70">
        <v>2</v>
      </c>
      <c r="N247" s="71">
        <v>83</v>
      </c>
      <c r="O247" s="71">
        <v>1</v>
      </c>
      <c r="P247" s="70">
        <v>3</v>
      </c>
      <c r="Q247" s="71">
        <v>14</v>
      </c>
      <c r="R247" s="60">
        <v>0</v>
      </c>
      <c r="S247" s="70">
        <v>2.2000000000000002</v>
      </c>
      <c r="T247" s="71">
        <v>9</v>
      </c>
      <c r="U247" s="71">
        <v>2</v>
      </c>
      <c r="V247" s="78">
        <v>7</v>
      </c>
      <c r="W247" s="78">
        <v>3.04</v>
      </c>
      <c r="X247" s="78">
        <v>2.62</v>
      </c>
      <c r="Y247" s="70">
        <v>7.3</v>
      </c>
      <c r="Z247" s="71">
        <v>2.4</v>
      </c>
      <c r="AA247" s="78">
        <v>5</v>
      </c>
      <c r="AB247" s="78">
        <v>2.17</v>
      </c>
      <c r="AC247" s="78">
        <v>1.44</v>
      </c>
      <c r="AD247" s="63" t="s">
        <v>25</v>
      </c>
    </row>
    <row r="248" spans="1:30" ht="17.25" thickBot="1">
      <c r="A248" s="72">
        <v>246</v>
      </c>
      <c r="B248" s="57" t="s">
        <v>216</v>
      </c>
      <c r="C248" s="58" t="s">
        <v>1857</v>
      </c>
      <c r="D248" s="69" t="s">
        <v>102</v>
      </c>
      <c r="E248" s="58" t="s">
        <v>75</v>
      </c>
      <c r="F248" s="69" t="s">
        <v>3678</v>
      </c>
      <c r="G248" s="69">
        <v>1991</v>
      </c>
      <c r="H248" s="70">
        <v>6</v>
      </c>
      <c r="I248" s="71">
        <v>451</v>
      </c>
      <c r="J248" s="71">
        <v>75</v>
      </c>
      <c r="K248" s="71">
        <v>83.5</v>
      </c>
      <c r="L248" s="71">
        <v>5</v>
      </c>
      <c r="M248" s="70">
        <v>6</v>
      </c>
      <c r="N248" s="71">
        <v>75</v>
      </c>
      <c r="O248" s="71">
        <v>1</v>
      </c>
      <c r="P248" s="59">
        <v>0</v>
      </c>
      <c r="Q248" s="60"/>
      <c r="R248" s="60">
        <v>0</v>
      </c>
      <c r="S248" s="70">
        <v>1.33</v>
      </c>
      <c r="T248" s="71">
        <v>3</v>
      </c>
      <c r="U248" s="71">
        <v>8</v>
      </c>
      <c r="V248" s="77">
        <v>-5</v>
      </c>
      <c r="W248" s="77">
        <v>-1</v>
      </c>
      <c r="X248" s="77">
        <v>-1</v>
      </c>
      <c r="Y248" s="70">
        <v>3.5</v>
      </c>
      <c r="Z248" s="71">
        <v>10.6</v>
      </c>
      <c r="AA248" s="77">
        <v>-7.1</v>
      </c>
      <c r="AB248" s="77">
        <v>-1.42</v>
      </c>
      <c r="AC248" s="77">
        <v>-0.87</v>
      </c>
      <c r="AD248" s="63" t="s">
        <v>25</v>
      </c>
    </row>
    <row r="249" spans="1:30" ht="17.25" thickBot="1">
      <c r="A249" s="72">
        <v>247</v>
      </c>
      <c r="B249" s="57" t="s">
        <v>1951</v>
      </c>
      <c r="C249" s="58" t="s">
        <v>1824</v>
      </c>
      <c r="D249" s="69" t="s">
        <v>1812</v>
      </c>
      <c r="E249" s="58" t="s">
        <v>73</v>
      </c>
      <c r="F249" s="69" t="s">
        <v>3679</v>
      </c>
      <c r="G249" s="69">
        <v>2001</v>
      </c>
      <c r="H249" s="70">
        <v>7</v>
      </c>
      <c r="I249" s="71">
        <v>328</v>
      </c>
      <c r="J249" s="71">
        <v>47</v>
      </c>
      <c r="K249" s="71">
        <v>52.1</v>
      </c>
      <c r="L249" s="71">
        <v>3.6</v>
      </c>
      <c r="M249" s="70">
        <v>2</v>
      </c>
      <c r="N249" s="71">
        <v>82</v>
      </c>
      <c r="O249" s="60">
        <v>0</v>
      </c>
      <c r="P249" s="70">
        <v>5</v>
      </c>
      <c r="Q249" s="71">
        <v>33</v>
      </c>
      <c r="R249" s="60">
        <v>0</v>
      </c>
      <c r="S249" s="70">
        <v>2.14</v>
      </c>
      <c r="T249" s="71">
        <v>10</v>
      </c>
      <c r="U249" s="71">
        <v>7</v>
      </c>
      <c r="V249" s="78">
        <v>3</v>
      </c>
      <c r="W249" s="78">
        <v>0.82</v>
      </c>
      <c r="X249" s="78">
        <v>0.23</v>
      </c>
      <c r="Y249" s="70">
        <v>7.3</v>
      </c>
      <c r="Z249" s="71">
        <v>5.5</v>
      </c>
      <c r="AA249" s="78">
        <v>1.8</v>
      </c>
      <c r="AB249" s="78">
        <v>0.49</v>
      </c>
      <c r="AC249" s="78">
        <v>0.19</v>
      </c>
      <c r="AD249" s="63" t="s">
        <v>25</v>
      </c>
    </row>
    <row r="250" spans="1:30" ht="17.25" thickBot="1">
      <c r="A250" s="72">
        <v>248</v>
      </c>
      <c r="B250" s="57" t="s">
        <v>217</v>
      </c>
      <c r="C250" s="58" t="s">
        <v>1824</v>
      </c>
      <c r="D250" s="69" t="s">
        <v>103</v>
      </c>
      <c r="E250" s="58" t="s">
        <v>67</v>
      </c>
      <c r="F250" s="69" t="s">
        <v>3680</v>
      </c>
      <c r="G250" s="69">
        <v>1996</v>
      </c>
      <c r="H250" s="70">
        <v>5</v>
      </c>
      <c r="I250" s="71">
        <v>288</v>
      </c>
      <c r="J250" s="71">
        <v>58</v>
      </c>
      <c r="K250" s="71">
        <v>45.7</v>
      </c>
      <c r="L250" s="71">
        <v>3.2</v>
      </c>
      <c r="M250" s="70">
        <v>4</v>
      </c>
      <c r="N250" s="71">
        <v>71</v>
      </c>
      <c r="O250" s="71">
        <v>1</v>
      </c>
      <c r="P250" s="70">
        <v>1</v>
      </c>
      <c r="Q250" s="71">
        <v>4</v>
      </c>
      <c r="R250" s="60">
        <v>0</v>
      </c>
      <c r="S250" s="70">
        <v>1.2</v>
      </c>
      <c r="T250" s="71">
        <v>6</v>
      </c>
      <c r="U250" s="71">
        <v>4</v>
      </c>
      <c r="V250" s="78">
        <v>2</v>
      </c>
      <c r="W250" s="78">
        <v>0.62</v>
      </c>
      <c r="X250" s="77">
        <v>-1.74</v>
      </c>
      <c r="Y250" s="70">
        <v>5.7</v>
      </c>
      <c r="Z250" s="71">
        <v>3.9</v>
      </c>
      <c r="AA250" s="78">
        <v>1.8</v>
      </c>
      <c r="AB250" s="78">
        <v>0.56999999999999995</v>
      </c>
      <c r="AC250" s="77">
        <v>-1.1200000000000001</v>
      </c>
      <c r="AD250" s="63" t="s">
        <v>25</v>
      </c>
    </row>
    <row r="251" spans="1:30" ht="17.25" thickBot="1">
      <c r="A251" s="72">
        <v>249</v>
      </c>
      <c r="B251" s="57" t="s">
        <v>2696</v>
      </c>
      <c r="C251" s="58" t="s">
        <v>1814</v>
      </c>
      <c r="D251" s="69" t="s">
        <v>1835</v>
      </c>
      <c r="E251" s="58" t="s">
        <v>2661</v>
      </c>
      <c r="F251" s="69" t="s">
        <v>3681</v>
      </c>
      <c r="G251" s="69">
        <v>2000</v>
      </c>
      <c r="H251" s="70">
        <v>4</v>
      </c>
      <c r="I251" s="71">
        <v>269</v>
      </c>
      <c r="J251" s="71">
        <v>67</v>
      </c>
      <c r="K251" s="71">
        <v>49.8</v>
      </c>
      <c r="L251" s="71">
        <v>3</v>
      </c>
      <c r="M251" s="70">
        <v>3</v>
      </c>
      <c r="N251" s="71">
        <v>83</v>
      </c>
      <c r="O251" s="71">
        <v>2</v>
      </c>
      <c r="P251" s="70">
        <v>1</v>
      </c>
      <c r="Q251" s="71">
        <v>19</v>
      </c>
      <c r="R251" s="71">
        <v>2</v>
      </c>
      <c r="S251" s="70">
        <v>0.25</v>
      </c>
      <c r="T251" s="71">
        <v>1</v>
      </c>
      <c r="U251" s="71">
        <v>8</v>
      </c>
      <c r="V251" s="77">
        <v>-7</v>
      </c>
      <c r="W251" s="77">
        <v>-2.34</v>
      </c>
      <c r="X251" s="77">
        <v>-2.34</v>
      </c>
      <c r="Y251" s="70">
        <v>3.4</v>
      </c>
      <c r="Z251" s="71">
        <v>7</v>
      </c>
      <c r="AA251" s="77">
        <v>-3.6</v>
      </c>
      <c r="AB251" s="77">
        <v>-1.21</v>
      </c>
      <c r="AC251" s="77">
        <v>-1</v>
      </c>
      <c r="AD251" s="63" t="s">
        <v>25</v>
      </c>
    </row>
    <row r="252" spans="1:30" ht="17.25" thickBot="1">
      <c r="A252" s="72">
        <v>250</v>
      </c>
      <c r="B252" s="57" t="s">
        <v>218</v>
      </c>
      <c r="C252" s="58" t="s">
        <v>1814</v>
      </c>
      <c r="D252" s="69" t="s">
        <v>104</v>
      </c>
      <c r="E252" s="58" t="s">
        <v>91</v>
      </c>
      <c r="F252" s="69" t="s">
        <v>3929</v>
      </c>
      <c r="G252" s="69">
        <v>2000</v>
      </c>
      <c r="H252" s="59">
        <v>0</v>
      </c>
      <c r="I252" s="60"/>
      <c r="J252" s="60"/>
      <c r="K252" s="60"/>
      <c r="L252" s="60"/>
      <c r="M252" s="59">
        <v>0</v>
      </c>
      <c r="N252" s="60"/>
      <c r="O252" s="60">
        <v>0</v>
      </c>
      <c r="P252" s="59">
        <v>0</v>
      </c>
      <c r="Q252" s="60"/>
      <c r="R252" s="71">
        <v>3</v>
      </c>
      <c r="S252" s="59"/>
      <c r="T252" s="60"/>
      <c r="U252" s="60"/>
      <c r="V252" s="60"/>
      <c r="W252" s="60"/>
      <c r="X252" s="60"/>
      <c r="Y252" s="59"/>
      <c r="Z252" s="60"/>
      <c r="AA252" s="60"/>
      <c r="AB252" s="60"/>
      <c r="AC252" s="60"/>
      <c r="AD252" s="63" t="s">
        <v>25</v>
      </c>
    </row>
    <row r="253" spans="1:30" ht="17.25" thickBot="1">
      <c r="A253" s="72">
        <v>251</v>
      </c>
      <c r="B253" s="57" t="s">
        <v>219</v>
      </c>
      <c r="C253" s="58" t="s">
        <v>1840</v>
      </c>
      <c r="D253" s="69" t="s">
        <v>102</v>
      </c>
      <c r="E253" s="58" t="s">
        <v>71</v>
      </c>
      <c r="F253" s="69" t="s">
        <v>3682</v>
      </c>
      <c r="G253" s="69">
        <v>2001</v>
      </c>
      <c r="H253" s="70">
        <v>2</v>
      </c>
      <c r="I253" s="71">
        <v>73</v>
      </c>
      <c r="J253" s="71">
        <v>37</v>
      </c>
      <c r="K253" s="71">
        <v>11.6</v>
      </c>
      <c r="L253" s="71">
        <v>0.8</v>
      </c>
      <c r="M253" s="70">
        <v>1</v>
      </c>
      <c r="N253" s="71">
        <v>62</v>
      </c>
      <c r="O253" s="60">
        <v>0</v>
      </c>
      <c r="P253" s="70">
        <v>1</v>
      </c>
      <c r="Q253" s="71">
        <v>11</v>
      </c>
      <c r="R253" s="60">
        <v>0</v>
      </c>
      <c r="S253" s="70">
        <v>2</v>
      </c>
      <c r="T253" s="71">
        <v>4</v>
      </c>
      <c r="U253" s="71">
        <v>2</v>
      </c>
      <c r="V253" s="78">
        <v>2</v>
      </c>
      <c r="W253" s="78">
        <v>2.4700000000000002</v>
      </c>
      <c r="X253" s="78">
        <v>1.33</v>
      </c>
      <c r="Y253" s="70">
        <v>1.7</v>
      </c>
      <c r="Z253" s="71">
        <v>1.6</v>
      </c>
      <c r="AA253" s="78">
        <v>0.1</v>
      </c>
      <c r="AB253" s="78">
        <v>0.16</v>
      </c>
      <c r="AC253" s="77">
        <v>-0.32</v>
      </c>
      <c r="AD253" s="63" t="s">
        <v>25</v>
      </c>
    </row>
    <row r="254" spans="1:30" ht="17.25" thickBot="1">
      <c r="A254" s="72">
        <v>252</v>
      </c>
      <c r="B254" s="57" t="s">
        <v>219</v>
      </c>
      <c r="C254" s="58" t="s">
        <v>1840</v>
      </c>
      <c r="D254" s="69" t="s">
        <v>1821</v>
      </c>
      <c r="E254" s="58" t="s">
        <v>87</v>
      </c>
      <c r="F254" s="69" t="s">
        <v>3682</v>
      </c>
      <c r="G254" s="69">
        <v>2001</v>
      </c>
      <c r="H254" s="70">
        <v>3</v>
      </c>
      <c r="I254" s="71">
        <v>237</v>
      </c>
      <c r="J254" s="71">
        <v>79</v>
      </c>
      <c r="K254" s="71">
        <v>37.6</v>
      </c>
      <c r="L254" s="71">
        <v>2.6</v>
      </c>
      <c r="M254" s="70">
        <v>3</v>
      </c>
      <c r="N254" s="71">
        <v>79</v>
      </c>
      <c r="O254" s="60">
        <v>0</v>
      </c>
      <c r="P254" s="59">
        <v>0</v>
      </c>
      <c r="Q254" s="60"/>
      <c r="R254" s="60">
        <v>0</v>
      </c>
      <c r="S254" s="70">
        <v>1</v>
      </c>
      <c r="T254" s="71">
        <v>4</v>
      </c>
      <c r="U254" s="71">
        <v>5</v>
      </c>
      <c r="V254" s="77">
        <v>-1</v>
      </c>
      <c r="W254" s="77">
        <v>-0.38</v>
      </c>
      <c r="X254" s="77">
        <v>-0.15</v>
      </c>
      <c r="Y254" s="70">
        <v>2.9</v>
      </c>
      <c r="Z254" s="71">
        <v>2.8</v>
      </c>
      <c r="AA254" s="78">
        <v>0.1</v>
      </c>
      <c r="AB254" s="78">
        <v>0.03</v>
      </c>
      <c r="AC254" s="78">
        <v>0.79</v>
      </c>
      <c r="AD254" s="63" t="s">
        <v>25</v>
      </c>
    </row>
    <row r="255" spans="1:30" ht="17.25" thickBot="1">
      <c r="A255" s="72">
        <v>253</v>
      </c>
      <c r="B255" s="57" t="s">
        <v>2985</v>
      </c>
      <c r="C255" s="58" t="s">
        <v>1814</v>
      </c>
      <c r="D255" s="69" t="s">
        <v>104</v>
      </c>
      <c r="E255" s="58" t="s">
        <v>2661</v>
      </c>
      <c r="F255" s="69" t="s">
        <v>3930</v>
      </c>
      <c r="G255" s="69">
        <v>2006</v>
      </c>
      <c r="H255" s="59">
        <v>0</v>
      </c>
      <c r="I255" s="60"/>
      <c r="J255" s="60"/>
      <c r="K255" s="60"/>
      <c r="L255" s="60"/>
      <c r="M255" s="59">
        <v>0</v>
      </c>
      <c r="N255" s="60"/>
      <c r="O255" s="60">
        <v>0</v>
      </c>
      <c r="P255" s="59">
        <v>0</v>
      </c>
      <c r="Q255" s="60"/>
      <c r="R255" s="71">
        <v>3</v>
      </c>
      <c r="S255" s="59"/>
      <c r="T255" s="60"/>
      <c r="U255" s="60"/>
      <c r="V255" s="60"/>
      <c r="W255" s="60"/>
      <c r="X255" s="60"/>
      <c r="Y255" s="59"/>
      <c r="Z255" s="60"/>
      <c r="AA255" s="60"/>
      <c r="AB255" s="60"/>
      <c r="AC255" s="60"/>
      <c r="AD255" s="63" t="s">
        <v>25</v>
      </c>
    </row>
    <row r="256" spans="1:30" ht="17.25" thickBot="1">
      <c r="A256" s="72">
        <v>254</v>
      </c>
      <c r="B256" s="57" t="s">
        <v>372</v>
      </c>
      <c r="C256" s="58" t="s">
        <v>1814</v>
      </c>
      <c r="D256" s="69" t="s">
        <v>111</v>
      </c>
      <c r="E256" s="58" t="s">
        <v>85</v>
      </c>
      <c r="F256" s="69" t="s">
        <v>3683</v>
      </c>
      <c r="G256" s="69">
        <v>1993</v>
      </c>
      <c r="H256" s="70">
        <v>7</v>
      </c>
      <c r="I256" s="71">
        <v>630</v>
      </c>
      <c r="J256" s="71">
        <v>90</v>
      </c>
      <c r="K256" s="71">
        <v>100</v>
      </c>
      <c r="L256" s="71">
        <v>7</v>
      </c>
      <c r="M256" s="70">
        <v>7</v>
      </c>
      <c r="N256" s="71">
        <v>90</v>
      </c>
      <c r="O256" s="71">
        <v>7</v>
      </c>
      <c r="P256" s="59">
        <v>0</v>
      </c>
      <c r="Q256" s="60"/>
      <c r="R256" s="60">
        <v>0</v>
      </c>
      <c r="S256" s="70">
        <v>1.57</v>
      </c>
      <c r="T256" s="71">
        <v>7</v>
      </c>
      <c r="U256" s="71">
        <v>7</v>
      </c>
      <c r="V256" s="60">
        <v>0</v>
      </c>
      <c r="W256" s="60">
        <v>0</v>
      </c>
      <c r="X256" s="60"/>
      <c r="Y256" s="70">
        <v>8.1</v>
      </c>
      <c r="Z256" s="71">
        <v>9.5</v>
      </c>
      <c r="AA256" s="77">
        <v>-1.4</v>
      </c>
      <c r="AB256" s="77">
        <v>-0.2</v>
      </c>
      <c r="AC256" s="60"/>
      <c r="AD256" s="63" t="s">
        <v>25</v>
      </c>
    </row>
    <row r="257" spans="1:30" ht="17.25" thickBot="1">
      <c r="A257" s="72">
        <v>255</v>
      </c>
      <c r="B257" s="57" t="s">
        <v>220</v>
      </c>
      <c r="C257" s="58" t="s">
        <v>1814</v>
      </c>
      <c r="D257" s="69" t="s">
        <v>103</v>
      </c>
      <c r="E257" s="58" t="s">
        <v>79</v>
      </c>
      <c r="F257" s="69" t="s">
        <v>3684</v>
      </c>
      <c r="G257" s="69">
        <v>2001</v>
      </c>
      <c r="H257" s="70">
        <v>5</v>
      </c>
      <c r="I257" s="71">
        <v>280</v>
      </c>
      <c r="J257" s="71">
        <v>56</v>
      </c>
      <c r="K257" s="71">
        <v>44.4</v>
      </c>
      <c r="L257" s="71">
        <v>3.1</v>
      </c>
      <c r="M257" s="70">
        <v>4</v>
      </c>
      <c r="N257" s="71">
        <v>64</v>
      </c>
      <c r="O257" s="71">
        <v>1</v>
      </c>
      <c r="P257" s="70">
        <v>1</v>
      </c>
      <c r="Q257" s="71">
        <v>25</v>
      </c>
      <c r="R257" s="60">
        <v>0</v>
      </c>
      <c r="S257" s="70">
        <v>2</v>
      </c>
      <c r="T257" s="71">
        <v>8</v>
      </c>
      <c r="U257" s="71">
        <v>2</v>
      </c>
      <c r="V257" s="78">
        <v>6</v>
      </c>
      <c r="W257" s="78">
        <v>1.93</v>
      </c>
      <c r="X257" s="78">
        <v>1.1599999999999999</v>
      </c>
      <c r="Y257" s="70">
        <v>7.5</v>
      </c>
      <c r="Z257" s="71">
        <v>2.5</v>
      </c>
      <c r="AA257" s="78">
        <v>5</v>
      </c>
      <c r="AB257" s="78">
        <v>1.6</v>
      </c>
      <c r="AC257" s="78">
        <v>1.52</v>
      </c>
      <c r="AD257" s="63" t="s">
        <v>25</v>
      </c>
    </row>
    <row r="258" spans="1:30" ht="17.25" thickBot="1">
      <c r="A258" s="72">
        <v>256</v>
      </c>
      <c r="B258" s="57" t="s">
        <v>221</v>
      </c>
      <c r="C258" s="58" t="s">
        <v>1854</v>
      </c>
      <c r="D258" s="69" t="s">
        <v>103</v>
      </c>
      <c r="E258" s="58" t="s">
        <v>63</v>
      </c>
      <c r="F258" s="69" t="s">
        <v>3685</v>
      </c>
      <c r="G258" s="69">
        <v>1991</v>
      </c>
      <c r="H258" s="70">
        <v>5</v>
      </c>
      <c r="I258" s="71">
        <v>75</v>
      </c>
      <c r="J258" s="71">
        <v>15</v>
      </c>
      <c r="K258" s="71">
        <v>11.9</v>
      </c>
      <c r="L258" s="71">
        <v>0.8</v>
      </c>
      <c r="M258" s="59">
        <v>0</v>
      </c>
      <c r="N258" s="60"/>
      <c r="O258" s="60">
        <v>0</v>
      </c>
      <c r="P258" s="70">
        <v>5</v>
      </c>
      <c r="Q258" s="71">
        <v>15</v>
      </c>
      <c r="R258" s="71">
        <v>2</v>
      </c>
      <c r="S258" s="70">
        <v>2.2000000000000002</v>
      </c>
      <c r="T258" s="71">
        <v>3</v>
      </c>
      <c r="U258" s="71">
        <v>2</v>
      </c>
      <c r="V258" s="78">
        <v>1</v>
      </c>
      <c r="W258" s="78">
        <v>1.2</v>
      </c>
      <c r="X258" s="77">
        <v>-0.1</v>
      </c>
      <c r="Y258" s="70">
        <v>3</v>
      </c>
      <c r="Z258" s="71">
        <v>1.5</v>
      </c>
      <c r="AA258" s="78">
        <v>1.6</v>
      </c>
      <c r="AB258" s="78">
        <v>1.87</v>
      </c>
      <c r="AC258" s="78">
        <v>0.76</v>
      </c>
      <c r="AD258" s="63" t="s">
        <v>25</v>
      </c>
    </row>
    <row r="259" spans="1:30" ht="17.25" thickBot="1">
      <c r="A259" s="72">
        <v>257</v>
      </c>
      <c r="B259" s="57" t="s">
        <v>222</v>
      </c>
      <c r="C259" s="58" t="s">
        <v>1843</v>
      </c>
      <c r="D259" s="69" t="s">
        <v>1821</v>
      </c>
      <c r="E259" s="58" t="s">
        <v>79</v>
      </c>
      <c r="F259" s="69" t="s">
        <v>3686</v>
      </c>
      <c r="G259" s="69">
        <v>1996</v>
      </c>
      <c r="H259" s="70">
        <v>7</v>
      </c>
      <c r="I259" s="71">
        <v>287</v>
      </c>
      <c r="J259" s="71">
        <v>41</v>
      </c>
      <c r="K259" s="71">
        <v>45.6</v>
      </c>
      <c r="L259" s="71">
        <v>3.2</v>
      </c>
      <c r="M259" s="70">
        <v>3</v>
      </c>
      <c r="N259" s="71">
        <v>65</v>
      </c>
      <c r="O259" s="60">
        <v>0</v>
      </c>
      <c r="P259" s="70">
        <v>4</v>
      </c>
      <c r="Q259" s="71">
        <v>23</v>
      </c>
      <c r="R259" s="60">
        <v>0</v>
      </c>
      <c r="S259" s="70">
        <v>2.29</v>
      </c>
      <c r="T259" s="71">
        <v>8</v>
      </c>
      <c r="U259" s="71">
        <v>3</v>
      </c>
      <c r="V259" s="78">
        <v>5</v>
      </c>
      <c r="W259" s="78">
        <v>1.57</v>
      </c>
      <c r="X259" s="78">
        <v>0.52</v>
      </c>
      <c r="Y259" s="70">
        <v>7.3</v>
      </c>
      <c r="Z259" s="71">
        <v>3.2</v>
      </c>
      <c r="AA259" s="78">
        <v>4.0999999999999996</v>
      </c>
      <c r="AB259" s="78">
        <v>1.3</v>
      </c>
      <c r="AC259" s="78">
        <v>0.99</v>
      </c>
      <c r="AD259" s="63" t="s">
        <v>25</v>
      </c>
    </row>
    <row r="260" spans="1:30" ht="17.25" thickBot="1">
      <c r="A260" s="72">
        <v>258</v>
      </c>
      <c r="B260" s="57" t="s">
        <v>2697</v>
      </c>
      <c r="C260" s="58" t="s">
        <v>1827</v>
      </c>
      <c r="D260" s="69" t="s">
        <v>104</v>
      </c>
      <c r="E260" s="58" t="s">
        <v>2661</v>
      </c>
      <c r="F260" s="69" t="s">
        <v>3687</v>
      </c>
      <c r="G260" s="69">
        <v>1997</v>
      </c>
      <c r="H260" s="70">
        <v>5</v>
      </c>
      <c r="I260" s="71">
        <v>314</v>
      </c>
      <c r="J260" s="71">
        <v>63</v>
      </c>
      <c r="K260" s="71">
        <v>58.1</v>
      </c>
      <c r="L260" s="71">
        <v>3.5</v>
      </c>
      <c r="M260" s="70">
        <v>3</v>
      </c>
      <c r="N260" s="71">
        <v>85</v>
      </c>
      <c r="O260" s="71">
        <v>2</v>
      </c>
      <c r="P260" s="70">
        <v>2</v>
      </c>
      <c r="Q260" s="71">
        <v>30</v>
      </c>
      <c r="R260" s="71">
        <v>1</v>
      </c>
      <c r="S260" s="70">
        <v>0.6</v>
      </c>
      <c r="T260" s="71">
        <v>1</v>
      </c>
      <c r="U260" s="71">
        <v>5</v>
      </c>
      <c r="V260" s="77">
        <v>-4</v>
      </c>
      <c r="W260" s="77">
        <v>-1.1499999999999999</v>
      </c>
      <c r="X260" s="78">
        <v>0.05</v>
      </c>
      <c r="Y260" s="70">
        <v>3.2</v>
      </c>
      <c r="Z260" s="71">
        <v>5</v>
      </c>
      <c r="AA260" s="77">
        <v>-1.8</v>
      </c>
      <c r="AB260" s="77">
        <v>-0.5</v>
      </c>
      <c r="AC260" s="78">
        <v>0.5</v>
      </c>
      <c r="AD260" s="63" t="s">
        <v>25</v>
      </c>
    </row>
    <row r="261" spans="1:30" ht="17.25" thickBot="1">
      <c r="A261" s="72">
        <v>259</v>
      </c>
      <c r="B261" s="57" t="s">
        <v>1781</v>
      </c>
      <c r="C261" s="58" t="s">
        <v>1832</v>
      </c>
      <c r="D261" s="69" t="s">
        <v>103</v>
      </c>
      <c r="E261" s="58" t="s">
        <v>95</v>
      </c>
      <c r="F261" s="69" t="s">
        <v>3688</v>
      </c>
      <c r="G261" s="69">
        <v>2000</v>
      </c>
      <c r="H261" s="70">
        <v>3</v>
      </c>
      <c r="I261" s="71">
        <v>47</v>
      </c>
      <c r="J261" s="71">
        <v>16</v>
      </c>
      <c r="K261" s="71">
        <v>7.5</v>
      </c>
      <c r="L261" s="71">
        <v>0.5</v>
      </c>
      <c r="M261" s="59">
        <v>0</v>
      </c>
      <c r="N261" s="60"/>
      <c r="O261" s="60">
        <v>0</v>
      </c>
      <c r="P261" s="70">
        <v>3</v>
      </c>
      <c r="Q261" s="71">
        <v>16</v>
      </c>
      <c r="R261" s="71">
        <v>4</v>
      </c>
      <c r="S261" s="59">
        <v>0</v>
      </c>
      <c r="T261" s="60">
        <v>0</v>
      </c>
      <c r="U261" s="71">
        <v>1</v>
      </c>
      <c r="V261" s="77">
        <v>-1</v>
      </c>
      <c r="W261" s="77">
        <v>-1.91</v>
      </c>
      <c r="X261" s="77">
        <v>-0.53</v>
      </c>
      <c r="Y261" s="70">
        <v>1.3</v>
      </c>
      <c r="Z261" s="71">
        <v>0.8</v>
      </c>
      <c r="AA261" s="78">
        <v>0.5</v>
      </c>
      <c r="AB261" s="78">
        <v>0.93</v>
      </c>
      <c r="AC261" s="78">
        <v>2.25</v>
      </c>
      <c r="AD261" s="63" t="s">
        <v>25</v>
      </c>
    </row>
    <row r="262" spans="1:30" ht="17.25" thickBot="1">
      <c r="A262" s="72">
        <v>260</v>
      </c>
      <c r="B262" s="57" t="s">
        <v>223</v>
      </c>
      <c r="C262" s="58" t="s">
        <v>1827</v>
      </c>
      <c r="D262" s="69" t="s">
        <v>104</v>
      </c>
      <c r="E262" s="58" t="s">
        <v>77</v>
      </c>
      <c r="F262" s="69" t="s">
        <v>3689</v>
      </c>
      <c r="G262" s="69">
        <v>1990</v>
      </c>
      <c r="H262" s="70">
        <v>1</v>
      </c>
      <c r="I262" s="71">
        <v>7</v>
      </c>
      <c r="J262" s="71">
        <v>7</v>
      </c>
      <c r="K262" s="71">
        <v>1.1000000000000001</v>
      </c>
      <c r="L262" s="71">
        <v>0.1</v>
      </c>
      <c r="M262" s="59">
        <v>0</v>
      </c>
      <c r="N262" s="60"/>
      <c r="O262" s="60">
        <v>0</v>
      </c>
      <c r="P262" s="70">
        <v>1</v>
      </c>
      <c r="Q262" s="71">
        <v>7</v>
      </c>
      <c r="R262" s="71">
        <v>5</v>
      </c>
      <c r="S262" s="70">
        <v>1</v>
      </c>
      <c r="T262" s="60">
        <v>0</v>
      </c>
      <c r="U262" s="60">
        <v>0</v>
      </c>
      <c r="V262" s="60">
        <v>0</v>
      </c>
      <c r="W262" s="60">
        <v>0</v>
      </c>
      <c r="X262" s="60">
        <v>0</v>
      </c>
      <c r="Y262" s="70">
        <v>0.4</v>
      </c>
      <c r="Z262" s="71">
        <v>0.1</v>
      </c>
      <c r="AA262" s="78">
        <v>0.3</v>
      </c>
      <c r="AB262" s="78">
        <v>3.61</v>
      </c>
      <c r="AC262" s="78">
        <v>3.01</v>
      </c>
      <c r="AD262" s="63" t="s">
        <v>25</v>
      </c>
    </row>
    <row r="263" spans="1:30" ht="17.25" thickBot="1">
      <c r="A263" s="72">
        <v>261</v>
      </c>
      <c r="B263" s="57" t="s">
        <v>2698</v>
      </c>
      <c r="C263" s="58" t="s">
        <v>1865</v>
      </c>
      <c r="D263" s="69" t="s">
        <v>1835</v>
      </c>
      <c r="E263" s="58" t="s">
        <v>2661</v>
      </c>
      <c r="F263" s="69" t="s">
        <v>3690</v>
      </c>
      <c r="G263" s="69">
        <v>2001</v>
      </c>
      <c r="H263" s="70">
        <v>6</v>
      </c>
      <c r="I263" s="71">
        <v>416</v>
      </c>
      <c r="J263" s="71">
        <v>69</v>
      </c>
      <c r="K263" s="71">
        <v>77</v>
      </c>
      <c r="L263" s="71">
        <v>4.5999999999999996</v>
      </c>
      <c r="M263" s="70">
        <v>5</v>
      </c>
      <c r="N263" s="71">
        <v>79</v>
      </c>
      <c r="O263" s="71">
        <v>2</v>
      </c>
      <c r="P263" s="70">
        <v>1</v>
      </c>
      <c r="Q263" s="71">
        <v>20</v>
      </c>
      <c r="R263" s="60">
        <v>0</v>
      </c>
      <c r="S263" s="70">
        <v>0.67</v>
      </c>
      <c r="T263" s="71">
        <v>4</v>
      </c>
      <c r="U263" s="71">
        <v>7</v>
      </c>
      <c r="V263" s="77">
        <v>-3</v>
      </c>
      <c r="W263" s="77">
        <v>-0.65</v>
      </c>
      <c r="X263" s="78">
        <v>2.25</v>
      </c>
      <c r="Y263" s="70">
        <v>4.5999999999999996</v>
      </c>
      <c r="Z263" s="71">
        <v>7.8</v>
      </c>
      <c r="AA263" s="77">
        <v>-3.2</v>
      </c>
      <c r="AB263" s="77">
        <v>-0.69</v>
      </c>
      <c r="AC263" s="78">
        <v>0.08</v>
      </c>
      <c r="AD263" s="63" t="s">
        <v>25</v>
      </c>
    </row>
    <row r="264" spans="1:30" ht="17.25" thickBot="1">
      <c r="A264" s="72">
        <v>262</v>
      </c>
      <c r="B264" s="57" t="s">
        <v>224</v>
      </c>
      <c r="C264" s="58" t="s">
        <v>1858</v>
      </c>
      <c r="D264" s="69" t="s">
        <v>102</v>
      </c>
      <c r="E264" s="58" t="s">
        <v>93</v>
      </c>
      <c r="F264" s="69" t="s">
        <v>3691</v>
      </c>
      <c r="G264" s="69">
        <v>1997</v>
      </c>
      <c r="H264" s="70">
        <v>3</v>
      </c>
      <c r="I264" s="71">
        <v>19</v>
      </c>
      <c r="J264" s="71">
        <v>6</v>
      </c>
      <c r="K264" s="71">
        <v>3</v>
      </c>
      <c r="L264" s="71">
        <v>0.2</v>
      </c>
      <c r="M264" s="59">
        <v>0</v>
      </c>
      <c r="N264" s="60"/>
      <c r="O264" s="60">
        <v>0</v>
      </c>
      <c r="P264" s="70">
        <v>3</v>
      </c>
      <c r="Q264" s="71">
        <v>6</v>
      </c>
      <c r="R264" s="71">
        <v>4</v>
      </c>
      <c r="S264" s="70">
        <v>1</v>
      </c>
      <c r="T264" s="71">
        <v>2</v>
      </c>
      <c r="U264" s="71">
        <v>1</v>
      </c>
      <c r="V264" s="78">
        <v>1</v>
      </c>
      <c r="W264" s="78">
        <v>4.74</v>
      </c>
      <c r="X264" s="78">
        <v>5.62</v>
      </c>
      <c r="Y264" s="70">
        <v>1.3</v>
      </c>
      <c r="Z264" s="71">
        <v>0.3</v>
      </c>
      <c r="AA264" s="78">
        <v>1</v>
      </c>
      <c r="AB264" s="78">
        <v>4.8099999999999996</v>
      </c>
      <c r="AC264" s="78">
        <v>5.72</v>
      </c>
      <c r="AD264" s="63" t="s">
        <v>25</v>
      </c>
    </row>
    <row r="265" spans="1:30" ht="17.25" thickBot="1">
      <c r="A265" s="72">
        <v>263</v>
      </c>
      <c r="B265" s="57" t="s">
        <v>225</v>
      </c>
      <c r="C265" s="58" t="s">
        <v>1816</v>
      </c>
      <c r="D265" s="69" t="s">
        <v>103</v>
      </c>
      <c r="E265" s="58" t="s">
        <v>83</v>
      </c>
      <c r="F265" s="69" t="s">
        <v>3692</v>
      </c>
      <c r="G265" s="69">
        <v>1999</v>
      </c>
      <c r="H265" s="70">
        <v>7</v>
      </c>
      <c r="I265" s="71">
        <v>595</v>
      </c>
      <c r="J265" s="71">
        <v>85</v>
      </c>
      <c r="K265" s="71">
        <v>94.4</v>
      </c>
      <c r="L265" s="71">
        <v>6.6</v>
      </c>
      <c r="M265" s="70">
        <v>7</v>
      </c>
      <c r="N265" s="71">
        <v>85</v>
      </c>
      <c r="O265" s="71">
        <v>4</v>
      </c>
      <c r="P265" s="59">
        <v>0</v>
      </c>
      <c r="Q265" s="60"/>
      <c r="R265" s="60">
        <v>0</v>
      </c>
      <c r="S265" s="70">
        <v>2.14</v>
      </c>
      <c r="T265" s="71">
        <v>14</v>
      </c>
      <c r="U265" s="71">
        <v>11</v>
      </c>
      <c r="V265" s="78">
        <v>3</v>
      </c>
      <c r="W265" s="78">
        <v>0.45</v>
      </c>
      <c r="X265" s="77">
        <v>-9.83</v>
      </c>
      <c r="Y265" s="70">
        <v>11</v>
      </c>
      <c r="Z265" s="71">
        <v>10.3</v>
      </c>
      <c r="AA265" s="78">
        <v>0.7</v>
      </c>
      <c r="AB265" s="78">
        <v>0.11</v>
      </c>
      <c r="AC265" s="77">
        <v>-3.55</v>
      </c>
      <c r="AD265" s="63" t="s">
        <v>25</v>
      </c>
    </row>
    <row r="266" spans="1:30" ht="17.25" thickBot="1">
      <c r="A266" s="72">
        <v>264</v>
      </c>
      <c r="B266" s="57" t="s">
        <v>2699</v>
      </c>
      <c r="C266" s="58" t="s">
        <v>1846</v>
      </c>
      <c r="D266" s="69" t="s">
        <v>111</v>
      </c>
      <c r="E266" s="58" t="s">
        <v>2661</v>
      </c>
      <c r="F266" s="69" t="s">
        <v>3693</v>
      </c>
      <c r="G266" s="69">
        <v>1992</v>
      </c>
      <c r="H266" s="70">
        <v>6</v>
      </c>
      <c r="I266" s="71">
        <v>540</v>
      </c>
      <c r="J266" s="71">
        <v>90</v>
      </c>
      <c r="K266" s="71">
        <v>100</v>
      </c>
      <c r="L266" s="71">
        <v>6</v>
      </c>
      <c r="M266" s="70">
        <v>6</v>
      </c>
      <c r="N266" s="71">
        <v>90</v>
      </c>
      <c r="O266" s="71">
        <v>6</v>
      </c>
      <c r="P266" s="59">
        <v>0</v>
      </c>
      <c r="Q266" s="60"/>
      <c r="R266" s="60">
        <v>0</v>
      </c>
      <c r="S266" s="70">
        <v>0.67</v>
      </c>
      <c r="T266" s="71">
        <v>5</v>
      </c>
      <c r="U266" s="71">
        <v>12</v>
      </c>
      <c r="V266" s="77">
        <v>-7</v>
      </c>
      <c r="W266" s="77">
        <v>-1.17</v>
      </c>
      <c r="X266" s="60"/>
      <c r="Y266" s="70">
        <v>7.4</v>
      </c>
      <c r="Z266" s="71">
        <v>11.7</v>
      </c>
      <c r="AA266" s="77">
        <v>-4.3</v>
      </c>
      <c r="AB266" s="77">
        <v>-0.71</v>
      </c>
      <c r="AC266" s="60"/>
      <c r="AD266" s="63" t="s">
        <v>25</v>
      </c>
    </row>
    <row r="267" spans="1:30" ht="17.25" thickBot="1">
      <c r="A267" s="72">
        <v>265</v>
      </c>
      <c r="B267" s="57" t="s">
        <v>226</v>
      </c>
      <c r="C267" s="58" t="s">
        <v>1814</v>
      </c>
      <c r="D267" s="69" t="s">
        <v>104</v>
      </c>
      <c r="E267" s="58" t="s">
        <v>96</v>
      </c>
      <c r="F267" s="69" t="s">
        <v>3694</v>
      </c>
      <c r="G267" s="69">
        <v>1993</v>
      </c>
      <c r="H267" s="70">
        <v>3</v>
      </c>
      <c r="I267" s="71">
        <v>181</v>
      </c>
      <c r="J267" s="71">
        <v>60</v>
      </c>
      <c r="K267" s="71">
        <v>28.7</v>
      </c>
      <c r="L267" s="71">
        <v>2</v>
      </c>
      <c r="M267" s="70">
        <v>2</v>
      </c>
      <c r="N267" s="71">
        <v>90</v>
      </c>
      <c r="O267" s="71">
        <v>2</v>
      </c>
      <c r="P267" s="70">
        <v>1</v>
      </c>
      <c r="Q267" s="71">
        <v>1</v>
      </c>
      <c r="R267" s="71">
        <v>3</v>
      </c>
      <c r="S267" s="59">
        <v>0</v>
      </c>
      <c r="T267" s="60">
        <v>0</v>
      </c>
      <c r="U267" s="71">
        <v>5</v>
      </c>
      <c r="V267" s="77">
        <v>-5</v>
      </c>
      <c r="W267" s="77">
        <v>-2.4900000000000002</v>
      </c>
      <c r="X267" s="77">
        <v>-2.29</v>
      </c>
      <c r="Y267" s="70">
        <v>3.3</v>
      </c>
      <c r="Z267" s="71">
        <v>4.5999999999999996</v>
      </c>
      <c r="AA267" s="77">
        <v>-1.3</v>
      </c>
      <c r="AB267" s="77">
        <v>-0.64</v>
      </c>
      <c r="AC267" s="77">
        <v>-1.45</v>
      </c>
      <c r="AD267" s="63" t="s">
        <v>25</v>
      </c>
    </row>
    <row r="268" spans="1:30" ht="17.25" thickBot="1">
      <c r="A268" s="72">
        <v>266</v>
      </c>
      <c r="B268" s="57" t="s">
        <v>227</v>
      </c>
      <c r="C268" s="58" t="s">
        <v>1838</v>
      </c>
      <c r="D268" s="69" t="s">
        <v>1835</v>
      </c>
      <c r="E268" s="58" t="s">
        <v>91</v>
      </c>
      <c r="F268" s="69" t="s">
        <v>3695</v>
      </c>
      <c r="G268" s="69">
        <v>1996</v>
      </c>
      <c r="H268" s="70">
        <v>3</v>
      </c>
      <c r="I268" s="71">
        <v>21</v>
      </c>
      <c r="J268" s="71">
        <v>7</v>
      </c>
      <c r="K268" s="71">
        <v>3.3</v>
      </c>
      <c r="L268" s="71">
        <v>0.2</v>
      </c>
      <c r="M268" s="59">
        <v>0</v>
      </c>
      <c r="N268" s="60"/>
      <c r="O268" s="60">
        <v>0</v>
      </c>
      <c r="P268" s="70">
        <v>3</v>
      </c>
      <c r="Q268" s="71">
        <v>7</v>
      </c>
      <c r="R268" s="71">
        <v>3</v>
      </c>
      <c r="S268" s="70">
        <v>1.33</v>
      </c>
      <c r="T268" s="60">
        <v>0</v>
      </c>
      <c r="U268" s="71">
        <v>1</v>
      </c>
      <c r="V268" s="77">
        <v>-1</v>
      </c>
      <c r="W268" s="77">
        <v>-4.29</v>
      </c>
      <c r="X268" s="77">
        <v>-4.88</v>
      </c>
      <c r="Y268" s="70">
        <v>0.5</v>
      </c>
      <c r="Z268" s="71">
        <v>0.5</v>
      </c>
      <c r="AA268" s="78">
        <v>0.1</v>
      </c>
      <c r="AB268" s="78">
        <v>0.39</v>
      </c>
      <c r="AC268" s="78">
        <v>0.88</v>
      </c>
      <c r="AD268" s="63" t="s">
        <v>25</v>
      </c>
    </row>
    <row r="269" spans="1:30" ht="17.25" thickBot="1">
      <c r="A269" s="72">
        <v>267</v>
      </c>
      <c r="B269" s="57" t="s">
        <v>373</v>
      </c>
      <c r="C269" s="58" t="s">
        <v>1834</v>
      </c>
      <c r="D269" s="69" t="s">
        <v>111</v>
      </c>
      <c r="E269" s="58" t="s">
        <v>79</v>
      </c>
      <c r="F269" s="69" t="s">
        <v>3931</v>
      </c>
      <c r="G269" s="69">
        <v>1998</v>
      </c>
      <c r="H269" s="59">
        <v>0</v>
      </c>
      <c r="I269" s="60"/>
      <c r="J269" s="60"/>
      <c r="K269" s="60"/>
      <c r="L269" s="60"/>
      <c r="M269" s="59">
        <v>0</v>
      </c>
      <c r="N269" s="60"/>
      <c r="O269" s="60">
        <v>0</v>
      </c>
      <c r="P269" s="59">
        <v>0</v>
      </c>
      <c r="Q269" s="60"/>
      <c r="R269" s="71">
        <v>7</v>
      </c>
      <c r="S269" s="59"/>
      <c r="T269" s="60"/>
      <c r="U269" s="60"/>
      <c r="V269" s="60"/>
      <c r="W269" s="60"/>
      <c r="X269" s="60"/>
      <c r="Y269" s="59"/>
      <c r="Z269" s="60"/>
      <c r="AA269" s="60"/>
      <c r="AB269" s="60"/>
      <c r="AC269" s="60"/>
      <c r="AD269" s="63" t="s">
        <v>25</v>
      </c>
    </row>
    <row r="270" spans="1:30" ht="17.25" thickBot="1">
      <c r="A270" s="72">
        <v>268</v>
      </c>
      <c r="B270" s="57" t="s">
        <v>2848</v>
      </c>
      <c r="C270" s="58" t="s">
        <v>1814</v>
      </c>
      <c r="D270" s="69" t="s">
        <v>104</v>
      </c>
      <c r="E270" s="58" t="s">
        <v>95</v>
      </c>
      <c r="F270" s="69" t="s">
        <v>3696</v>
      </c>
      <c r="G270" s="69">
        <v>1998</v>
      </c>
      <c r="H270" s="70">
        <v>4</v>
      </c>
      <c r="I270" s="71">
        <v>277</v>
      </c>
      <c r="J270" s="71">
        <v>69</v>
      </c>
      <c r="K270" s="71">
        <v>44</v>
      </c>
      <c r="L270" s="71">
        <v>3.1</v>
      </c>
      <c r="M270" s="70">
        <v>3</v>
      </c>
      <c r="N270" s="71">
        <v>87</v>
      </c>
      <c r="O270" s="71">
        <v>2</v>
      </c>
      <c r="P270" s="70">
        <v>1</v>
      </c>
      <c r="Q270" s="71">
        <v>15</v>
      </c>
      <c r="R270" s="60">
        <v>0</v>
      </c>
      <c r="S270" s="70">
        <v>0.25</v>
      </c>
      <c r="T270" s="71">
        <v>1</v>
      </c>
      <c r="U270" s="71">
        <v>5</v>
      </c>
      <c r="V270" s="77">
        <v>-4</v>
      </c>
      <c r="W270" s="77">
        <v>-1.3</v>
      </c>
      <c r="X270" s="78">
        <v>0.23</v>
      </c>
      <c r="Y270" s="70">
        <v>3.2</v>
      </c>
      <c r="Z270" s="71">
        <v>5.7</v>
      </c>
      <c r="AA270" s="77">
        <v>-2.5</v>
      </c>
      <c r="AB270" s="77">
        <v>-0.8</v>
      </c>
      <c r="AC270" s="78">
        <v>0.62</v>
      </c>
      <c r="AD270" s="63" t="s">
        <v>25</v>
      </c>
    </row>
    <row r="271" spans="1:30" ht="17.25" thickBot="1">
      <c r="A271" s="72">
        <v>269</v>
      </c>
      <c r="B271" s="57" t="s">
        <v>2744</v>
      </c>
      <c r="C271" s="79"/>
      <c r="D271" s="69" t="s">
        <v>103</v>
      </c>
      <c r="E271" s="58" t="s">
        <v>83</v>
      </c>
      <c r="F271" s="80"/>
      <c r="G271" s="80"/>
      <c r="H271" s="59">
        <v>0</v>
      </c>
      <c r="I271" s="60"/>
      <c r="J271" s="60"/>
      <c r="K271" s="60"/>
      <c r="L271" s="60"/>
      <c r="M271" s="59">
        <v>0</v>
      </c>
      <c r="N271" s="60"/>
      <c r="O271" s="60">
        <v>0</v>
      </c>
      <c r="P271" s="59">
        <v>0</v>
      </c>
      <c r="Q271" s="60"/>
      <c r="R271" s="71">
        <v>3</v>
      </c>
      <c r="S271" s="59"/>
      <c r="T271" s="60"/>
      <c r="U271" s="60"/>
      <c r="V271" s="60"/>
      <c r="W271" s="60"/>
      <c r="X271" s="60"/>
      <c r="Y271" s="59"/>
      <c r="Z271" s="60"/>
      <c r="AA271" s="60"/>
      <c r="AB271" s="60"/>
      <c r="AC271" s="60"/>
      <c r="AD271" s="63" t="s">
        <v>25</v>
      </c>
    </row>
    <row r="272" spans="1:30" ht="17.25" thickBot="1">
      <c r="A272" s="72">
        <v>270</v>
      </c>
      <c r="B272" s="57" t="s">
        <v>2700</v>
      </c>
      <c r="C272" s="58" t="s">
        <v>1872</v>
      </c>
      <c r="D272" s="69" t="s">
        <v>104</v>
      </c>
      <c r="E272" s="58" t="s">
        <v>95</v>
      </c>
      <c r="F272" s="69" t="s">
        <v>3697</v>
      </c>
      <c r="G272" s="69">
        <v>2003</v>
      </c>
      <c r="H272" s="70">
        <v>7</v>
      </c>
      <c r="I272" s="71">
        <v>605</v>
      </c>
      <c r="J272" s="71">
        <v>86</v>
      </c>
      <c r="K272" s="71">
        <v>96</v>
      </c>
      <c r="L272" s="71">
        <v>6.7</v>
      </c>
      <c r="M272" s="70">
        <v>7</v>
      </c>
      <c r="N272" s="71">
        <v>86</v>
      </c>
      <c r="O272" s="71">
        <v>5</v>
      </c>
      <c r="P272" s="59">
        <v>0</v>
      </c>
      <c r="Q272" s="60"/>
      <c r="R272" s="60">
        <v>0</v>
      </c>
      <c r="S272" s="70">
        <v>0.43</v>
      </c>
      <c r="T272" s="71">
        <v>5</v>
      </c>
      <c r="U272" s="71">
        <v>14</v>
      </c>
      <c r="V272" s="77">
        <v>-9</v>
      </c>
      <c r="W272" s="77">
        <v>-1.34</v>
      </c>
      <c r="X272" s="78">
        <v>2.2599999999999998</v>
      </c>
      <c r="Y272" s="70">
        <v>7.5</v>
      </c>
      <c r="Z272" s="71">
        <v>15</v>
      </c>
      <c r="AA272" s="77">
        <v>-7.5</v>
      </c>
      <c r="AB272" s="77">
        <v>-1.1200000000000001</v>
      </c>
      <c r="AC272" s="78">
        <v>0.8</v>
      </c>
      <c r="AD272" s="63" t="s">
        <v>25</v>
      </c>
    </row>
    <row r="273" spans="1:30" ht="17.25" thickBot="1">
      <c r="A273" s="72">
        <v>271</v>
      </c>
      <c r="B273" s="57" t="s">
        <v>2745</v>
      </c>
      <c r="C273" s="58" t="s">
        <v>1834</v>
      </c>
      <c r="D273" s="69" t="s">
        <v>103</v>
      </c>
      <c r="E273" s="58" t="s">
        <v>95</v>
      </c>
      <c r="F273" s="69" t="s">
        <v>3932</v>
      </c>
      <c r="G273" s="69">
        <v>2000</v>
      </c>
      <c r="H273" s="59">
        <v>0</v>
      </c>
      <c r="I273" s="60"/>
      <c r="J273" s="60"/>
      <c r="K273" s="60"/>
      <c r="L273" s="60"/>
      <c r="M273" s="59">
        <v>0</v>
      </c>
      <c r="N273" s="60"/>
      <c r="O273" s="60">
        <v>0</v>
      </c>
      <c r="P273" s="59">
        <v>0</v>
      </c>
      <c r="Q273" s="60"/>
      <c r="R273" s="71">
        <v>3</v>
      </c>
      <c r="S273" s="59"/>
      <c r="T273" s="60"/>
      <c r="U273" s="60"/>
      <c r="V273" s="60"/>
      <c r="W273" s="60"/>
      <c r="X273" s="60"/>
      <c r="Y273" s="59"/>
      <c r="Z273" s="60"/>
      <c r="AA273" s="60"/>
      <c r="AB273" s="60"/>
      <c r="AC273" s="60"/>
      <c r="AD273" s="63" t="s">
        <v>25</v>
      </c>
    </row>
    <row r="274" spans="1:30" ht="17.25" thickBot="1">
      <c r="A274" s="72">
        <v>272</v>
      </c>
      <c r="B274" s="57" t="s">
        <v>228</v>
      </c>
      <c r="C274" s="58" t="s">
        <v>1814</v>
      </c>
      <c r="D274" s="69" t="s">
        <v>104</v>
      </c>
      <c r="E274" s="58" t="s">
        <v>93</v>
      </c>
      <c r="F274" s="69" t="s">
        <v>3643</v>
      </c>
      <c r="G274" s="69">
        <v>1997</v>
      </c>
      <c r="H274" s="70">
        <v>7</v>
      </c>
      <c r="I274" s="71">
        <v>630</v>
      </c>
      <c r="J274" s="71">
        <v>90</v>
      </c>
      <c r="K274" s="71">
        <v>100</v>
      </c>
      <c r="L274" s="71">
        <v>7</v>
      </c>
      <c r="M274" s="70">
        <v>7</v>
      </c>
      <c r="N274" s="71">
        <v>90</v>
      </c>
      <c r="O274" s="71">
        <v>7</v>
      </c>
      <c r="P274" s="59">
        <v>0</v>
      </c>
      <c r="Q274" s="60"/>
      <c r="R274" s="60">
        <v>0</v>
      </c>
      <c r="S274" s="70">
        <v>1</v>
      </c>
      <c r="T274" s="71">
        <v>8</v>
      </c>
      <c r="U274" s="71">
        <v>13</v>
      </c>
      <c r="V274" s="77">
        <v>-5</v>
      </c>
      <c r="W274" s="77">
        <v>-0.71</v>
      </c>
      <c r="X274" s="60"/>
      <c r="Y274" s="70">
        <v>8.1999999999999993</v>
      </c>
      <c r="Z274" s="71">
        <v>13.3</v>
      </c>
      <c r="AA274" s="77">
        <v>-5.2</v>
      </c>
      <c r="AB274" s="77">
        <v>-0.74</v>
      </c>
      <c r="AC274" s="60"/>
      <c r="AD274" s="63" t="s">
        <v>25</v>
      </c>
    </row>
    <row r="275" spans="1:30" ht="17.25" thickBot="1">
      <c r="A275" s="72">
        <v>273</v>
      </c>
      <c r="B275" s="57" t="s">
        <v>1788</v>
      </c>
      <c r="C275" s="58" t="s">
        <v>1836</v>
      </c>
      <c r="D275" s="69" t="s">
        <v>104</v>
      </c>
      <c r="E275" s="58" t="s">
        <v>63</v>
      </c>
      <c r="F275" s="69" t="s">
        <v>3698</v>
      </c>
      <c r="G275" s="69">
        <v>2000</v>
      </c>
      <c r="H275" s="70">
        <v>2</v>
      </c>
      <c r="I275" s="71">
        <v>92</v>
      </c>
      <c r="J275" s="71">
        <v>46</v>
      </c>
      <c r="K275" s="71">
        <v>14.6</v>
      </c>
      <c r="L275" s="71">
        <v>1</v>
      </c>
      <c r="M275" s="70">
        <v>1</v>
      </c>
      <c r="N275" s="71">
        <v>90</v>
      </c>
      <c r="O275" s="71">
        <v>1</v>
      </c>
      <c r="P275" s="70">
        <v>1</v>
      </c>
      <c r="Q275" s="71">
        <v>2</v>
      </c>
      <c r="R275" s="71">
        <v>5</v>
      </c>
      <c r="S275" s="70">
        <v>2</v>
      </c>
      <c r="T275" s="71">
        <v>2</v>
      </c>
      <c r="U275" s="71">
        <v>2</v>
      </c>
      <c r="V275" s="60">
        <v>0</v>
      </c>
      <c r="W275" s="60">
        <v>0</v>
      </c>
      <c r="X275" s="77">
        <v>-1.51</v>
      </c>
      <c r="Y275" s="70">
        <v>3.2</v>
      </c>
      <c r="Z275" s="71">
        <v>0.8</v>
      </c>
      <c r="AA275" s="78">
        <v>2.2999999999999998</v>
      </c>
      <c r="AB275" s="78">
        <v>2.29</v>
      </c>
      <c r="AC275" s="78">
        <v>1.28</v>
      </c>
      <c r="AD275" s="63" t="s">
        <v>25</v>
      </c>
    </row>
    <row r="276" spans="1:30" ht="17.25" thickBot="1">
      <c r="A276" s="72">
        <v>274</v>
      </c>
      <c r="B276" s="57" t="s">
        <v>2701</v>
      </c>
      <c r="C276" s="58" t="s">
        <v>1820</v>
      </c>
      <c r="D276" s="69" t="s">
        <v>102</v>
      </c>
      <c r="E276" s="58" t="s">
        <v>95</v>
      </c>
      <c r="F276" s="69" t="s">
        <v>3699</v>
      </c>
      <c r="G276" s="69">
        <v>1999</v>
      </c>
      <c r="H276" s="70">
        <v>7</v>
      </c>
      <c r="I276" s="71">
        <v>337</v>
      </c>
      <c r="J276" s="71">
        <v>48</v>
      </c>
      <c r="K276" s="71">
        <v>53.5</v>
      </c>
      <c r="L276" s="71">
        <v>3.7</v>
      </c>
      <c r="M276" s="70">
        <v>4</v>
      </c>
      <c r="N276" s="71">
        <v>63</v>
      </c>
      <c r="O276" s="60">
        <v>0</v>
      </c>
      <c r="P276" s="70">
        <v>3</v>
      </c>
      <c r="Q276" s="71">
        <v>29</v>
      </c>
      <c r="R276" s="60">
        <v>0</v>
      </c>
      <c r="S276" s="70">
        <v>0.43</v>
      </c>
      <c r="T276" s="71">
        <v>3</v>
      </c>
      <c r="U276" s="71">
        <v>7</v>
      </c>
      <c r="V276" s="77">
        <v>-4</v>
      </c>
      <c r="W276" s="77">
        <v>-1.07</v>
      </c>
      <c r="X276" s="78">
        <v>0.77</v>
      </c>
      <c r="Y276" s="70">
        <v>5.2</v>
      </c>
      <c r="Z276" s="71">
        <v>8.1</v>
      </c>
      <c r="AA276" s="77">
        <v>-2.9</v>
      </c>
      <c r="AB276" s="77">
        <v>-0.79</v>
      </c>
      <c r="AC276" s="78">
        <v>0.79</v>
      </c>
      <c r="AD276" s="63" t="s">
        <v>25</v>
      </c>
    </row>
    <row r="277" spans="1:30" ht="17.25" thickBot="1">
      <c r="A277" s="72">
        <v>275</v>
      </c>
      <c r="B277" s="57" t="s">
        <v>2702</v>
      </c>
      <c r="C277" s="58" t="s">
        <v>1854</v>
      </c>
      <c r="D277" s="69" t="s">
        <v>1821</v>
      </c>
      <c r="E277" s="58" t="s">
        <v>2350</v>
      </c>
      <c r="F277" s="69" t="s">
        <v>3389</v>
      </c>
      <c r="G277" s="69">
        <v>2004</v>
      </c>
      <c r="H277" s="70">
        <v>6</v>
      </c>
      <c r="I277" s="71">
        <v>398</v>
      </c>
      <c r="J277" s="71">
        <v>66</v>
      </c>
      <c r="K277" s="71">
        <v>73.7</v>
      </c>
      <c r="L277" s="71">
        <v>4.4000000000000004</v>
      </c>
      <c r="M277" s="70">
        <v>6</v>
      </c>
      <c r="N277" s="71">
        <v>66</v>
      </c>
      <c r="O277" s="60">
        <v>0</v>
      </c>
      <c r="P277" s="59">
        <v>0</v>
      </c>
      <c r="Q277" s="60"/>
      <c r="R277" s="60">
        <v>0</v>
      </c>
      <c r="S277" s="70">
        <v>0.17</v>
      </c>
      <c r="T277" s="71">
        <v>3</v>
      </c>
      <c r="U277" s="71">
        <v>13</v>
      </c>
      <c r="V277" s="77">
        <v>-10</v>
      </c>
      <c r="W277" s="77">
        <v>-2.2599999999999998</v>
      </c>
      <c r="X277" s="77">
        <v>-1.63</v>
      </c>
      <c r="Y277" s="70">
        <v>2.5</v>
      </c>
      <c r="Z277" s="71">
        <v>8.1999999999999993</v>
      </c>
      <c r="AA277" s="77">
        <v>-5.6</v>
      </c>
      <c r="AB277" s="77">
        <v>-1.27</v>
      </c>
      <c r="AC277" s="77">
        <v>-0.5</v>
      </c>
      <c r="AD277" s="63" t="s">
        <v>25</v>
      </c>
    </row>
    <row r="278" spans="1:30" ht="17.25" thickBot="1">
      <c r="A278" s="72">
        <v>276</v>
      </c>
      <c r="B278" s="57" t="s">
        <v>229</v>
      </c>
      <c r="C278" s="58" t="s">
        <v>1816</v>
      </c>
      <c r="D278" s="69" t="s">
        <v>104</v>
      </c>
      <c r="E278" s="58" t="s">
        <v>79</v>
      </c>
      <c r="F278" s="69" t="s">
        <v>3700</v>
      </c>
      <c r="G278" s="69">
        <v>1999</v>
      </c>
      <c r="H278" s="70">
        <v>4</v>
      </c>
      <c r="I278" s="71">
        <v>206</v>
      </c>
      <c r="J278" s="71">
        <v>52</v>
      </c>
      <c r="K278" s="71">
        <v>32.700000000000003</v>
      </c>
      <c r="L278" s="71">
        <v>2.2999999999999998</v>
      </c>
      <c r="M278" s="70">
        <v>2</v>
      </c>
      <c r="N278" s="71">
        <v>90</v>
      </c>
      <c r="O278" s="71">
        <v>2</v>
      </c>
      <c r="P278" s="70">
        <v>2</v>
      </c>
      <c r="Q278" s="71">
        <v>13</v>
      </c>
      <c r="R278" s="71">
        <v>1</v>
      </c>
      <c r="S278" s="70">
        <v>1.75</v>
      </c>
      <c r="T278" s="71">
        <v>6</v>
      </c>
      <c r="U278" s="71">
        <v>3</v>
      </c>
      <c r="V278" s="78">
        <v>3</v>
      </c>
      <c r="W278" s="78">
        <v>1.31</v>
      </c>
      <c r="X278" s="78">
        <v>0.04</v>
      </c>
      <c r="Y278" s="70">
        <v>5.0999999999999996</v>
      </c>
      <c r="Z278" s="71">
        <v>3.5</v>
      </c>
      <c r="AA278" s="78">
        <v>1.6</v>
      </c>
      <c r="AB278" s="78">
        <v>0.7</v>
      </c>
      <c r="AC278" s="77">
        <v>-0.09</v>
      </c>
      <c r="AD278" s="63" t="s">
        <v>25</v>
      </c>
    </row>
    <row r="279" spans="1:30" ht="17.25" thickBot="1">
      <c r="A279" s="72">
        <v>277</v>
      </c>
      <c r="B279" s="57" t="s">
        <v>230</v>
      </c>
      <c r="C279" s="58" t="s">
        <v>1814</v>
      </c>
      <c r="D279" s="69" t="s">
        <v>104</v>
      </c>
      <c r="E279" s="58" t="s">
        <v>83</v>
      </c>
      <c r="F279" s="69" t="s">
        <v>3701</v>
      </c>
      <c r="G279" s="69">
        <v>1997</v>
      </c>
      <c r="H279" s="70">
        <v>7</v>
      </c>
      <c r="I279" s="71">
        <v>630</v>
      </c>
      <c r="J279" s="71">
        <v>90</v>
      </c>
      <c r="K279" s="71">
        <v>100</v>
      </c>
      <c r="L279" s="71">
        <v>7</v>
      </c>
      <c r="M279" s="70">
        <v>7</v>
      </c>
      <c r="N279" s="71">
        <v>90</v>
      </c>
      <c r="O279" s="71">
        <v>7</v>
      </c>
      <c r="P279" s="59">
        <v>0</v>
      </c>
      <c r="Q279" s="60"/>
      <c r="R279" s="60">
        <v>0</v>
      </c>
      <c r="S279" s="70">
        <v>2.14</v>
      </c>
      <c r="T279" s="71">
        <v>18</v>
      </c>
      <c r="U279" s="71">
        <v>11</v>
      </c>
      <c r="V279" s="78">
        <v>7</v>
      </c>
      <c r="W279" s="78">
        <v>1</v>
      </c>
      <c r="X279" s="60"/>
      <c r="Y279" s="70">
        <v>13.5</v>
      </c>
      <c r="Z279" s="71">
        <v>11.3</v>
      </c>
      <c r="AA279" s="78">
        <v>2.1</v>
      </c>
      <c r="AB279" s="78">
        <v>0.3</v>
      </c>
      <c r="AC279" s="60"/>
      <c r="AD279" s="63" t="s">
        <v>25</v>
      </c>
    </row>
    <row r="280" spans="1:30" ht="17.25" thickBot="1">
      <c r="A280" s="72">
        <v>278</v>
      </c>
      <c r="B280" s="57" t="s">
        <v>231</v>
      </c>
      <c r="C280" s="58" t="s">
        <v>1853</v>
      </c>
      <c r="D280" s="69" t="s">
        <v>103</v>
      </c>
      <c r="E280" s="58" t="s">
        <v>87</v>
      </c>
      <c r="F280" s="69" t="s">
        <v>3702</v>
      </c>
      <c r="G280" s="69">
        <v>1989</v>
      </c>
      <c r="H280" s="70">
        <v>5</v>
      </c>
      <c r="I280" s="71">
        <v>55</v>
      </c>
      <c r="J280" s="71">
        <v>11</v>
      </c>
      <c r="K280" s="71">
        <v>8.6999999999999993</v>
      </c>
      <c r="L280" s="71">
        <v>0.6</v>
      </c>
      <c r="M280" s="59">
        <v>0</v>
      </c>
      <c r="N280" s="60"/>
      <c r="O280" s="60">
        <v>0</v>
      </c>
      <c r="P280" s="70">
        <v>5</v>
      </c>
      <c r="Q280" s="71">
        <v>11</v>
      </c>
      <c r="R280" s="71">
        <v>2</v>
      </c>
      <c r="S280" s="70">
        <v>1.4</v>
      </c>
      <c r="T280" s="60">
        <v>0</v>
      </c>
      <c r="U280" s="71">
        <v>1</v>
      </c>
      <c r="V280" s="77">
        <v>-1</v>
      </c>
      <c r="W280" s="77">
        <v>-1.64</v>
      </c>
      <c r="X280" s="77">
        <v>-1.48</v>
      </c>
      <c r="Y280" s="70">
        <v>0.5</v>
      </c>
      <c r="Z280" s="71">
        <v>2.5</v>
      </c>
      <c r="AA280" s="77">
        <v>-2</v>
      </c>
      <c r="AB280" s="77">
        <v>-3.19</v>
      </c>
      <c r="AC280" s="77">
        <v>-2.99</v>
      </c>
      <c r="AD280" s="63" t="s">
        <v>25</v>
      </c>
    </row>
    <row r="281" spans="1:30" ht="17.25" thickBot="1">
      <c r="A281" s="72">
        <v>279</v>
      </c>
      <c r="B281" s="57" t="s">
        <v>232</v>
      </c>
      <c r="C281" s="58" t="s">
        <v>1845</v>
      </c>
      <c r="D281" s="69" t="s">
        <v>103</v>
      </c>
      <c r="E281" s="58" t="s">
        <v>65</v>
      </c>
      <c r="F281" s="69" t="s">
        <v>3703</v>
      </c>
      <c r="G281" s="69">
        <v>1994</v>
      </c>
      <c r="H281" s="70">
        <v>5</v>
      </c>
      <c r="I281" s="71">
        <v>390</v>
      </c>
      <c r="J281" s="71">
        <v>78</v>
      </c>
      <c r="K281" s="71">
        <v>61.9</v>
      </c>
      <c r="L281" s="71">
        <v>4.3</v>
      </c>
      <c r="M281" s="70">
        <v>4</v>
      </c>
      <c r="N281" s="71">
        <v>81</v>
      </c>
      <c r="O281" s="71">
        <v>1</v>
      </c>
      <c r="P281" s="70">
        <v>1</v>
      </c>
      <c r="Q281" s="71">
        <v>68</v>
      </c>
      <c r="R281" s="60">
        <v>0</v>
      </c>
      <c r="S281" s="70">
        <v>2.4</v>
      </c>
      <c r="T281" s="71">
        <v>9</v>
      </c>
      <c r="U281" s="71">
        <v>3</v>
      </c>
      <c r="V281" s="78">
        <v>6</v>
      </c>
      <c r="W281" s="78">
        <v>1.38</v>
      </c>
      <c r="X281" s="77">
        <v>-0.87</v>
      </c>
      <c r="Y281" s="70">
        <v>8.1</v>
      </c>
      <c r="Z281" s="71">
        <v>2.2999999999999998</v>
      </c>
      <c r="AA281" s="78">
        <v>5.8</v>
      </c>
      <c r="AB281" s="78">
        <v>1.34</v>
      </c>
      <c r="AC281" s="78">
        <v>0.02</v>
      </c>
      <c r="AD281" s="63" t="s">
        <v>25</v>
      </c>
    </row>
    <row r="282" spans="1:30" ht="17.25" thickBot="1">
      <c r="A282" s="72">
        <v>280</v>
      </c>
      <c r="B282" s="57" t="s">
        <v>2986</v>
      </c>
      <c r="C282" s="58" t="s">
        <v>1820</v>
      </c>
      <c r="D282" s="69" t="s">
        <v>111</v>
      </c>
      <c r="E282" s="58" t="s">
        <v>2661</v>
      </c>
      <c r="F282" s="69" t="s">
        <v>3933</v>
      </c>
      <c r="G282" s="69">
        <v>1988</v>
      </c>
      <c r="H282" s="59">
        <v>0</v>
      </c>
      <c r="I282" s="60"/>
      <c r="J282" s="60"/>
      <c r="K282" s="60"/>
      <c r="L282" s="60"/>
      <c r="M282" s="59">
        <v>0</v>
      </c>
      <c r="N282" s="60"/>
      <c r="O282" s="60">
        <v>0</v>
      </c>
      <c r="P282" s="59">
        <v>0</v>
      </c>
      <c r="Q282" s="60"/>
      <c r="R282" s="71">
        <v>5</v>
      </c>
      <c r="S282" s="59"/>
      <c r="T282" s="60"/>
      <c r="U282" s="60"/>
      <c r="V282" s="60"/>
      <c r="W282" s="60"/>
      <c r="X282" s="60"/>
      <c r="Y282" s="59"/>
      <c r="Z282" s="60"/>
      <c r="AA282" s="60"/>
      <c r="AB282" s="60"/>
      <c r="AC282" s="60"/>
      <c r="AD282" s="63" t="s">
        <v>25</v>
      </c>
    </row>
    <row r="283" spans="1:30" ht="17.25" thickBot="1">
      <c r="A283" s="72">
        <v>281</v>
      </c>
      <c r="B283" s="57" t="s">
        <v>233</v>
      </c>
      <c r="C283" s="58" t="s">
        <v>1831</v>
      </c>
      <c r="D283" s="69" t="s">
        <v>102</v>
      </c>
      <c r="E283" s="58" t="s">
        <v>71</v>
      </c>
      <c r="F283" s="69" t="s">
        <v>3704</v>
      </c>
      <c r="G283" s="69">
        <v>2000</v>
      </c>
      <c r="H283" s="70">
        <v>7</v>
      </c>
      <c r="I283" s="71">
        <v>622</v>
      </c>
      <c r="J283" s="71">
        <v>89</v>
      </c>
      <c r="K283" s="71">
        <v>98.7</v>
      </c>
      <c r="L283" s="71">
        <v>6.9</v>
      </c>
      <c r="M283" s="70">
        <v>7</v>
      </c>
      <c r="N283" s="71">
        <v>89</v>
      </c>
      <c r="O283" s="71">
        <v>5</v>
      </c>
      <c r="P283" s="59">
        <v>0</v>
      </c>
      <c r="Q283" s="60"/>
      <c r="R283" s="60">
        <v>0</v>
      </c>
      <c r="S283" s="70">
        <v>2.4300000000000002</v>
      </c>
      <c r="T283" s="71">
        <v>17</v>
      </c>
      <c r="U283" s="71">
        <v>7</v>
      </c>
      <c r="V283" s="78">
        <v>10</v>
      </c>
      <c r="W283" s="78">
        <v>1.45</v>
      </c>
      <c r="X283" s="78">
        <v>12.7</v>
      </c>
      <c r="Y283" s="70">
        <v>13</v>
      </c>
      <c r="Z283" s="71">
        <v>9.6999999999999993</v>
      </c>
      <c r="AA283" s="78">
        <v>3.3</v>
      </c>
      <c r="AB283" s="78">
        <v>0.48</v>
      </c>
      <c r="AC283" s="78">
        <v>3.59</v>
      </c>
      <c r="AD283" s="63" t="s">
        <v>25</v>
      </c>
    </row>
    <row r="284" spans="1:30" ht="17.25" thickBot="1">
      <c r="A284" s="72">
        <v>282</v>
      </c>
      <c r="B284" s="57" t="s">
        <v>2849</v>
      </c>
      <c r="C284" s="58" t="s">
        <v>1814</v>
      </c>
      <c r="D284" s="69" t="s">
        <v>1812</v>
      </c>
      <c r="E284" s="58" t="s">
        <v>73</v>
      </c>
      <c r="F284" s="69" t="s">
        <v>3705</v>
      </c>
      <c r="G284" s="69">
        <v>1988</v>
      </c>
      <c r="H284" s="70">
        <v>4</v>
      </c>
      <c r="I284" s="71">
        <v>114</v>
      </c>
      <c r="J284" s="71">
        <v>29</v>
      </c>
      <c r="K284" s="71">
        <v>18.100000000000001</v>
      </c>
      <c r="L284" s="71">
        <v>1.3</v>
      </c>
      <c r="M284" s="70">
        <v>1</v>
      </c>
      <c r="N284" s="71">
        <v>63</v>
      </c>
      <c r="O284" s="60">
        <v>0</v>
      </c>
      <c r="P284" s="70">
        <v>3</v>
      </c>
      <c r="Q284" s="71">
        <v>17</v>
      </c>
      <c r="R284" s="71">
        <v>1</v>
      </c>
      <c r="S284" s="70">
        <v>2.25</v>
      </c>
      <c r="T284" s="71">
        <v>3</v>
      </c>
      <c r="U284" s="71">
        <v>2</v>
      </c>
      <c r="V284" s="78">
        <v>1</v>
      </c>
      <c r="W284" s="78">
        <v>0.79</v>
      </c>
      <c r="X284" s="78">
        <v>0.09</v>
      </c>
      <c r="Y284" s="70">
        <v>1.7</v>
      </c>
      <c r="Z284" s="71">
        <v>2.4</v>
      </c>
      <c r="AA284" s="77">
        <v>-0.8</v>
      </c>
      <c r="AB284" s="77">
        <v>-0.6</v>
      </c>
      <c r="AC284" s="77">
        <v>-1.22</v>
      </c>
      <c r="AD284" s="63" t="s">
        <v>25</v>
      </c>
    </row>
    <row r="285" spans="1:30" ht="17.25" thickBot="1">
      <c r="A285" s="72">
        <v>283</v>
      </c>
      <c r="B285" s="57" t="s">
        <v>3149</v>
      </c>
      <c r="C285" s="58" t="s">
        <v>1826</v>
      </c>
      <c r="D285" s="69" t="s">
        <v>1849</v>
      </c>
      <c r="E285" s="58" t="s">
        <v>73</v>
      </c>
      <c r="F285" s="69" t="s">
        <v>3706</v>
      </c>
      <c r="G285" s="69">
        <v>2000</v>
      </c>
      <c r="H285" s="70">
        <v>4</v>
      </c>
      <c r="I285" s="71">
        <v>139</v>
      </c>
      <c r="J285" s="71">
        <v>35</v>
      </c>
      <c r="K285" s="71">
        <v>22.1</v>
      </c>
      <c r="L285" s="71">
        <v>1.5</v>
      </c>
      <c r="M285" s="70">
        <v>1</v>
      </c>
      <c r="N285" s="71">
        <v>76</v>
      </c>
      <c r="O285" s="60">
        <v>0</v>
      </c>
      <c r="P285" s="70">
        <v>3</v>
      </c>
      <c r="Q285" s="71">
        <v>21</v>
      </c>
      <c r="R285" s="60">
        <v>0</v>
      </c>
      <c r="S285" s="70">
        <v>2.25</v>
      </c>
      <c r="T285" s="71">
        <v>4</v>
      </c>
      <c r="U285" s="71">
        <v>5</v>
      </c>
      <c r="V285" s="77">
        <v>-1</v>
      </c>
      <c r="W285" s="77">
        <v>-0.65</v>
      </c>
      <c r="X285" s="77">
        <v>-1.75</v>
      </c>
      <c r="Y285" s="70">
        <v>2.1</v>
      </c>
      <c r="Z285" s="71">
        <v>1.9</v>
      </c>
      <c r="AA285" s="78">
        <v>0.1</v>
      </c>
      <c r="AB285" s="78">
        <v>0.08</v>
      </c>
      <c r="AC285" s="77">
        <v>-0.4</v>
      </c>
      <c r="AD285" s="63" t="s">
        <v>25</v>
      </c>
    </row>
    <row r="286" spans="1:30" ht="17.25" thickBot="1">
      <c r="A286" s="72">
        <v>284</v>
      </c>
      <c r="B286" s="57" t="s">
        <v>234</v>
      </c>
      <c r="C286" s="58" t="s">
        <v>1822</v>
      </c>
      <c r="D286" s="69" t="s">
        <v>104</v>
      </c>
      <c r="E286" s="58" t="s">
        <v>65</v>
      </c>
      <c r="F286" s="69" t="s">
        <v>3707</v>
      </c>
      <c r="G286" s="69">
        <v>1994</v>
      </c>
      <c r="H286" s="70">
        <v>1</v>
      </c>
      <c r="I286" s="71">
        <v>12</v>
      </c>
      <c r="J286" s="71">
        <v>12</v>
      </c>
      <c r="K286" s="71">
        <v>1.9</v>
      </c>
      <c r="L286" s="71">
        <v>0.1</v>
      </c>
      <c r="M286" s="59">
        <v>0</v>
      </c>
      <c r="N286" s="60"/>
      <c r="O286" s="60">
        <v>0</v>
      </c>
      <c r="P286" s="70">
        <v>1</v>
      </c>
      <c r="Q286" s="71">
        <v>12</v>
      </c>
      <c r="R286" s="60">
        <v>0</v>
      </c>
      <c r="S286" s="70">
        <v>3</v>
      </c>
      <c r="T286" s="60">
        <v>0</v>
      </c>
      <c r="U286" s="60">
        <v>0</v>
      </c>
      <c r="V286" s="60">
        <v>0</v>
      </c>
      <c r="W286" s="60">
        <v>0</v>
      </c>
      <c r="X286" s="77">
        <v>-1.75</v>
      </c>
      <c r="Y286" s="70">
        <v>0.1</v>
      </c>
      <c r="Z286" s="71">
        <v>0.1</v>
      </c>
      <c r="AA286" s="78">
        <v>0.1</v>
      </c>
      <c r="AB286" s="78">
        <v>0.56999999999999995</v>
      </c>
      <c r="AC286" s="77">
        <v>-0.78</v>
      </c>
      <c r="AD286" s="63" t="s">
        <v>25</v>
      </c>
    </row>
    <row r="287" spans="1:30" ht="17.25" thickBot="1">
      <c r="A287" s="72">
        <v>285</v>
      </c>
      <c r="B287" s="57" t="s">
        <v>2703</v>
      </c>
      <c r="C287" s="58" t="s">
        <v>1816</v>
      </c>
      <c r="D287" s="69" t="s">
        <v>104</v>
      </c>
      <c r="E287" s="58" t="s">
        <v>2351</v>
      </c>
      <c r="F287" s="69" t="s">
        <v>3413</v>
      </c>
      <c r="G287" s="69">
        <v>2001</v>
      </c>
      <c r="H287" s="70">
        <v>4</v>
      </c>
      <c r="I287" s="71">
        <v>197</v>
      </c>
      <c r="J287" s="71">
        <v>49</v>
      </c>
      <c r="K287" s="71">
        <v>31.3</v>
      </c>
      <c r="L287" s="71">
        <v>2.2000000000000002</v>
      </c>
      <c r="M287" s="70">
        <v>1</v>
      </c>
      <c r="N287" s="71">
        <v>67</v>
      </c>
      <c r="O287" s="60">
        <v>0</v>
      </c>
      <c r="P287" s="70">
        <v>3</v>
      </c>
      <c r="Q287" s="71">
        <v>43</v>
      </c>
      <c r="R287" s="71">
        <v>3</v>
      </c>
      <c r="S287" s="70">
        <v>0.25</v>
      </c>
      <c r="T287" s="71">
        <v>4</v>
      </c>
      <c r="U287" s="71">
        <v>5</v>
      </c>
      <c r="V287" s="77">
        <v>-1</v>
      </c>
      <c r="W287" s="77">
        <v>-0.46</v>
      </c>
      <c r="X287" s="78">
        <v>2.25</v>
      </c>
      <c r="Y287" s="70">
        <v>1.6</v>
      </c>
      <c r="Z287" s="71">
        <v>6.5</v>
      </c>
      <c r="AA287" s="77">
        <v>-4.9000000000000004</v>
      </c>
      <c r="AB287" s="77">
        <v>-2.25</v>
      </c>
      <c r="AC287" s="77">
        <v>-0.8</v>
      </c>
      <c r="AD287" s="63" t="s">
        <v>25</v>
      </c>
    </row>
    <row r="288" spans="1:30" ht="17.25" thickBot="1">
      <c r="A288" s="72">
        <v>286</v>
      </c>
      <c r="B288" s="57" t="s">
        <v>235</v>
      </c>
      <c r="C288" s="58" t="s">
        <v>1814</v>
      </c>
      <c r="D288" s="69" t="s">
        <v>104</v>
      </c>
      <c r="E288" s="58" t="s">
        <v>67</v>
      </c>
      <c r="F288" s="69" t="s">
        <v>3708</v>
      </c>
      <c r="G288" s="69">
        <v>1993</v>
      </c>
      <c r="H288" s="70">
        <v>2</v>
      </c>
      <c r="I288" s="71">
        <v>107</v>
      </c>
      <c r="J288" s="71">
        <v>54</v>
      </c>
      <c r="K288" s="71">
        <v>17</v>
      </c>
      <c r="L288" s="71">
        <v>1.2</v>
      </c>
      <c r="M288" s="70">
        <v>1</v>
      </c>
      <c r="N288" s="71">
        <v>90</v>
      </c>
      <c r="O288" s="71">
        <v>1</v>
      </c>
      <c r="P288" s="70">
        <v>1</v>
      </c>
      <c r="Q288" s="71">
        <v>17</v>
      </c>
      <c r="R288" s="71">
        <v>5</v>
      </c>
      <c r="S288" s="70">
        <v>1.5</v>
      </c>
      <c r="T288" s="71">
        <v>3</v>
      </c>
      <c r="U288" s="60">
        <v>0</v>
      </c>
      <c r="V288" s="78">
        <v>3</v>
      </c>
      <c r="W288" s="78">
        <v>2.52</v>
      </c>
      <c r="X288" s="78">
        <v>1.1499999999999999</v>
      </c>
      <c r="Y288" s="70">
        <v>3.6</v>
      </c>
      <c r="Z288" s="71">
        <v>0.7</v>
      </c>
      <c r="AA288" s="78">
        <v>2.9</v>
      </c>
      <c r="AB288" s="78">
        <v>2.4300000000000002</v>
      </c>
      <c r="AC288" s="78">
        <v>1.5</v>
      </c>
      <c r="AD288" s="63" t="s">
        <v>25</v>
      </c>
    </row>
    <row r="289" spans="1:30" ht="17.25" thickBot="1">
      <c r="A289" s="72">
        <v>287</v>
      </c>
      <c r="B289" s="57" t="s">
        <v>236</v>
      </c>
      <c r="C289" s="58" t="s">
        <v>1830</v>
      </c>
      <c r="D289" s="69" t="s">
        <v>103</v>
      </c>
      <c r="E289" s="58" t="s">
        <v>93</v>
      </c>
      <c r="F289" s="69" t="s">
        <v>3709</v>
      </c>
      <c r="G289" s="69">
        <v>1993</v>
      </c>
      <c r="H289" s="70">
        <v>7</v>
      </c>
      <c r="I289" s="71">
        <v>617</v>
      </c>
      <c r="J289" s="71">
        <v>88</v>
      </c>
      <c r="K289" s="71">
        <v>97.9</v>
      </c>
      <c r="L289" s="71">
        <v>6.9</v>
      </c>
      <c r="M289" s="70">
        <v>7</v>
      </c>
      <c r="N289" s="71">
        <v>88</v>
      </c>
      <c r="O289" s="71">
        <v>6</v>
      </c>
      <c r="P289" s="59">
        <v>0</v>
      </c>
      <c r="Q289" s="60"/>
      <c r="R289" s="60">
        <v>0</v>
      </c>
      <c r="S289" s="70">
        <v>1</v>
      </c>
      <c r="T289" s="71">
        <v>8</v>
      </c>
      <c r="U289" s="71">
        <v>11</v>
      </c>
      <c r="V289" s="77">
        <v>-3</v>
      </c>
      <c r="W289" s="77">
        <v>-0.44</v>
      </c>
      <c r="X289" s="78">
        <v>13.41</v>
      </c>
      <c r="Y289" s="70">
        <v>8</v>
      </c>
      <c r="Z289" s="71">
        <v>12.7</v>
      </c>
      <c r="AA289" s="77">
        <v>-4.7</v>
      </c>
      <c r="AB289" s="77">
        <v>-0.68</v>
      </c>
      <c r="AC289" s="78">
        <v>2.58</v>
      </c>
      <c r="AD289" s="63" t="s">
        <v>25</v>
      </c>
    </row>
    <row r="290" spans="1:30" ht="17.25" thickBot="1">
      <c r="A290" s="72">
        <v>288</v>
      </c>
      <c r="B290" s="57" t="s">
        <v>3169</v>
      </c>
      <c r="C290" s="58" t="s">
        <v>1816</v>
      </c>
      <c r="D290" s="69" t="s">
        <v>104</v>
      </c>
      <c r="E290" s="58" t="s">
        <v>83</v>
      </c>
      <c r="F290" s="69" t="s">
        <v>3934</v>
      </c>
      <c r="G290" s="69">
        <v>1995</v>
      </c>
      <c r="H290" s="59">
        <v>0</v>
      </c>
      <c r="I290" s="60"/>
      <c r="J290" s="60"/>
      <c r="K290" s="60"/>
      <c r="L290" s="60"/>
      <c r="M290" s="59">
        <v>0</v>
      </c>
      <c r="N290" s="60"/>
      <c r="O290" s="60">
        <v>0</v>
      </c>
      <c r="P290" s="59">
        <v>0</v>
      </c>
      <c r="Q290" s="60"/>
      <c r="R290" s="71">
        <v>4</v>
      </c>
      <c r="S290" s="59"/>
      <c r="T290" s="60"/>
      <c r="U290" s="60"/>
      <c r="V290" s="60"/>
      <c r="W290" s="60"/>
      <c r="X290" s="60"/>
      <c r="Y290" s="59"/>
      <c r="Z290" s="60"/>
      <c r="AA290" s="60"/>
      <c r="AB290" s="60"/>
      <c r="AC290" s="60"/>
      <c r="AD290" s="63" t="s">
        <v>25</v>
      </c>
    </row>
    <row r="291" spans="1:30" ht="17.25" thickBot="1">
      <c r="A291" s="72">
        <v>289</v>
      </c>
      <c r="B291" s="57" t="s">
        <v>76</v>
      </c>
      <c r="C291" s="58" t="s">
        <v>1838</v>
      </c>
      <c r="D291" s="69" t="s">
        <v>111</v>
      </c>
      <c r="E291" s="58" t="s">
        <v>75</v>
      </c>
      <c r="F291" s="69" t="s">
        <v>3710</v>
      </c>
      <c r="G291" s="69">
        <v>1992</v>
      </c>
      <c r="H291" s="70">
        <v>6</v>
      </c>
      <c r="I291" s="71">
        <v>540</v>
      </c>
      <c r="J291" s="71">
        <v>90</v>
      </c>
      <c r="K291" s="71">
        <v>100</v>
      </c>
      <c r="L291" s="71">
        <v>6</v>
      </c>
      <c r="M291" s="70">
        <v>6</v>
      </c>
      <c r="N291" s="71">
        <v>90</v>
      </c>
      <c r="O291" s="71">
        <v>6</v>
      </c>
      <c r="P291" s="59">
        <v>0</v>
      </c>
      <c r="Q291" s="60"/>
      <c r="R291" s="60">
        <v>0</v>
      </c>
      <c r="S291" s="70">
        <v>1.33</v>
      </c>
      <c r="T291" s="71">
        <v>5</v>
      </c>
      <c r="U291" s="71">
        <v>10</v>
      </c>
      <c r="V291" s="77">
        <v>-5</v>
      </c>
      <c r="W291" s="77">
        <v>-0.83</v>
      </c>
      <c r="X291" s="60"/>
      <c r="Y291" s="70">
        <v>5.4</v>
      </c>
      <c r="Z291" s="71">
        <v>13.1</v>
      </c>
      <c r="AA291" s="77">
        <v>-7.6</v>
      </c>
      <c r="AB291" s="77">
        <v>-1.27</v>
      </c>
      <c r="AC291" s="60"/>
      <c r="AD291" s="63" t="s">
        <v>25</v>
      </c>
    </row>
    <row r="292" spans="1:30" ht="17.25" thickBot="1">
      <c r="A292" s="72">
        <v>290</v>
      </c>
      <c r="B292" s="57" t="s">
        <v>237</v>
      </c>
      <c r="C292" s="58" t="s">
        <v>1848</v>
      </c>
      <c r="D292" s="69" t="s">
        <v>103</v>
      </c>
      <c r="E292" s="58" t="s">
        <v>85</v>
      </c>
      <c r="F292" s="69" t="s">
        <v>3395</v>
      </c>
      <c r="G292" s="69">
        <v>1994</v>
      </c>
      <c r="H292" s="70">
        <v>4</v>
      </c>
      <c r="I292" s="71">
        <v>360</v>
      </c>
      <c r="J292" s="71">
        <v>90</v>
      </c>
      <c r="K292" s="71">
        <v>57.1</v>
      </c>
      <c r="L292" s="71">
        <v>4</v>
      </c>
      <c r="M292" s="70">
        <v>4</v>
      </c>
      <c r="N292" s="71">
        <v>90</v>
      </c>
      <c r="O292" s="71">
        <v>4</v>
      </c>
      <c r="P292" s="59">
        <v>0</v>
      </c>
      <c r="Q292" s="60"/>
      <c r="R292" s="60">
        <v>0</v>
      </c>
      <c r="S292" s="70">
        <v>1.75</v>
      </c>
      <c r="T292" s="71">
        <v>5</v>
      </c>
      <c r="U292" s="71">
        <v>4</v>
      </c>
      <c r="V292" s="78">
        <v>1</v>
      </c>
      <c r="W292" s="78">
        <v>0.25</v>
      </c>
      <c r="X292" s="78">
        <v>0.57999999999999996</v>
      </c>
      <c r="Y292" s="70">
        <v>5.8</v>
      </c>
      <c r="Z292" s="71">
        <v>4.5999999999999996</v>
      </c>
      <c r="AA292" s="78">
        <v>1.1000000000000001</v>
      </c>
      <c r="AB292" s="78">
        <v>0.28000000000000003</v>
      </c>
      <c r="AC292" s="78">
        <v>1.1200000000000001</v>
      </c>
      <c r="AD292" s="63" t="s">
        <v>25</v>
      </c>
    </row>
    <row r="293" spans="1:30" ht="17.25" thickBot="1">
      <c r="A293" s="72">
        <v>291</v>
      </c>
      <c r="B293" s="57" t="s">
        <v>238</v>
      </c>
      <c r="C293" s="58" t="s">
        <v>1814</v>
      </c>
      <c r="D293" s="69" t="s">
        <v>1835</v>
      </c>
      <c r="E293" s="58" t="s">
        <v>65</v>
      </c>
      <c r="F293" s="69" t="s">
        <v>3711</v>
      </c>
      <c r="G293" s="69">
        <v>2004</v>
      </c>
      <c r="H293" s="70">
        <v>3</v>
      </c>
      <c r="I293" s="71">
        <v>80</v>
      </c>
      <c r="J293" s="71">
        <v>27</v>
      </c>
      <c r="K293" s="71">
        <v>12.7</v>
      </c>
      <c r="L293" s="71">
        <v>0.9</v>
      </c>
      <c r="M293" s="70">
        <v>1</v>
      </c>
      <c r="N293" s="71">
        <v>78</v>
      </c>
      <c r="O293" s="60">
        <v>0</v>
      </c>
      <c r="P293" s="70">
        <v>2</v>
      </c>
      <c r="Q293" s="71">
        <v>1</v>
      </c>
      <c r="R293" s="71">
        <v>4</v>
      </c>
      <c r="S293" s="70">
        <v>3</v>
      </c>
      <c r="T293" s="71">
        <v>4</v>
      </c>
      <c r="U293" s="60">
        <v>0</v>
      </c>
      <c r="V293" s="78">
        <v>4</v>
      </c>
      <c r="W293" s="78">
        <v>4.5</v>
      </c>
      <c r="X293" s="78">
        <v>3.19</v>
      </c>
      <c r="Y293" s="70">
        <v>2</v>
      </c>
      <c r="Z293" s="71">
        <v>0.3</v>
      </c>
      <c r="AA293" s="78">
        <v>1.7</v>
      </c>
      <c r="AB293" s="78">
        <v>1.95</v>
      </c>
      <c r="AC293" s="78">
        <v>0.71</v>
      </c>
      <c r="AD293" s="63" t="s">
        <v>25</v>
      </c>
    </row>
    <row r="294" spans="1:30" ht="17.25" thickBot="1">
      <c r="A294" s="72">
        <v>292</v>
      </c>
      <c r="B294" s="57" t="s">
        <v>239</v>
      </c>
      <c r="C294" s="58" t="s">
        <v>1814</v>
      </c>
      <c r="D294" s="69" t="s">
        <v>102</v>
      </c>
      <c r="E294" s="58" t="s">
        <v>77</v>
      </c>
      <c r="F294" s="69" t="s">
        <v>3712</v>
      </c>
      <c r="G294" s="69">
        <v>2001</v>
      </c>
      <c r="H294" s="70">
        <v>6</v>
      </c>
      <c r="I294" s="71">
        <v>222</v>
      </c>
      <c r="J294" s="71">
        <v>37</v>
      </c>
      <c r="K294" s="71">
        <v>35.200000000000003</v>
      </c>
      <c r="L294" s="71">
        <v>2.5</v>
      </c>
      <c r="M294" s="70">
        <v>2</v>
      </c>
      <c r="N294" s="71">
        <v>81</v>
      </c>
      <c r="O294" s="60">
        <v>0</v>
      </c>
      <c r="P294" s="70">
        <v>4</v>
      </c>
      <c r="Q294" s="71">
        <v>15</v>
      </c>
      <c r="R294" s="71">
        <v>1</v>
      </c>
      <c r="S294" s="70">
        <v>1</v>
      </c>
      <c r="T294" s="71">
        <v>4</v>
      </c>
      <c r="U294" s="71">
        <v>5</v>
      </c>
      <c r="V294" s="77">
        <v>-1</v>
      </c>
      <c r="W294" s="77">
        <v>-0.41</v>
      </c>
      <c r="X294" s="77">
        <v>-0.63</v>
      </c>
      <c r="Y294" s="70">
        <v>5.7</v>
      </c>
      <c r="Z294" s="71">
        <v>3.3</v>
      </c>
      <c r="AA294" s="78">
        <v>2.4</v>
      </c>
      <c r="AB294" s="78">
        <v>0.98</v>
      </c>
      <c r="AC294" s="78">
        <v>0.52</v>
      </c>
      <c r="AD294" s="63" t="s">
        <v>25</v>
      </c>
    </row>
    <row r="295" spans="1:30" ht="17.25" thickBot="1">
      <c r="A295" s="72">
        <v>293</v>
      </c>
      <c r="B295" s="57" t="s">
        <v>240</v>
      </c>
      <c r="C295" s="58" t="s">
        <v>1831</v>
      </c>
      <c r="D295" s="69" t="s">
        <v>104</v>
      </c>
      <c r="E295" s="58" t="s">
        <v>69</v>
      </c>
      <c r="F295" s="69" t="s">
        <v>3713</v>
      </c>
      <c r="G295" s="69">
        <v>1994</v>
      </c>
      <c r="H295" s="70">
        <v>6</v>
      </c>
      <c r="I295" s="71">
        <v>440</v>
      </c>
      <c r="J295" s="71">
        <v>73</v>
      </c>
      <c r="K295" s="71">
        <v>69.8</v>
      </c>
      <c r="L295" s="71">
        <v>4.9000000000000004</v>
      </c>
      <c r="M295" s="70">
        <v>4</v>
      </c>
      <c r="N295" s="71">
        <v>88</v>
      </c>
      <c r="O295" s="71">
        <v>2</v>
      </c>
      <c r="P295" s="70">
        <v>2</v>
      </c>
      <c r="Q295" s="71">
        <v>45</v>
      </c>
      <c r="R295" s="71">
        <v>1</v>
      </c>
      <c r="S295" s="70">
        <v>1.5</v>
      </c>
      <c r="T295" s="71">
        <v>6</v>
      </c>
      <c r="U295" s="71">
        <v>5</v>
      </c>
      <c r="V295" s="78">
        <v>1</v>
      </c>
      <c r="W295" s="78">
        <v>0.2</v>
      </c>
      <c r="X295" s="78">
        <v>2.57</v>
      </c>
      <c r="Y295" s="70">
        <v>7.2</v>
      </c>
      <c r="Z295" s="71">
        <v>7.3</v>
      </c>
      <c r="AA295" s="77">
        <v>-0.2</v>
      </c>
      <c r="AB295" s="77">
        <v>-0.04</v>
      </c>
      <c r="AC295" s="77">
        <v>-0.15</v>
      </c>
      <c r="AD295" s="63" t="s">
        <v>25</v>
      </c>
    </row>
    <row r="296" spans="1:30" ht="17.25" thickBot="1">
      <c r="A296" s="72">
        <v>294</v>
      </c>
      <c r="B296" s="57" t="s">
        <v>1860</v>
      </c>
      <c r="C296" s="58" t="s">
        <v>1814</v>
      </c>
      <c r="D296" s="69" t="s">
        <v>1849</v>
      </c>
      <c r="E296" s="58" t="s">
        <v>67</v>
      </c>
      <c r="F296" s="69" t="s">
        <v>3714</v>
      </c>
      <c r="G296" s="69">
        <v>2002</v>
      </c>
      <c r="H296" s="70">
        <v>3</v>
      </c>
      <c r="I296" s="71">
        <v>27</v>
      </c>
      <c r="J296" s="71">
        <v>9</v>
      </c>
      <c r="K296" s="71">
        <v>4.3</v>
      </c>
      <c r="L296" s="71">
        <v>0.3</v>
      </c>
      <c r="M296" s="59">
        <v>0</v>
      </c>
      <c r="N296" s="60"/>
      <c r="O296" s="60">
        <v>0</v>
      </c>
      <c r="P296" s="70">
        <v>3</v>
      </c>
      <c r="Q296" s="71">
        <v>9</v>
      </c>
      <c r="R296" s="71">
        <v>4</v>
      </c>
      <c r="S296" s="70">
        <v>2</v>
      </c>
      <c r="T296" s="71">
        <v>2</v>
      </c>
      <c r="U296" s="60">
        <v>0</v>
      </c>
      <c r="V296" s="78">
        <v>2</v>
      </c>
      <c r="W296" s="78">
        <v>6.67</v>
      </c>
      <c r="X296" s="78">
        <v>5.32</v>
      </c>
      <c r="Y296" s="70">
        <v>1.2</v>
      </c>
      <c r="Z296" s="71">
        <v>0.4</v>
      </c>
      <c r="AA296" s="78">
        <v>0.8</v>
      </c>
      <c r="AB296" s="78">
        <v>2.5</v>
      </c>
      <c r="AC296" s="78">
        <v>1.38</v>
      </c>
      <c r="AD296" s="63" t="s">
        <v>25</v>
      </c>
    </row>
    <row r="297" spans="1:30" ht="17.25" thickBot="1">
      <c r="A297" s="72">
        <v>295</v>
      </c>
      <c r="B297" s="57" t="s">
        <v>2746</v>
      </c>
      <c r="C297" s="58" t="s">
        <v>1823</v>
      </c>
      <c r="D297" s="69" t="s">
        <v>103</v>
      </c>
      <c r="E297" s="58" t="s">
        <v>71</v>
      </c>
      <c r="F297" s="69" t="s">
        <v>3397</v>
      </c>
      <c r="G297" s="69">
        <v>1996</v>
      </c>
      <c r="H297" s="70">
        <v>1</v>
      </c>
      <c r="I297" s="71">
        <v>17</v>
      </c>
      <c r="J297" s="71">
        <v>17</v>
      </c>
      <c r="K297" s="71">
        <v>2.7</v>
      </c>
      <c r="L297" s="71">
        <v>0.2</v>
      </c>
      <c r="M297" s="59">
        <v>0</v>
      </c>
      <c r="N297" s="60"/>
      <c r="O297" s="60">
        <v>0</v>
      </c>
      <c r="P297" s="70">
        <v>1</v>
      </c>
      <c r="Q297" s="71">
        <v>17</v>
      </c>
      <c r="R297" s="71">
        <v>2</v>
      </c>
      <c r="S297" s="70">
        <v>3</v>
      </c>
      <c r="T297" s="60">
        <v>0</v>
      </c>
      <c r="U297" s="60">
        <v>0</v>
      </c>
      <c r="V297" s="60">
        <v>0</v>
      </c>
      <c r="W297" s="60">
        <v>0</v>
      </c>
      <c r="X297" s="77">
        <v>-1.32</v>
      </c>
      <c r="Y297" s="70">
        <v>0.3</v>
      </c>
      <c r="Z297" s="71">
        <v>0.1</v>
      </c>
      <c r="AA297" s="78">
        <v>0.2</v>
      </c>
      <c r="AB297" s="78">
        <v>0.84</v>
      </c>
      <c r="AC297" s="78">
        <v>0.41</v>
      </c>
      <c r="AD297" s="63" t="s">
        <v>25</v>
      </c>
    </row>
    <row r="298" spans="1:30" ht="17.25" thickBot="1">
      <c r="A298" s="72">
        <v>296</v>
      </c>
      <c r="B298" s="57" t="s">
        <v>2704</v>
      </c>
      <c r="C298" s="58" t="s">
        <v>1840</v>
      </c>
      <c r="D298" s="69" t="s">
        <v>104</v>
      </c>
      <c r="E298" s="58" t="s">
        <v>2661</v>
      </c>
      <c r="F298" s="69" t="s">
        <v>3715</v>
      </c>
      <c r="G298" s="69">
        <v>1994</v>
      </c>
      <c r="H298" s="70">
        <v>5</v>
      </c>
      <c r="I298" s="71">
        <v>415</v>
      </c>
      <c r="J298" s="71">
        <v>83</v>
      </c>
      <c r="K298" s="71">
        <v>76.900000000000006</v>
      </c>
      <c r="L298" s="71">
        <v>4.5999999999999996</v>
      </c>
      <c r="M298" s="70">
        <v>5</v>
      </c>
      <c r="N298" s="71">
        <v>83</v>
      </c>
      <c r="O298" s="71">
        <v>4</v>
      </c>
      <c r="P298" s="59">
        <v>0</v>
      </c>
      <c r="Q298" s="60"/>
      <c r="R298" s="60">
        <v>0</v>
      </c>
      <c r="S298" s="70">
        <v>0.8</v>
      </c>
      <c r="T298" s="71">
        <v>4</v>
      </c>
      <c r="U298" s="71">
        <v>10</v>
      </c>
      <c r="V298" s="77">
        <v>-6</v>
      </c>
      <c r="W298" s="77">
        <v>-1.3</v>
      </c>
      <c r="X298" s="77">
        <v>-0.57999999999999996</v>
      </c>
      <c r="Y298" s="70">
        <v>6</v>
      </c>
      <c r="Z298" s="71">
        <v>10.1</v>
      </c>
      <c r="AA298" s="77">
        <v>-4</v>
      </c>
      <c r="AB298" s="77">
        <v>-0.88</v>
      </c>
      <c r="AC298" s="77">
        <v>-0.72</v>
      </c>
      <c r="AD298" s="63" t="s">
        <v>25</v>
      </c>
    </row>
    <row r="299" spans="1:30" ht="17.25" thickBot="1">
      <c r="A299" s="72">
        <v>297</v>
      </c>
      <c r="B299" s="57" t="s">
        <v>2987</v>
      </c>
      <c r="C299" s="58" t="s">
        <v>1834</v>
      </c>
      <c r="D299" s="69" t="s">
        <v>111</v>
      </c>
      <c r="E299" s="58" t="s">
        <v>96</v>
      </c>
      <c r="F299" s="69" t="s">
        <v>3935</v>
      </c>
      <c r="G299" s="69">
        <v>1983</v>
      </c>
      <c r="H299" s="59">
        <v>0</v>
      </c>
      <c r="I299" s="60"/>
      <c r="J299" s="60"/>
      <c r="K299" s="60"/>
      <c r="L299" s="60"/>
      <c r="M299" s="59">
        <v>0</v>
      </c>
      <c r="N299" s="60"/>
      <c r="O299" s="60">
        <v>0</v>
      </c>
      <c r="P299" s="59">
        <v>0</v>
      </c>
      <c r="Q299" s="60"/>
      <c r="R299" s="71">
        <v>2</v>
      </c>
      <c r="S299" s="59"/>
      <c r="T299" s="60"/>
      <c r="U299" s="60"/>
      <c r="V299" s="60"/>
      <c r="W299" s="60"/>
      <c r="X299" s="60"/>
      <c r="Y299" s="59"/>
      <c r="Z299" s="60"/>
      <c r="AA299" s="60"/>
      <c r="AB299" s="60"/>
      <c r="AC299" s="60"/>
      <c r="AD299" s="63" t="s">
        <v>25</v>
      </c>
    </row>
    <row r="300" spans="1:30" ht="17.25" thickBot="1">
      <c r="A300" s="72">
        <v>298</v>
      </c>
      <c r="B300" s="57" t="s">
        <v>241</v>
      </c>
      <c r="C300" s="58" t="s">
        <v>1814</v>
      </c>
      <c r="D300" s="69" t="s">
        <v>103</v>
      </c>
      <c r="E300" s="58" t="s">
        <v>67</v>
      </c>
      <c r="F300" s="69" t="s">
        <v>3391</v>
      </c>
      <c r="G300" s="69">
        <v>1997</v>
      </c>
      <c r="H300" s="70">
        <v>7</v>
      </c>
      <c r="I300" s="71">
        <v>362</v>
      </c>
      <c r="J300" s="71">
        <v>52</v>
      </c>
      <c r="K300" s="71">
        <v>57.5</v>
      </c>
      <c r="L300" s="71">
        <v>4</v>
      </c>
      <c r="M300" s="70">
        <v>3</v>
      </c>
      <c r="N300" s="71">
        <v>90</v>
      </c>
      <c r="O300" s="71">
        <v>3</v>
      </c>
      <c r="P300" s="70">
        <v>4</v>
      </c>
      <c r="Q300" s="71">
        <v>23</v>
      </c>
      <c r="R300" s="60">
        <v>0</v>
      </c>
      <c r="S300" s="70">
        <v>1.71</v>
      </c>
      <c r="T300" s="71">
        <v>13</v>
      </c>
      <c r="U300" s="71">
        <v>4</v>
      </c>
      <c r="V300" s="78">
        <v>9</v>
      </c>
      <c r="W300" s="78">
        <v>2.2400000000000002</v>
      </c>
      <c r="X300" s="78">
        <v>1.57</v>
      </c>
      <c r="Y300" s="70">
        <v>10.4</v>
      </c>
      <c r="Z300" s="71">
        <v>3.5</v>
      </c>
      <c r="AA300" s="78">
        <v>6.9</v>
      </c>
      <c r="AB300" s="78">
        <v>1.71</v>
      </c>
      <c r="AC300" s="78">
        <v>1.24</v>
      </c>
      <c r="AD300" s="63" t="s">
        <v>25</v>
      </c>
    </row>
    <row r="301" spans="1:30" ht="17.25" thickBot="1">
      <c r="A301" s="72">
        <v>299</v>
      </c>
      <c r="B301" s="57" t="s">
        <v>2705</v>
      </c>
      <c r="C301" s="58" t="s">
        <v>1814</v>
      </c>
      <c r="D301" s="69" t="s">
        <v>1855</v>
      </c>
      <c r="E301" s="58" t="s">
        <v>2351</v>
      </c>
      <c r="F301" s="69" t="s">
        <v>3716</v>
      </c>
      <c r="G301" s="69">
        <v>1997</v>
      </c>
      <c r="H301" s="70">
        <v>2</v>
      </c>
      <c r="I301" s="71">
        <v>124</v>
      </c>
      <c r="J301" s="71">
        <v>62</v>
      </c>
      <c r="K301" s="71">
        <v>19.7</v>
      </c>
      <c r="L301" s="71">
        <v>1.4</v>
      </c>
      <c r="M301" s="70">
        <v>2</v>
      </c>
      <c r="N301" s="71">
        <v>62</v>
      </c>
      <c r="O301" s="60">
        <v>0</v>
      </c>
      <c r="P301" s="59">
        <v>0</v>
      </c>
      <c r="Q301" s="60"/>
      <c r="R301" s="60">
        <v>0</v>
      </c>
      <c r="S301" s="59">
        <v>0</v>
      </c>
      <c r="T301" s="60">
        <v>0</v>
      </c>
      <c r="U301" s="71">
        <v>2</v>
      </c>
      <c r="V301" s="77">
        <v>-2</v>
      </c>
      <c r="W301" s="77">
        <v>-1.45</v>
      </c>
      <c r="X301" s="78">
        <v>0.68</v>
      </c>
      <c r="Y301" s="70">
        <v>0.5</v>
      </c>
      <c r="Z301" s="71">
        <v>2.5</v>
      </c>
      <c r="AA301" s="77">
        <v>-1.9</v>
      </c>
      <c r="AB301" s="77">
        <v>-1.41</v>
      </c>
      <c r="AC301" s="78">
        <v>0.36</v>
      </c>
      <c r="AD301" s="63" t="s">
        <v>25</v>
      </c>
    </row>
    <row r="302" spans="1:30" ht="17.25" thickBot="1">
      <c r="A302" s="72">
        <v>300</v>
      </c>
      <c r="B302" s="57" t="s">
        <v>242</v>
      </c>
      <c r="C302" s="58" t="s">
        <v>1824</v>
      </c>
      <c r="D302" s="69" t="s">
        <v>103</v>
      </c>
      <c r="E302" s="58" t="s">
        <v>83</v>
      </c>
      <c r="F302" s="69" t="s">
        <v>3717</v>
      </c>
      <c r="G302" s="69">
        <v>1998</v>
      </c>
      <c r="H302" s="70">
        <v>7</v>
      </c>
      <c r="I302" s="71">
        <v>579</v>
      </c>
      <c r="J302" s="71">
        <v>83</v>
      </c>
      <c r="K302" s="71">
        <v>91.9</v>
      </c>
      <c r="L302" s="71">
        <v>6.4</v>
      </c>
      <c r="M302" s="70">
        <v>7</v>
      </c>
      <c r="N302" s="71">
        <v>83</v>
      </c>
      <c r="O302" s="71">
        <v>4</v>
      </c>
      <c r="P302" s="59">
        <v>0</v>
      </c>
      <c r="Q302" s="60"/>
      <c r="R302" s="60">
        <v>0</v>
      </c>
      <c r="S302" s="70">
        <v>2.14</v>
      </c>
      <c r="T302" s="71">
        <v>17</v>
      </c>
      <c r="U302" s="71">
        <v>11</v>
      </c>
      <c r="V302" s="78">
        <v>6</v>
      </c>
      <c r="W302" s="78">
        <v>0.93</v>
      </c>
      <c r="X302" s="77">
        <v>-0.83</v>
      </c>
      <c r="Y302" s="70">
        <v>12.8</v>
      </c>
      <c r="Z302" s="71">
        <v>10.9</v>
      </c>
      <c r="AA302" s="78">
        <v>1.9</v>
      </c>
      <c r="AB302" s="78">
        <v>0.3</v>
      </c>
      <c r="AC302" s="77">
        <v>-7.0000000000000007E-2</v>
      </c>
      <c r="AD302" s="63" t="s">
        <v>25</v>
      </c>
    </row>
    <row r="303" spans="1:30" ht="17.25" thickBot="1">
      <c r="A303" s="72">
        <v>301</v>
      </c>
      <c r="B303" s="57" t="s">
        <v>1790</v>
      </c>
      <c r="C303" s="58" t="s">
        <v>1861</v>
      </c>
      <c r="D303" s="69" t="s">
        <v>103</v>
      </c>
      <c r="E303" s="58" t="s">
        <v>75</v>
      </c>
      <c r="F303" s="69" t="s">
        <v>3718</v>
      </c>
      <c r="G303" s="69">
        <v>1996</v>
      </c>
      <c r="H303" s="70">
        <v>3</v>
      </c>
      <c r="I303" s="71">
        <v>249</v>
      </c>
      <c r="J303" s="71">
        <v>83</v>
      </c>
      <c r="K303" s="71">
        <v>46.1</v>
      </c>
      <c r="L303" s="71">
        <v>2.8</v>
      </c>
      <c r="M303" s="70">
        <v>3</v>
      </c>
      <c r="N303" s="71">
        <v>83</v>
      </c>
      <c r="O303" s="71">
        <v>2</v>
      </c>
      <c r="P303" s="59">
        <v>0</v>
      </c>
      <c r="Q303" s="60"/>
      <c r="R303" s="60">
        <v>0</v>
      </c>
      <c r="S303" s="70">
        <v>1.33</v>
      </c>
      <c r="T303" s="71">
        <v>2</v>
      </c>
      <c r="U303" s="71">
        <v>4</v>
      </c>
      <c r="V303" s="77">
        <v>-2</v>
      </c>
      <c r="W303" s="77">
        <v>-0.72</v>
      </c>
      <c r="X303" s="78">
        <v>0.2</v>
      </c>
      <c r="Y303" s="70">
        <v>2.2000000000000002</v>
      </c>
      <c r="Z303" s="71">
        <v>8.6</v>
      </c>
      <c r="AA303" s="77">
        <v>-6.4</v>
      </c>
      <c r="AB303" s="77">
        <v>-2.31</v>
      </c>
      <c r="AC303" s="77">
        <v>-1.92</v>
      </c>
      <c r="AD303" s="63" t="s">
        <v>25</v>
      </c>
    </row>
    <row r="304" spans="1:30" ht="17.25" thickBot="1">
      <c r="A304" s="72">
        <v>302</v>
      </c>
      <c r="B304" s="57" t="s">
        <v>2706</v>
      </c>
      <c r="C304" s="58" t="s">
        <v>1820</v>
      </c>
      <c r="D304" s="69" t="s">
        <v>103</v>
      </c>
      <c r="E304" s="58" t="s">
        <v>81</v>
      </c>
      <c r="F304" s="69" t="s">
        <v>3719</v>
      </c>
      <c r="G304" s="69">
        <v>2002</v>
      </c>
      <c r="H304" s="70">
        <v>4</v>
      </c>
      <c r="I304" s="71">
        <v>39</v>
      </c>
      <c r="J304" s="71">
        <v>10</v>
      </c>
      <c r="K304" s="71">
        <v>7.2</v>
      </c>
      <c r="L304" s="71">
        <v>0.4</v>
      </c>
      <c r="M304" s="59">
        <v>0</v>
      </c>
      <c r="N304" s="60"/>
      <c r="O304" s="60">
        <v>0</v>
      </c>
      <c r="P304" s="70">
        <v>4</v>
      </c>
      <c r="Q304" s="71">
        <v>10</v>
      </c>
      <c r="R304" s="71">
        <v>2</v>
      </c>
      <c r="S304" s="70">
        <v>1.25</v>
      </c>
      <c r="T304" s="60">
        <v>0</v>
      </c>
      <c r="U304" s="60">
        <v>0</v>
      </c>
      <c r="V304" s="60">
        <v>0</v>
      </c>
      <c r="W304" s="60">
        <v>0</v>
      </c>
      <c r="X304" s="78">
        <v>0.18</v>
      </c>
      <c r="Y304" s="70">
        <v>1.3</v>
      </c>
      <c r="Z304" s="71">
        <v>0.2</v>
      </c>
      <c r="AA304" s="78">
        <v>1</v>
      </c>
      <c r="AB304" s="78">
        <v>2.39</v>
      </c>
      <c r="AC304" s="78">
        <v>1.63</v>
      </c>
      <c r="AD304" s="63" t="s">
        <v>25</v>
      </c>
    </row>
    <row r="305" spans="1:30" ht="17.25" thickBot="1">
      <c r="A305" s="72">
        <v>303</v>
      </c>
      <c r="B305" s="57" t="s">
        <v>243</v>
      </c>
      <c r="C305" s="58" t="s">
        <v>1823</v>
      </c>
      <c r="D305" s="69" t="s">
        <v>103</v>
      </c>
      <c r="E305" s="58" t="s">
        <v>79</v>
      </c>
      <c r="F305" s="69" t="s">
        <v>3405</v>
      </c>
      <c r="G305" s="69">
        <v>1998</v>
      </c>
      <c r="H305" s="70">
        <v>7</v>
      </c>
      <c r="I305" s="71">
        <v>520</v>
      </c>
      <c r="J305" s="71">
        <v>74</v>
      </c>
      <c r="K305" s="71">
        <v>82.5</v>
      </c>
      <c r="L305" s="71">
        <v>5.8</v>
      </c>
      <c r="M305" s="70">
        <v>7</v>
      </c>
      <c r="N305" s="71">
        <v>74</v>
      </c>
      <c r="O305" s="71">
        <v>1</v>
      </c>
      <c r="P305" s="59">
        <v>0</v>
      </c>
      <c r="Q305" s="60"/>
      <c r="R305" s="60">
        <v>0</v>
      </c>
      <c r="S305" s="70">
        <v>2.29</v>
      </c>
      <c r="T305" s="71">
        <v>10</v>
      </c>
      <c r="U305" s="71">
        <v>6</v>
      </c>
      <c r="V305" s="78">
        <v>4</v>
      </c>
      <c r="W305" s="78">
        <v>0.69</v>
      </c>
      <c r="X305" s="77">
        <v>-3.4</v>
      </c>
      <c r="Y305" s="70">
        <v>11.3</v>
      </c>
      <c r="Z305" s="71">
        <v>7.2</v>
      </c>
      <c r="AA305" s="78">
        <v>4</v>
      </c>
      <c r="AB305" s="78">
        <v>0.7</v>
      </c>
      <c r="AC305" s="77">
        <v>-0.34</v>
      </c>
      <c r="AD305" s="63" t="s">
        <v>25</v>
      </c>
    </row>
    <row r="306" spans="1:30" ht="17.25" thickBot="1">
      <c r="A306" s="72">
        <v>304</v>
      </c>
      <c r="B306" s="57" t="s">
        <v>244</v>
      </c>
      <c r="C306" s="58" t="s">
        <v>1814</v>
      </c>
      <c r="D306" s="69" t="s">
        <v>103</v>
      </c>
      <c r="E306" s="58" t="s">
        <v>71</v>
      </c>
      <c r="F306" s="69" t="s">
        <v>3720</v>
      </c>
      <c r="G306" s="69">
        <v>1996</v>
      </c>
      <c r="H306" s="70">
        <v>7</v>
      </c>
      <c r="I306" s="71">
        <v>593</v>
      </c>
      <c r="J306" s="71">
        <v>85</v>
      </c>
      <c r="K306" s="71">
        <v>94.1</v>
      </c>
      <c r="L306" s="71">
        <v>6.6</v>
      </c>
      <c r="M306" s="70">
        <v>7</v>
      </c>
      <c r="N306" s="71">
        <v>85</v>
      </c>
      <c r="O306" s="71">
        <v>3</v>
      </c>
      <c r="P306" s="59">
        <v>0</v>
      </c>
      <c r="Q306" s="60"/>
      <c r="R306" s="60">
        <v>0</v>
      </c>
      <c r="S306" s="70">
        <v>2.4300000000000002</v>
      </c>
      <c r="T306" s="71">
        <v>16</v>
      </c>
      <c r="U306" s="71">
        <v>7</v>
      </c>
      <c r="V306" s="78">
        <v>9</v>
      </c>
      <c r="W306" s="78">
        <v>1.37</v>
      </c>
      <c r="X306" s="78">
        <v>1.37</v>
      </c>
      <c r="Y306" s="70">
        <v>12.5</v>
      </c>
      <c r="Z306" s="71">
        <v>9.6</v>
      </c>
      <c r="AA306" s="78">
        <v>2.9</v>
      </c>
      <c r="AB306" s="78">
        <v>0.44</v>
      </c>
      <c r="AC306" s="78">
        <v>0.08</v>
      </c>
      <c r="AD306" s="63" t="s">
        <v>25</v>
      </c>
    </row>
    <row r="307" spans="1:30" ht="17.25" thickBot="1">
      <c r="A307" s="72">
        <v>305</v>
      </c>
      <c r="B307" s="57" t="s">
        <v>1782</v>
      </c>
      <c r="C307" s="58" t="s">
        <v>1814</v>
      </c>
      <c r="D307" s="69" t="s">
        <v>1821</v>
      </c>
      <c r="E307" s="58" t="s">
        <v>81</v>
      </c>
      <c r="F307" s="69" t="s">
        <v>3719</v>
      </c>
      <c r="G307" s="69">
        <v>2002</v>
      </c>
      <c r="H307" s="70">
        <v>2</v>
      </c>
      <c r="I307" s="71">
        <v>45</v>
      </c>
      <c r="J307" s="71">
        <v>23</v>
      </c>
      <c r="K307" s="71">
        <v>8.3000000000000007</v>
      </c>
      <c r="L307" s="71">
        <v>0.5</v>
      </c>
      <c r="M307" s="59">
        <v>0</v>
      </c>
      <c r="N307" s="60"/>
      <c r="O307" s="60">
        <v>0</v>
      </c>
      <c r="P307" s="70">
        <v>2</v>
      </c>
      <c r="Q307" s="71">
        <v>23</v>
      </c>
      <c r="R307" s="71">
        <v>2</v>
      </c>
      <c r="S307" s="59">
        <v>0</v>
      </c>
      <c r="T307" s="60">
        <v>0</v>
      </c>
      <c r="U307" s="71">
        <v>1</v>
      </c>
      <c r="V307" s="77">
        <v>-1</v>
      </c>
      <c r="W307" s="77">
        <v>-2</v>
      </c>
      <c r="X307" s="77">
        <v>-2</v>
      </c>
      <c r="Y307" s="70">
        <v>0.9</v>
      </c>
      <c r="Z307" s="71">
        <v>1</v>
      </c>
      <c r="AA307" s="77">
        <v>-0.1</v>
      </c>
      <c r="AB307" s="77">
        <v>-0.21</v>
      </c>
      <c r="AC307" s="77">
        <v>-1.18</v>
      </c>
      <c r="AD307" s="63" t="s">
        <v>25</v>
      </c>
    </row>
    <row r="308" spans="1:30" ht="17.25" thickBot="1">
      <c r="A308" s="72">
        <v>306</v>
      </c>
      <c r="B308" s="57" t="s">
        <v>245</v>
      </c>
      <c r="C308" s="58" t="s">
        <v>1814</v>
      </c>
      <c r="D308" s="69" t="s">
        <v>104</v>
      </c>
      <c r="E308" s="58" t="s">
        <v>69</v>
      </c>
      <c r="F308" s="69" t="s">
        <v>3721</v>
      </c>
      <c r="G308" s="69">
        <v>1993</v>
      </c>
      <c r="H308" s="70">
        <v>2</v>
      </c>
      <c r="I308" s="71">
        <v>28</v>
      </c>
      <c r="J308" s="71">
        <v>14</v>
      </c>
      <c r="K308" s="71">
        <v>4.4000000000000004</v>
      </c>
      <c r="L308" s="71">
        <v>0.3</v>
      </c>
      <c r="M308" s="59">
        <v>0</v>
      </c>
      <c r="N308" s="60"/>
      <c r="O308" s="60">
        <v>0</v>
      </c>
      <c r="P308" s="70">
        <v>2</v>
      </c>
      <c r="Q308" s="71">
        <v>14</v>
      </c>
      <c r="R308" s="71">
        <v>3</v>
      </c>
      <c r="S308" s="59">
        <v>0</v>
      </c>
      <c r="T308" s="60">
        <v>0</v>
      </c>
      <c r="U308" s="71">
        <v>2</v>
      </c>
      <c r="V308" s="77">
        <v>-2</v>
      </c>
      <c r="W308" s="77">
        <v>-6.43</v>
      </c>
      <c r="X308" s="77">
        <v>-6.13</v>
      </c>
      <c r="Y308" s="70">
        <v>0.6</v>
      </c>
      <c r="Z308" s="71">
        <v>1.3</v>
      </c>
      <c r="AA308" s="77">
        <v>-0.6</v>
      </c>
      <c r="AB308" s="77">
        <v>-2.0299999999999998</v>
      </c>
      <c r="AC308" s="77">
        <v>-2.13</v>
      </c>
      <c r="AD308" s="63" t="s">
        <v>25</v>
      </c>
    </row>
    <row r="309" spans="1:30" ht="17.25" thickBot="1">
      <c r="A309" s="72">
        <v>307</v>
      </c>
      <c r="B309" s="57" t="s">
        <v>246</v>
      </c>
      <c r="C309" s="58" t="s">
        <v>1846</v>
      </c>
      <c r="D309" s="69" t="s">
        <v>103</v>
      </c>
      <c r="E309" s="58" t="s">
        <v>87</v>
      </c>
      <c r="F309" s="69" t="s">
        <v>3386</v>
      </c>
      <c r="G309" s="69">
        <v>1998</v>
      </c>
      <c r="H309" s="70">
        <v>6</v>
      </c>
      <c r="I309" s="71">
        <v>478</v>
      </c>
      <c r="J309" s="71">
        <v>80</v>
      </c>
      <c r="K309" s="71">
        <v>75.900000000000006</v>
      </c>
      <c r="L309" s="71">
        <v>5.3</v>
      </c>
      <c r="M309" s="70">
        <v>6</v>
      </c>
      <c r="N309" s="71">
        <v>80</v>
      </c>
      <c r="O309" s="71">
        <v>2</v>
      </c>
      <c r="P309" s="59">
        <v>0</v>
      </c>
      <c r="Q309" s="60"/>
      <c r="R309" s="60">
        <v>0</v>
      </c>
      <c r="S309" s="70">
        <v>1.33</v>
      </c>
      <c r="T309" s="71">
        <v>5</v>
      </c>
      <c r="U309" s="71">
        <v>7</v>
      </c>
      <c r="V309" s="77">
        <v>-2</v>
      </c>
      <c r="W309" s="77">
        <v>-0.38</v>
      </c>
      <c r="X309" s="77">
        <v>-0.38</v>
      </c>
      <c r="Y309" s="70">
        <v>5</v>
      </c>
      <c r="Z309" s="71">
        <v>5.8</v>
      </c>
      <c r="AA309" s="77">
        <v>-0.8</v>
      </c>
      <c r="AB309" s="77">
        <v>-0.15</v>
      </c>
      <c r="AC309" s="78">
        <v>1.31</v>
      </c>
      <c r="AD309" s="63" t="s">
        <v>25</v>
      </c>
    </row>
    <row r="310" spans="1:30" ht="17.25" thickBot="1">
      <c r="A310" s="72">
        <v>308</v>
      </c>
      <c r="B310" s="57" t="s">
        <v>2707</v>
      </c>
      <c r="C310" s="58" t="s">
        <v>1846</v>
      </c>
      <c r="D310" s="69" t="s">
        <v>1812</v>
      </c>
      <c r="E310" s="58" t="s">
        <v>2350</v>
      </c>
      <c r="F310" s="69" t="s">
        <v>3722</v>
      </c>
      <c r="G310" s="69">
        <v>1997</v>
      </c>
      <c r="H310" s="70">
        <v>3</v>
      </c>
      <c r="I310" s="71">
        <v>67</v>
      </c>
      <c r="J310" s="71">
        <v>22</v>
      </c>
      <c r="K310" s="71">
        <v>12.4</v>
      </c>
      <c r="L310" s="71">
        <v>0.7</v>
      </c>
      <c r="M310" s="70">
        <v>1</v>
      </c>
      <c r="N310" s="71">
        <v>45</v>
      </c>
      <c r="O310" s="60">
        <v>0</v>
      </c>
      <c r="P310" s="70">
        <v>2</v>
      </c>
      <c r="Q310" s="71">
        <v>11</v>
      </c>
      <c r="R310" s="71">
        <v>2</v>
      </c>
      <c r="S310" s="59">
        <v>0</v>
      </c>
      <c r="T310" s="60">
        <v>0</v>
      </c>
      <c r="U310" s="71">
        <v>3</v>
      </c>
      <c r="V310" s="77">
        <v>-3</v>
      </c>
      <c r="W310" s="77">
        <v>-4.03</v>
      </c>
      <c r="X310" s="77">
        <v>-2.5099999999999998</v>
      </c>
      <c r="Y310" s="70">
        <v>0.1</v>
      </c>
      <c r="Z310" s="71">
        <v>2.8</v>
      </c>
      <c r="AA310" s="77">
        <v>-2.6</v>
      </c>
      <c r="AB310" s="77">
        <v>-3.54</v>
      </c>
      <c r="AC310" s="77">
        <v>-2.74</v>
      </c>
      <c r="AD310" s="63" t="s">
        <v>25</v>
      </c>
    </row>
    <row r="311" spans="1:30" ht="17.25" thickBot="1">
      <c r="A311" s="72">
        <v>309</v>
      </c>
      <c r="B311" s="57" t="s">
        <v>247</v>
      </c>
      <c r="C311" s="58" t="s">
        <v>1814</v>
      </c>
      <c r="D311" s="69" t="s">
        <v>102</v>
      </c>
      <c r="E311" s="58" t="s">
        <v>73</v>
      </c>
      <c r="F311" s="69" t="s">
        <v>3723</v>
      </c>
      <c r="G311" s="69">
        <v>1994</v>
      </c>
      <c r="H311" s="70">
        <v>5</v>
      </c>
      <c r="I311" s="71">
        <v>375</v>
      </c>
      <c r="J311" s="71">
        <v>75</v>
      </c>
      <c r="K311" s="71">
        <v>59.5</v>
      </c>
      <c r="L311" s="71">
        <v>4.2</v>
      </c>
      <c r="M311" s="70">
        <v>5</v>
      </c>
      <c r="N311" s="71">
        <v>75</v>
      </c>
      <c r="O311" s="71">
        <v>1</v>
      </c>
      <c r="P311" s="59">
        <v>0</v>
      </c>
      <c r="Q311" s="60"/>
      <c r="R311" s="71">
        <v>1</v>
      </c>
      <c r="S311" s="70">
        <v>1.8</v>
      </c>
      <c r="T311" s="71">
        <v>10</v>
      </c>
      <c r="U311" s="71">
        <v>7</v>
      </c>
      <c r="V311" s="78">
        <v>3</v>
      </c>
      <c r="W311" s="78">
        <v>0.72</v>
      </c>
      <c r="X311" s="78">
        <v>0.01</v>
      </c>
      <c r="Y311" s="70">
        <v>8.1</v>
      </c>
      <c r="Z311" s="71">
        <v>6.9</v>
      </c>
      <c r="AA311" s="78">
        <v>1.2</v>
      </c>
      <c r="AB311" s="78">
        <v>0.28999999999999998</v>
      </c>
      <c r="AC311" s="77">
        <v>-0.26</v>
      </c>
      <c r="AD311" s="63" t="s">
        <v>25</v>
      </c>
    </row>
    <row r="312" spans="1:30" ht="17.25" thickBot="1">
      <c r="A312" s="72">
        <v>310</v>
      </c>
      <c r="B312" s="57" t="s">
        <v>2747</v>
      </c>
      <c r="C312" s="58" t="s">
        <v>1814</v>
      </c>
      <c r="D312" s="69" t="s">
        <v>102</v>
      </c>
      <c r="E312" s="58" t="s">
        <v>2351</v>
      </c>
      <c r="F312" s="69" t="s">
        <v>3408</v>
      </c>
      <c r="G312" s="69">
        <v>2003</v>
      </c>
      <c r="H312" s="59">
        <v>0</v>
      </c>
      <c r="I312" s="60"/>
      <c r="J312" s="60"/>
      <c r="K312" s="60"/>
      <c r="L312" s="60"/>
      <c r="M312" s="59">
        <v>0</v>
      </c>
      <c r="N312" s="60"/>
      <c r="O312" s="60">
        <v>0</v>
      </c>
      <c r="P312" s="59">
        <v>0</v>
      </c>
      <c r="Q312" s="60"/>
      <c r="R312" s="71">
        <v>3</v>
      </c>
      <c r="S312" s="59"/>
      <c r="T312" s="60"/>
      <c r="U312" s="60"/>
      <c r="V312" s="60"/>
      <c r="W312" s="60"/>
      <c r="X312" s="60"/>
      <c r="Y312" s="59"/>
      <c r="Z312" s="60"/>
      <c r="AA312" s="60"/>
      <c r="AB312" s="60"/>
      <c r="AC312" s="60"/>
      <c r="AD312" s="63" t="s">
        <v>25</v>
      </c>
    </row>
    <row r="313" spans="1:30" ht="17.25" thickBot="1">
      <c r="A313" s="72">
        <v>311</v>
      </c>
      <c r="B313" s="57" t="s">
        <v>2863</v>
      </c>
      <c r="C313" s="58" t="s">
        <v>1814</v>
      </c>
      <c r="D313" s="69" t="s">
        <v>111</v>
      </c>
      <c r="E313" s="58" t="s">
        <v>83</v>
      </c>
      <c r="F313" s="69" t="s">
        <v>3936</v>
      </c>
      <c r="G313" s="69">
        <v>2003</v>
      </c>
      <c r="H313" s="59">
        <v>0</v>
      </c>
      <c r="I313" s="60"/>
      <c r="J313" s="60"/>
      <c r="K313" s="60"/>
      <c r="L313" s="60"/>
      <c r="M313" s="59">
        <v>0</v>
      </c>
      <c r="N313" s="60"/>
      <c r="O313" s="60">
        <v>0</v>
      </c>
      <c r="P313" s="59">
        <v>0</v>
      </c>
      <c r="Q313" s="60"/>
      <c r="R313" s="71">
        <v>3</v>
      </c>
      <c r="S313" s="59"/>
      <c r="T313" s="60"/>
      <c r="U313" s="60"/>
      <c r="V313" s="60"/>
      <c r="W313" s="60"/>
      <c r="X313" s="60"/>
      <c r="Y313" s="59"/>
      <c r="Z313" s="60"/>
      <c r="AA313" s="60"/>
      <c r="AB313" s="60"/>
      <c r="AC313" s="60"/>
      <c r="AD313" s="63" t="s">
        <v>25</v>
      </c>
    </row>
    <row r="314" spans="1:30" ht="17.25" thickBot="1">
      <c r="A314" s="72">
        <v>312</v>
      </c>
      <c r="B314" s="57" t="s">
        <v>249</v>
      </c>
      <c r="C314" s="58" t="s">
        <v>1816</v>
      </c>
      <c r="D314" s="69" t="s">
        <v>102</v>
      </c>
      <c r="E314" s="58" t="s">
        <v>69</v>
      </c>
      <c r="F314" s="69" t="s">
        <v>3567</v>
      </c>
      <c r="G314" s="69">
        <v>1995</v>
      </c>
      <c r="H314" s="70">
        <v>5</v>
      </c>
      <c r="I314" s="71">
        <v>172</v>
      </c>
      <c r="J314" s="71">
        <v>34</v>
      </c>
      <c r="K314" s="71">
        <v>27.3</v>
      </c>
      <c r="L314" s="71">
        <v>1.9</v>
      </c>
      <c r="M314" s="70">
        <v>2</v>
      </c>
      <c r="N314" s="71">
        <v>63</v>
      </c>
      <c r="O314" s="60">
        <v>0</v>
      </c>
      <c r="P314" s="70">
        <v>3</v>
      </c>
      <c r="Q314" s="71">
        <v>16</v>
      </c>
      <c r="R314" s="71">
        <v>2</v>
      </c>
      <c r="S314" s="70">
        <v>0.6</v>
      </c>
      <c r="T314" s="71">
        <v>4</v>
      </c>
      <c r="U314" s="71">
        <v>4</v>
      </c>
      <c r="V314" s="60">
        <v>0</v>
      </c>
      <c r="W314" s="60">
        <v>0</v>
      </c>
      <c r="X314" s="78">
        <v>0.79</v>
      </c>
      <c r="Y314" s="70">
        <v>3.1</v>
      </c>
      <c r="Z314" s="71">
        <v>3.1</v>
      </c>
      <c r="AA314" s="60">
        <v>0</v>
      </c>
      <c r="AB314" s="77">
        <v>-0.02</v>
      </c>
      <c r="AC314" s="77">
        <v>-0.04</v>
      </c>
      <c r="AD314" s="63" t="s">
        <v>25</v>
      </c>
    </row>
    <row r="315" spans="1:30" ht="17.25" thickBot="1">
      <c r="A315" s="72">
        <v>313</v>
      </c>
      <c r="B315" s="57" t="s">
        <v>3304</v>
      </c>
      <c r="C315" s="58" t="s">
        <v>1824</v>
      </c>
      <c r="D315" s="69" t="s">
        <v>102</v>
      </c>
      <c r="E315" s="58" t="s">
        <v>63</v>
      </c>
      <c r="F315" s="69" t="s">
        <v>3387</v>
      </c>
      <c r="G315" s="69">
        <v>2001</v>
      </c>
      <c r="H315" s="70">
        <v>5</v>
      </c>
      <c r="I315" s="71">
        <v>356</v>
      </c>
      <c r="J315" s="71">
        <v>71</v>
      </c>
      <c r="K315" s="71">
        <v>56.5</v>
      </c>
      <c r="L315" s="71">
        <v>4</v>
      </c>
      <c r="M315" s="70">
        <v>5</v>
      </c>
      <c r="N315" s="71">
        <v>71</v>
      </c>
      <c r="O315" s="71">
        <v>1</v>
      </c>
      <c r="P315" s="59">
        <v>0</v>
      </c>
      <c r="Q315" s="60"/>
      <c r="R315" s="60">
        <v>0</v>
      </c>
      <c r="S315" s="70">
        <v>2.6</v>
      </c>
      <c r="T315" s="71">
        <v>6</v>
      </c>
      <c r="U315" s="71">
        <v>4</v>
      </c>
      <c r="V315" s="78">
        <v>2</v>
      </c>
      <c r="W315" s="78">
        <v>0.51</v>
      </c>
      <c r="X315" s="77">
        <v>-1.79</v>
      </c>
      <c r="Y315" s="70">
        <v>7.3</v>
      </c>
      <c r="Z315" s="71">
        <v>3</v>
      </c>
      <c r="AA315" s="78">
        <v>4.3</v>
      </c>
      <c r="AB315" s="78">
        <v>1.08</v>
      </c>
      <c r="AC315" s="77">
        <v>-0.28000000000000003</v>
      </c>
      <c r="AD315" s="63" t="s">
        <v>25</v>
      </c>
    </row>
    <row r="316" spans="1:30" ht="17.25" thickBot="1">
      <c r="A316" s="72">
        <v>314</v>
      </c>
      <c r="B316" s="57" t="s">
        <v>84</v>
      </c>
      <c r="C316" s="58" t="s">
        <v>1823</v>
      </c>
      <c r="D316" s="69" t="s">
        <v>111</v>
      </c>
      <c r="E316" s="58" t="s">
        <v>83</v>
      </c>
      <c r="F316" s="69" t="s">
        <v>3724</v>
      </c>
      <c r="G316" s="69">
        <v>1992</v>
      </c>
      <c r="H316" s="70">
        <v>6</v>
      </c>
      <c r="I316" s="71">
        <v>540</v>
      </c>
      <c r="J316" s="71">
        <v>90</v>
      </c>
      <c r="K316" s="71">
        <v>85.7</v>
      </c>
      <c r="L316" s="71">
        <v>6</v>
      </c>
      <c r="M316" s="70">
        <v>6</v>
      </c>
      <c r="N316" s="71">
        <v>90</v>
      </c>
      <c r="O316" s="71">
        <v>6</v>
      </c>
      <c r="P316" s="59">
        <v>0</v>
      </c>
      <c r="Q316" s="60"/>
      <c r="R316" s="60">
        <v>0</v>
      </c>
      <c r="S316" s="70">
        <v>2</v>
      </c>
      <c r="T316" s="71">
        <v>15</v>
      </c>
      <c r="U316" s="71">
        <v>10</v>
      </c>
      <c r="V316" s="78">
        <v>5</v>
      </c>
      <c r="W316" s="78">
        <v>0.83</v>
      </c>
      <c r="X316" s="77">
        <v>-1.17</v>
      </c>
      <c r="Y316" s="70">
        <v>11</v>
      </c>
      <c r="Z316" s="71">
        <v>10.6</v>
      </c>
      <c r="AA316" s="78">
        <v>0.3</v>
      </c>
      <c r="AB316" s="78">
        <v>0.06</v>
      </c>
      <c r="AC316" s="77">
        <v>-1.72</v>
      </c>
      <c r="AD316" s="63" t="s">
        <v>25</v>
      </c>
    </row>
    <row r="317" spans="1:30" ht="17.25" thickBot="1">
      <c r="A317" s="72">
        <v>315</v>
      </c>
      <c r="B317" s="57" t="s">
        <v>251</v>
      </c>
      <c r="C317" s="58" t="s">
        <v>1823</v>
      </c>
      <c r="D317" s="69" t="s">
        <v>104</v>
      </c>
      <c r="E317" s="58" t="s">
        <v>69</v>
      </c>
      <c r="F317" s="69" t="s">
        <v>3725</v>
      </c>
      <c r="G317" s="69">
        <v>1998</v>
      </c>
      <c r="H317" s="70">
        <v>5</v>
      </c>
      <c r="I317" s="71">
        <v>375</v>
      </c>
      <c r="J317" s="71">
        <v>75</v>
      </c>
      <c r="K317" s="71">
        <v>59.5</v>
      </c>
      <c r="L317" s="71">
        <v>4.2</v>
      </c>
      <c r="M317" s="70">
        <v>5</v>
      </c>
      <c r="N317" s="71">
        <v>75</v>
      </c>
      <c r="O317" s="71">
        <v>2</v>
      </c>
      <c r="P317" s="59">
        <v>0</v>
      </c>
      <c r="Q317" s="60"/>
      <c r="R317" s="60">
        <v>0</v>
      </c>
      <c r="S317" s="70">
        <v>1.2</v>
      </c>
      <c r="T317" s="71">
        <v>5</v>
      </c>
      <c r="U317" s="71">
        <v>8</v>
      </c>
      <c r="V317" s="77">
        <v>-3</v>
      </c>
      <c r="W317" s="77">
        <v>-0.72</v>
      </c>
      <c r="X317" s="77">
        <v>-0.37</v>
      </c>
      <c r="Y317" s="70">
        <v>7</v>
      </c>
      <c r="Z317" s="71">
        <v>5.3</v>
      </c>
      <c r="AA317" s="78">
        <v>1.6</v>
      </c>
      <c r="AB317" s="78">
        <v>0.4</v>
      </c>
      <c r="AC317" s="78">
        <v>0.96</v>
      </c>
      <c r="AD317" s="63" t="s">
        <v>25</v>
      </c>
    </row>
    <row r="318" spans="1:30" ht="17.25" thickBot="1">
      <c r="A318" s="72">
        <v>316</v>
      </c>
      <c r="B318" s="57" t="s">
        <v>252</v>
      </c>
      <c r="C318" s="58" t="s">
        <v>1853</v>
      </c>
      <c r="D318" s="69" t="s">
        <v>103</v>
      </c>
      <c r="E318" s="58" t="s">
        <v>71</v>
      </c>
      <c r="F318" s="69" t="s">
        <v>3726</v>
      </c>
      <c r="G318" s="69">
        <v>2002</v>
      </c>
      <c r="H318" s="70">
        <v>7</v>
      </c>
      <c r="I318" s="71">
        <v>467</v>
      </c>
      <c r="J318" s="71">
        <v>67</v>
      </c>
      <c r="K318" s="71">
        <v>74.099999999999994</v>
      </c>
      <c r="L318" s="71">
        <v>5.2</v>
      </c>
      <c r="M318" s="70">
        <v>6</v>
      </c>
      <c r="N318" s="71">
        <v>75</v>
      </c>
      <c r="O318" s="71">
        <v>1</v>
      </c>
      <c r="P318" s="70">
        <v>1</v>
      </c>
      <c r="Q318" s="71">
        <v>16</v>
      </c>
      <c r="R318" s="60">
        <v>0</v>
      </c>
      <c r="S318" s="70">
        <v>2.4300000000000002</v>
      </c>
      <c r="T318" s="71">
        <v>10</v>
      </c>
      <c r="U318" s="71">
        <v>5</v>
      </c>
      <c r="V318" s="78">
        <v>5</v>
      </c>
      <c r="W318" s="78">
        <v>0.96</v>
      </c>
      <c r="X318" s="77">
        <v>-1.24</v>
      </c>
      <c r="Y318" s="70">
        <v>9.8000000000000007</v>
      </c>
      <c r="Z318" s="71">
        <v>7.1</v>
      </c>
      <c r="AA318" s="78">
        <v>2.8</v>
      </c>
      <c r="AB318" s="78">
        <v>0.53</v>
      </c>
      <c r="AC318" s="78">
        <v>0.37</v>
      </c>
      <c r="AD318" s="63" t="s">
        <v>25</v>
      </c>
    </row>
    <row r="319" spans="1:30" ht="17.25" thickBot="1">
      <c r="A319" s="72">
        <v>317</v>
      </c>
      <c r="B319" s="57" t="s">
        <v>253</v>
      </c>
      <c r="C319" s="58" t="s">
        <v>1816</v>
      </c>
      <c r="D319" s="69" t="s">
        <v>102</v>
      </c>
      <c r="E319" s="58" t="s">
        <v>85</v>
      </c>
      <c r="F319" s="69" t="s">
        <v>3727</v>
      </c>
      <c r="G319" s="69">
        <v>1997</v>
      </c>
      <c r="H319" s="70">
        <v>5</v>
      </c>
      <c r="I319" s="71">
        <v>217</v>
      </c>
      <c r="J319" s="71">
        <v>43</v>
      </c>
      <c r="K319" s="71">
        <v>34.4</v>
      </c>
      <c r="L319" s="71">
        <v>2.4</v>
      </c>
      <c r="M319" s="70">
        <v>1</v>
      </c>
      <c r="N319" s="71">
        <v>90</v>
      </c>
      <c r="O319" s="71">
        <v>1</v>
      </c>
      <c r="P319" s="70">
        <v>4</v>
      </c>
      <c r="Q319" s="71">
        <v>32</v>
      </c>
      <c r="R319" s="71">
        <v>1</v>
      </c>
      <c r="S319" s="70">
        <v>1.6</v>
      </c>
      <c r="T319" s="71">
        <v>5</v>
      </c>
      <c r="U319" s="71">
        <v>4</v>
      </c>
      <c r="V319" s="78">
        <v>1</v>
      </c>
      <c r="W319" s="78">
        <v>0.41</v>
      </c>
      <c r="X319" s="78">
        <v>0.63</v>
      </c>
      <c r="Y319" s="70">
        <v>3.3</v>
      </c>
      <c r="Z319" s="71">
        <v>5.0999999999999996</v>
      </c>
      <c r="AA319" s="77">
        <v>-1.8</v>
      </c>
      <c r="AB319" s="77">
        <v>-0.74</v>
      </c>
      <c r="AC319" s="77">
        <v>-0.82</v>
      </c>
      <c r="AD319" s="63" t="s">
        <v>25</v>
      </c>
    </row>
    <row r="320" spans="1:30" ht="17.25" thickBot="1">
      <c r="A320" s="72">
        <v>318</v>
      </c>
      <c r="B320" s="57" t="s">
        <v>254</v>
      </c>
      <c r="C320" s="58" t="s">
        <v>1862</v>
      </c>
      <c r="D320" s="69" t="s">
        <v>104</v>
      </c>
      <c r="E320" s="58" t="s">
        <v>79</v>
      </c>
      <c r="F320" s="69" t="s">
        <v>3728</v>
      </c>
      <c r="G320" s="69">
        <v>1991</v>
      </c>
      <c r="H320" s="70">
        <v>5</v>
      </c>
      <c r="I320" s="71">
        <v>436</v>
      </c>
      <c r="J320" s="71">
        <v>87</v>
      </c>
      <c r="K320" s="71">
        <v>69.2</v>
      </c>
      <c r="L320" s="71">
        <v>4.8</v>
      </c>
      <c r="M320" s="70">
        <v>5</v>
      </c>
      <c r="N320" s="71">
        <v>87</v>
      </c>
      <c r="O320" s="71">
        <v>4</v>
      </c>
      <c r="P320" s="59">
        <v>0</v>
      </c>
      <c r="Q320" s="60"/>
      <c r="R320" s="71">
        <v>2</v>
      </c>
      <c r="S320" s="70">
        <v>2.4</v>
      </c>
      <c r="T320" s="71">
        <v>10</v>
      </c>
      <c r="U320" s="71">
        <v>5</v>
      </c>
      <c r="V320" s="78">
        <v>5</v>
      </c>
      <c r="W320" s="78">
        <v>1.03</v>
      </c>
      <c r="X320" s="77">
        <v>-0.82</v>
      </c>
      <c r="Y320" s="70">
        <v>9.6999999999999993</v>
      </c>
      <c r="Z320" s="71">
        <v>6.2</v>
      </c>
      <c r="AA320" s="78">
        <v>3.6</v>
      </c>
      <c r="AB320" s="78">
        <v>0.73</v>
      </c>
      <c r="AC320" s="77">
        <v>-0.08</v>
      </c>
      <c r="AD320" s="63" t="s">
        <v>25</v>
      </c>
    </row>
    <row r="321" spans="1:30" ht="17.25" thickBot="1">
      <c r="A321" s="72">
        <v>319</v>
      </c>
      <c r="B321" s="57" t="s">
        <v>3321</v>
      </c>
      <c r="C321" s="58" t="s">
        <v>1814</v>
      </c>
      <c r="D321" s="69" t="s">
        <v>102</v>
      </c>
      <c r="E321" s="58" t="s">
        <v>81</v>
      </c>
      <c r="F321" s="69" t="s">
        <v>3417</v>
      </c>
      <c r="G321" s="69">
        <v>2004</v>
      </c>
      <c r="H321" s="59">
        <v>0</v>
      </c>
      <c r="I321" s="60"/>
      <c r="J321" s="60"/>
      <c r="K321" s="60"/>
      <c r="L321" s="60"/>
      <c r="M321" s="59">
        <v>0</v>
      </c>
      <c r="N321" s="60"/>
      <c r="O321" s="60">
        <v>0</v>
      </c>
      <c r="P321" s="59">
        <v>0</v>
      </c>
      <c r="Q321" s="60"/>
      <c r="R321" s="71">
        <v>1</v>
      </c>
      <c r="S321" s="59"/>
      <c r="T321" s="60"/>
      <c r="U321" s="60"/>
      <c r="V321" s="60"/>
      <c r="W321" s="60"/>
      <c r="X321" s="60"/>
      <c r="Y321" s="59"/>
      <c r="Z321" s="60"/>
      <c r="AA321" s="60"/>
      <c r="AB321" s="60"/>
      <c r="AC321" s="60"/>
      <c r="AD321" s="63" t="s">
        <v>25</v>
      </c>
    </row>
    <row r="322" spans="1:30" ht="17.25" thickBot="1">
      <c r="A322" s="72">
        <v>320</v>
      </c>
      <c r="B322" s="57" t="s">
        <v>2748</v>
      </c>
      <c r="C322" s="58" t="s">
        <v>1814</v>
      </c>
      <c r="D322" s="69" t="s">
        <v>111</v>
      </c>
      <c r="E322" s="58" t="s">
        <v>85</v>
      </c>
      <c r="F322" s="69" t="s">
        <v>3513</v>
      </c>
      <c r="G322" s="69">
        <v>1994</v>
      </c>
      <c r="H322" s="59">
        <v>0</v>
      </c>
      <c r="I322" s="60"/>
      <c r="J322" s="60"/>
      <c r="K322" s="60"/>
      <c r="L322" s="60"/>
      <c r="M322" s="59">
        <v>0</v>
      </c>
      <c r="N322" s="60"/>
      <c r="O322" s="60">
        <v>0</v>
      </c>
      <c r="P322" s="59">
        <v>0</v>
      </c>
      <c r="Q322" s="60"/>
      <c r="R322" s="71">
        <v>6</v>
      </c>
      <c r="S322" s="59"/>
      <c r="T322" s="60"/>
      <c r="U322" s="60"/>
      <c r="V322" s="60"/>
      <c r="W322" s="60"/>
      <c r="X322" s="60"/>
      <c r="Y322" s="59"/>
      <c r="Z322" s="60"/>
      <c r="AA322" s="60"/>
      <c r="AB322" s="60"/>
      <c r="AC322" s="60"/>
      <c r="AD322" s="63" t="s">
        <v>25</v>
      </c>
    </row>
    <row r="323" spans="1:30" ht="17.25" thickBot="1">
      <c r="A323" s="72">
        <v>321</v>
      </c>
      <c r="B323" s="57" t="s">
        <v>255</v>
      </c>
      <c r="C323" s="58" t="s">
        <v>1816</v>
      </c>
      <c r="D323" s="69" t="s">
        <v>102</v>
      </c>
      <c r="E323" s="58" t="s">
        <v>77</v>
      </c>
      <c r="F323" s="69" t="s">
        <v>3680</v>
      </c>
      <c r="G323" s="69">
        <v>1996</v>
      </c>
      <c r="H323" s="70">
        <v>2</v>
      </c>
      <c r="I323" s="71">
        <v>35</v>
      </c>
      <c r="J323" s="71">
        <v>18</v>
      </c>
      <c r="K323" s="71">
        <v>5.6</v>
      </c>
      <c r="L323" s="71">
        <v>0.4</v>
      </c>
      <c r="M323" s="59">
        <v>0</v>
      </c>
      <c r="N323" s="60"/>
      <c r="O323" s="60">
        <v>0</v>
      </c>
      <c r="P323" s="70">
        <v>2</v>
      </c>
      <c r="Q323" s="71">
        <v>18</v>
      </c>
      <c r="R323" s="60">
        <v>0</v>
      </c>
      <c r="S323" s="70">
        <v>0.5</v>
      </c>
      <c r="T323" s="60">
        <v>0</v>
      </c>
      <c r="U323" s="60">
        <v>0</v>
      </c>
      <c r="V323" s="60">
        <v>0</v>
      </c>
      <c r="W323" s="60">
        <v>0</v>
      </c>
      <c r="X323" s="60">
        <v>0</v>
      </c>
      <c r="Y323" s="70">
        <v>1.1000000000000001</v>
      </c>
      <c r="Z323" s="71">
        <v>0.3</v>
      </c>
      <c r="AA323" s="78">
        <v>0.9</v>
      </c>
      <c r="AB323" s="78">
        <v>2.25</v>
      </c>
      <c r="AC323" s="78">
        <v>1.71</v>
      </c>
      <c r="AD323" s="63" t="s">
        <v>25</v>
      </c>
    </row>
    <row r="324" spans="1:30" ht="17.25" thickBot="1">
      <c r="A324" s="72">
        <v>322</v>
      </c>
      <c r="B324" s="57" t="s">
        <v>255</v>
      </c>
      <c r="C324" s="58" t="s">
        <v>1816</v>
      </c>
      <c r="D324" s="69" t="s">
        <v>102</v>
      </c>
      <c r="E324" s="58" t="s">
        <v>96</v>
      </c>
      <c r="F324" s="69" t="s">
        <v>3680</v>
      </c>
      <c r="G324" s="69">
        <v>1996</v>
      </c>
      <c r="H324" s="70">
        <v>2</v>
      </c>
      <c r="I324" s="71">
        <v>111</v>
      </c>
      <c r="J324" s="71">
        <v>56</v>
      </c>
      <c r="K324" s="71">
        <v>17.600000000000001</v>
      </c>
      <c r="L324" s="71">
        <v>1.2</v>
      </c>
      <c r="M324" s="70">
        <v>1</v>
      </c>
      <c r="N324" s="71">
        <v>71</v>
      </c>
      <c r="O324" s="60">
        <v>0</v>
      </c>
      <c r="P324" s="70">
        <v>1</v>
      </c>
      <c r="Q324" s="71">
        <v>40</v>
      </c>
      <c r="R324" s="71">
        <v>1</v>
      </c>
      <c r="S324" s="59">
        <v>0</v>
      </c>
      <c r="T324" s="60">
        <v>0</v>
      </c>
      <c r="U324" s="71">
        <v>2</v>
      </c>
      <c r="V324" s="77">
        <v>-2</v>
      </c>
      <c r="W324" s="77">
        <v>-1.62</v>
      </c>
      <c r="X324" s="77">
        <v>-0.93</v>
      </c>
      <c r="Y324" s="70">
        <v>2.8</v>
      </c>
      <c r="Z324" s="71">
        <v>1.5</v>
      </c>
      <c r="AA324" s="78">
        <v>1.3</v>
      </c>
      <c r="AB324" s="78">
        <v>1.08</v>
      </c>
      <c r="AC324" s="78">
        <v>0.83</v>
      </c>
      <c r="AD324" s="63" t="s">
        <v>25</v>
      </c>
    </row>
    <row r="325" spans="1:30" ht="17.25" thickBot="1">
      <c r="A325" s="72">
        <v>323</v>
      </c>
      <c r="B325" s="57" t="s">
        <v>3322</v>
      </c>
      <c r="C325" s="58" t="s">
        <v>1867</v>
      </c>
      <c r="D325" s="69" t="s">
        <v>104</v>
      </c>
      <c r="E325" s="58" t="s">
        <v>91</v>
      </c>
      <c r="F325" s="69" t="s">
        <v>3729</v>
      </c>
      <c r="G325" s="69">
        <v>1997</v>
      </c>
      <c r="H325" s="70">
        <v>1</v>
      </c>
      <c r="I325" s="71">
        <v>1</v>
      </c>
      <c r="J325" s="71">
        <v>1</v>
      </c>
      <c r="K325" s="71">
        <v>0.2</v>
      </c>
      <c r="L325" s="60">
        <v>0</v>
      </c>
      <c r="M325" s="59">
        <v>0</v>
      </c>
      <c r="N325" s="60"/>
      <c r="O325" s="60">
        <v>0</v>
      </c>
      <c r="P325" s="70">
        <v>1</v>
      </c>
      <c r="Q325" s="71">
        <v>1</v>
      </c>
      <c r="R325" s="71">
        <v>2</v>
      </c>
      <c r="S325" s="70">
        <v>3</v>
      </c>
      <c r="T325" s="60">
        <v>0</v>
      </c>
      <c r="U325" s="60">
        <v>0</v>
      </c>
      <c r="V325" s="60">
        <v>0</v>
      </c>
      <c r="W325" s="60">
        <v>0</v>
      </c>
      <c r="X325" s="77">
        <v>-0.43</v>
      </c>
      <c r="Y325" s="59">
        <v>0</v>
      </c>
      <c r="Z325" s="60">
        <v>0</v>
      </c>
      <c r="AA325" s="60">
        <v>0</v>
      </c>
      <c r="AB325" s="77">
        <v>-4.1900000000000004</v>
      </c>
      <c r="AC325" s="77">
        <v>-3.73</v>
      </c>
      <c r="AD325" s="63" t="s">
        <v>25</v>
      </c>
    </row>
    <row r="326" spans="1:30" ht="17.25" thickBot="1">
      <c r="A326" s="72">
        <v>324</v>
      </c>
      <c r="B326" s="57" t="s">
        <v>256</v>
      </c>
      <c r="C326" s="58" t="s">
        <v>1819</v>
      </c>
      <c r="D326" s="69" t="s">
        <v>104</v>
      </c>
      <c r="E326" s="58" t="s">
        <v>75</v>
      </c>
      <c r="F326" s="69" t="s">
        <v>3937</v>
      </c>
      <c r="G326" s="69">
        <v>1995</v>
      </c>
      <c r="H326" s="59">
        <v>0</v>
      </c>
      <c r="I326" s="60"/>
      <c r="J326" s="60"/>
      <c r="K326" s="60"/>
      <c r="L326" s="60"/>
      <c r="M326" s="59">
        <v>0</v>
      </c>
      <c r="N326" s="60"/>
      <c r="O326" s="60">
        <v>0</v>
      </c>
      <c r="P326" s="59">
        <v>0</v>
      </c>
      <c r="Q326" s="60"/>
      <c r="R326" s="71">
        <v>3</v>
      </c>
      <c r="S326" s="59"/>
      <c r="T326" s="60"/>
      <c r="U326" s="60"/>
      <c r="V326" s="60"/>
      <c r="W326" s="60"/>
      <c r="X326" s="60"/>
      <c r="Y326" s="59"/>
      <c r="Z326" s="60"/>
      <c r="AA326" s="60"/>
      <c r="AB326" s="60"/>
      <c r="AC326" s="60"/>
      <c r="AD326" s="63" t="s">
        <v>25</v>
      </c>
    </row>
    <row r="327" spans="1:30" ht="17.25" thickBot="1">
      <c r="A327" s="72">
        <v>325</v>
      </c>
      <c r="B327" s="57" t="s">
        <v>257</v>
      </c>
      <c r="C327" s="58" t="s">
        <v>1862</v>
      </c>
      <c r="D327" s="69" t="s">
        <v>2852</v>
      </c>
      <c r="E327" s="58" t="s">
        <v>77</v>
      </c>
      <c r="F327" s="69" t="s">
        <v>3730</v>
      </c>
      <c r="G327" s="69">
        <v>1999</v>
      </c>
      <c r="H327" s="70">
        <v>7</v>
      </c>
      <c r="I327" s="71">
        <v>630</v>
      </c>
      <c r="J327" s="71">
        <v>90</v>
      </c>
      <c r="K327" s="71">
        <v>100</v>
      </c>
      <c r="L327" s="71">
        <v>7</v>
      </c>
      <c r="M327" s="70">
        <v>7</v>
      </c>
      <c r="N327" s="71">
        <v>90</v>
      </c>
      <c r="O327" s="71">
        <v>7</v>
      </c>
      <c r="P327" s="59">
        <v>0</v>
      </c>
      <c r="Q327" s="60"/>
      <c r="R327" s="60">
        <v>0</v>
      </c>
      <c r="S327" s="70">
        <v>1</v>
      </c>
      <c r="T327" s="71">
        <v>10</v>
      </c>
      <c r="U327" s="71">
        <v>10</v>
      </c>
      <c r="V327" s="60">
        <v>0</v>
      </c>
      <c r="W327" s="60">
        <v>0</v>
      </c>
      <c r="X327" s="60"/>
      <c r="Y327" s="70">
        <v>12.8</v>
      </c>
      <c r="Z327" s="71">
        <v>8.4</v>
      </c>
      <c r="AA327" s="78">
        <v>4.5</v>
      </c>
      <c r="AB327" s="78">
        <v>0.64</v>
      </c>
      <c r="AC327" s="60"/>
      <c r="AD327" s="63" t="s">
        <v>25</v>
      </c>
    </row>
    <row r="328" spans="1:30" ht="17.25" thickBot="1">
      <c r="A328" s="72">
        <v>326</v>
      </c>
      <c r="B328" s="57" t="s">
        <v>2708</v>
      </c>
      <c r="C328" s="58" t="s">
        <v>1814</v>
      </c>
      <c r="D328" s="69" t="s">
        <v>103</v>
      </c>
      <c r="E328" s="58" t="s">
        <v>2351</v>
      </c>
      <c r="F328" s="69" t="s">
        <v>3731</v>
      </c>
      <c r="G328" s="69">
        <v>2002</v>
      </c>
      <c r="H328" s="70">
        <v>3</v>
      </c>
      <c r="I328" s="71">
        <v>212</v>
      </c>
      <c r="J328" s="71">
        <v>71</v>
      </c>
      <c r="K328" s="71">
        <v>33.700000000000003</v>
      </c>
      <c r="L328" s="71">
        <v>2.4</v>
      </c>
      <c r="M328" s="70">
        <v>3</v>
      </c>
      <c r="N328" s="71">
        <v>71</v>
      </c>
      <c r="O328" s="60">
        <v>0</v>
      </c>
      <c r="P328" s="59">
        <v>0</v>
      </c>
      <c r="Q328" s="60"/>
      <c r="R328" s="60">
        <v>0</v>
      </c>
      <c r="S328" s="59">
        <v>0</v>
      </c>
      <c r="T328" s="60">
        <v>0</v>
      </c>
      <c r="U328" s="71">
        <v>9</v>
      </c>
      <c r="V328" s="77">
        <v>-9</v>
      </c>
      <c r="W328" s="77">
        <v>-3.82</v>
      </c>
      <c r="X328" s="77">
        <v>-2.74</v>
      </c>
      <c r="Y328" s="70">
        <v>2</v>
      </c>
      <c r="Z328" s="71">
        <v>6.2</v>
      </c>
      <c r="AA328" s="77">
        <v>-4.0999999999999996</v>
      </c>
      <c r="AB328" s="77">
        <v>-1.77</v>
      </c>
      <c r="AC328" s="77">
        <v>-0.1</v>
      </c>
      <c r="AD328" s="63" t="s">
        <v>25</v>
      </c>
    </row>
    <row r="329" spans="1:30" ht="17.25" thickBot="1">
      <c r="A329" s="72">
        <v>327</v>
      </c>
      <c r="B329" s="57" t="s">
        <v>2708</v>
      </c>
      <c r="C329" s="58" t="s">
        <v>1814</v>
      </c>
      <c r="D329" s="69" t="s">
        <v>103</v>
      </c>
      <c r="E329" s="58" t="s">
        <v>65</v>
      </c>
      <c r="F329" s="69" t="s">
        <v>3731</v>
      </c>
      <c r="G329" s="69">
        <v>2002</v>
      </c>
      <c r="H329" s="70">
        <v>1</v>
      </c>
      <c r="I329" s="71">
        <v>1</v>
      </c>
      <c r="J329" s="71">
        <v>1</v>
      </c>
      <c r="K329" s="71">
        <v>0.2</v>
      </c>
      <c r="L329" s="60">
        <v>0</v>
      </c>
      <c r="M329" s="59">
        <v>0</v>
      </c>
      <c r="N329" s="60"/>
      <c r="O329" s="60">
        <v>0</v>
      </c>
      <c r="P329" s="70">
        <v>1</v>
      </c>
      <c r="Q329" s="71">
        <v>1</v>
      </c>
      <c r="R329" s="71">
        <v>2</v>
      </c>
      <c r="S329" s="70">
        <v>3</v>
      </c>
      <c r="T329" s="60">
        <v>0</v>
      </c>
      <c r="U329" s="60">
        <v>0</v>
      </c>
      <c r="V329" s="60">
        <v>0</v>
      </c>
      <c r="W329" s="60">
        <v>0</v>
      </c>
      <c r="X329" s="77">
        <v>-1.72</v>
      </c>
      <c r="Y329" s="59">
        <v>0</v>
      </c>
      <c r="Z329" s="60">
        <v>0</v>
      </c>
      <c r="AA329" s="60">
        <v>0</v>
      </c>
      <c r="AB329" s="78">
        <v>3.22</v>
      </c>
      <c r="AC329" s="78">
        <v>1.9</v>
      </c>
      <c r="AD329" s="63" t="s">
        <v>25</v>
      </c>
    </row>
    <row r="330" spans="1:30" ht="17.25" thickBot="1">
      <c r="A330" s="72">
        <v>328</v>
      </c>
      <c r="B330" s="57" t="s">
        <v>2749</v>
      </c>
      <c r="C330" s="58" t="s">
        <v>1814</v>
      </c>
      <c r="D330" s="69" t="s">
        <v>1821</v>
      </c>
      <c r="E330" s="58" t="s">
        <v>2661</v>
      </c>
      <c r="F330" s="69" t="s">
        <v>3861</v>
      </c>
      <c r="G330" s="69">
        <v>1999</v>
      </c>
      <c r="H330" s="59">
        <v>0</v>
      </c>
      <c r="I330" s="60"/>
      <c r="J330" s="60"/>
      <c r="K330" s="60"/>
      <c r="L330" s="60"/>
      <c r="M330" s="59">
        <v>0</v>
      </c>
      <c r="N330" s="60"/>
      <c r="O330" s="60">
        <v>0</v>
      </c>
      <c r="P330" s="59">
        <v>0</v>
      </c>
      <c r="Q330" s="60"/>
      <c r="R330" s="71">
        <v>1</v>
      </c>
      <c r="S330" s="59"/>
      <c r="T330" s="60"/>
      <c r="U330" s="60"/>
      <c r="V330" s="60"/>
      <c r="W330" s="60"/>
      <c r="X330" s="60"/>
      <c r="Y330" s="59"/>
      <c r="Z330" s="60"/>
      <c r="AA330" s="60"/>
      <c r="AB330" s="60"/>
      <c r="AC330" s="60"/>
      <c r="AD330" s="63" t="s">
        <v>25</v>
      </c>
    </row>
    <row r="331" spans="1:30" ht="17.25" thickBot="1">
      <c r="A331" s="72">
        <v>329</v>
      </c>
      <c r="B331" s="57" t="s">
        <v>2971</v>
      </c>
      <c r="C331" s="58" t="s">
        <v>1813</v>
      </c>
      <c r="D331" s="69" t="s">
        <v>102</v>
      </c>
      <c r="E331" s="58" t="s">
        <v>2351</v>
      </c>
      <c r="F331" s="69" t="s">
        <v>3732</v>
      </c>
      <c r="G331" s="69">
        <v>1996</v>
      </c>
      <c r="H331" s="70">
        <v>4</v>
      </c>
      <c r="I331" s="71">
        <v>289</v>
      </c>
      <c r="J331" s="71">
        <v>72</v>
      </c>
      <c r="K331" s="71">
        <v>45.9</v>
      </c>
      <c r="L331" s="71">
        <v>3.2</v>
      </c>
      <c r="M331" s="70">
        <v>3</v>
      </c>
      <c r="N331" s="71">
        <v>90</v>
      </c>
      <c r="O331" s="71">
        <v>2</v>
      </c>
      <c r="P331" s="70">
        <v>1</v>
      </c>
      <c r="Q331" s="71">
        <v>20</v>
      </c>
      <c r="R331" s="60">
        <v>0</v>
      </c>
      <c r="S331" s="70">
        <v>0.25</v>
      </c>
      <c r="T331" s="71">
        <v>4</v>
      </c>
      <c r="U331" s="71">
        <v>7</v>
      </c>
      <c r="V331" s="77">
        <v>-3</v>
      </c>
      <c r="W331" s="77">
        <v>-0.93</v>
      </c>
      <c r="X331" s="78">
        <v>1.97</v>
      </c>
      <c r="Y331" s="70">
        <v>3.6</v>
      </c>
      <c r="Z331" s="71">
        <v>7.5</v>
      </c>
      <c r="AA331" s="77">
        <v>-4</v>
      </c>
      <c r="AB331" s="77">
        <v>-1.23</v>
      </c>
      <c r="AC331" s="78">
        <v>0.86</v>
      </c>
      <c r="AD331" s="63" t="s">
        <v>25</v>
      </c>
    </row>
    <row r="332" spans="1:30" ht="17.25" thickBot="1">
      <c r="A332" s="72">
        <v>330</v>
      </c>
      <c r="B332" s="57" t="s">
        <v>2750</v>
      </c>
      <c r="C332" s="58" t="s">
        <v>1814</v>
      </c>
      <c r="D332" s="69" t="s">
        <v>103</v>
      </c>
      <c r="E332" s="58" t="s">
        <v>79</v>
      </c>
      <c r="F332" s="69" t="s">
        <v>3938</v>
      </c>
      <c r="G332" s="69">
        <v>2004</v>
      </c>
      <c r="H332" s="59">
        <v>0</v>
      </c>
      <c r="I332" s="60"/>
      <c r="J332" s="60"/>
      <c r="K332" s="60"/>
      <c r="L332" s="60"/>
      <c r="M332" s="59">
        <v>0</v>
      </c>
      <c r="N332" s="60"/>
      <c r="O332" s="60">
        <v>0</v>
      </c>
      <c r="P332" s="59">
        <v>0</v>
      </c>
      <c r="Q332" s="60"/>
      <c r="R332" s="71">
        <v>1</v>
      </c>
      <c r="S332" s="59"/>
      <c r="T332" s="60"/>
      <c r="U332" s="60"/>
      <c r="V332" s="60"/>
      <c r="W332" s="60"/>
      <c r="X332" s="60"/>
      <c r="Y332" s="59"/>
      <c r="Z332" s="60"/>
      <c r="AA332" s="60"/>
      <c r="AB332" s="60"/>
      <c r="AC332" s="60"/>
      <c r="AD332" s="63" t="s">
        <v>25</v>
      </c>
    </row>
    <row r="333" spans="1:30" ht="17.25" thickBot="1">
      <c r="A333" s="72">
        <v>331</v>
      </c>
      <c r="B333" s="57" t="s">
        <v>258</v>
      </c>
      <c r="C333" s="58" t="s">
        <v>1813</v>
      </c>
      <c r="D333" s="69" t="s">
        <v>1821</v>
      </c>
      <c r="E333" s="58" t="s">
        <v>83</v>
      </c>
      <c r="F333" s="69" t="s">
        <v>3733</v>
      </c>
      <c r="G333" s="69">
        <v>1994</v>
      </c>
      <c r="H333" s="70">
        <v>7</v>
      </c>
      <c r="I333" s="71">
        <v>567</v>
      </c>
      <c r="J333" s="71">
        <v>81</v>
      </c>
      <c r="K333" s="71">
        <v>90</v>
      </c>
      <c r="L333" s="71">
        <v>6.3</v>
      </c>
      <c r="M333" s="70">
        <v>7</v>
      </c>
      <c r="N333" s="71">
        <v>81</v>
      </c>
      <c r="O333" s="71">
        <v>4</v>
      </c>
      <c r="P333" s="59">
        <v>0</v>
      </c>
      <c r="Q333" s="60"/>
      <c r="R333" s="60">
        <v>0</v>
      </c>
      <c r="S333" s="70">
        <v>2.14</v>
      </c>
      <c r="T333" s="71">
        <v>15</v>
      </c>
      <c r="U333" s="71">
        <v>9</v>
      </c>
      <c r="V333" s="78">
        <v>6</v>
      </c>
      <c r="W333" s="78">
        <v>0.95</v>
      </c>
      <c r="X333" s="77">
        <v>-0.48</v>
      </c>
      <c r="Y333" s="70">
        <v>10</v>
      </c>
      <c r="Z333" s="71">
        <v>9</v>
      </c>
      <c r="AA333" s="78">
        <v>1</v>
      </c>
      <c r="AB333" s="78">
        <v>0.16</v>
      </c>
      <c r="AC333" s="77">
        <v>-1.45</v>
      </c>
      <c r="AD333" s="63" t="s">
        <v>25</v>
      </c>
    </row>
    <row r="334" spans="1:30" ht="17.25" thickBot="1">
      <c r="A334" s="72">
        <v>332</v>
      </c>
      <c r="B334" s="57" t="s">
        <v>259</v>
      </c>
      <c r="C334" s="58" t="s">
        <v>1813</v>
      </c>
      <c r="D334" s="69" t="s">
        <v>104</v>
      </c>
      <c r="E334" s="58" t="s">
        <v>87</v>
      </c>
      <c r="F334" s="69" t="s">
        <v>3734</v>
      </c>
      <c r="G334" s="69">
        <v>1996</v>
      </c>
      <c r="H334" s="70">
        <v>5</v>
      </c>
      <c r="I334" s="71">
        <v>416</v>
      </c>
      <c r="J334" s="71">
        <v>83</v>
      </c>
      <c r="K334" s="71">
        <v>66</v>
      </c>
      <c r="L334" s="71">
        <v>4.5999999999999996</v>
      </c>
      <c r="M334" s="70">
        <v>5</v>
      </c>
      <c r="N334" s="71">
        <v>83</v>
      </c>
      <c r="O334" s="71">
        <v>4</v>
      </c>
      <c r="P334" s="59">
        <v>0</v>
      </c>
      <c r="Q334" s="60"/>
      <c r="R334" s="60">
        <v>0</v>
      </c>
      <c r="S334" s="70">
        <v>1.4</v>
      </c>
      <c r="T334" s="71">
        <v>7</v>
      </c>
      <c r="U334" s="71">
        <v>6</v>
      </c>
      <c r="V334" s="78">
        <v>1</v>
      </c>
      <c r="W334" s="78">
        <v>0.22</v>
      </c>
      <c r="X334" s="78">
        <v>1.48</v>
      </c>
      <c r="Y334" s="70">
        <v>5</v>
      </c>
      <c r="Z334" s="71">
        <v>5.7</v>
      </c>
      <c r="AA334" s="77">
        <v>-0.7</v>
      </c>
      <c r="AB334" s="77">
        <v>-0.14000000000000001</v>
      </c>
      <c r="AC334" s="78">
        <v>0.94</v>
      </c>
      <c r="AD334" s="63" t="s">
        <v>25</v>
      </c>
    </row>
    <row r="335" spans="1:30" ht="17.25" thickBot="1">
      <c r="A335" s="72">
        <v>333</v>
      </c>
      <c r="B335" s="57" t="s">
        <v>3150</v>
      </c>
      <c r="C335" s="58" t="s">
        <v>1814</v>
      </c>
      <c r="D335" s="69" t="s">
        <v>1812</v>
      </c>
      <c r="E335" s="58" t="s">
        <v>96</v>
      </c>
      <c r="F335" s="69" t="s">
        <v>3735</v>
      </c>
      <c r="G335" s="69">
        <v>1999</v>
      </c>
      <c r="H335" s="70">
        <v>4</v>
      </c>
      <c r="I335" s="71">
        <v>276</v>
      </c>
      <c r="J335" s="71">
        <v>69</v>
      </c>
      <c r="K335" s="71">
        <v>43.8</v>
      </c>
      <c r="L335" s="71">
        <v>3.1</v>
      </c>
      <c r="M335" s="70">
        <v>3</v>
      </c>
      <c r="N335" s="71">
        <v>87</v>
      </c>
      <c r="O335" s="71">
        <v>1</v>
      </c>
      <c r="P335" s="70">
        <v>1</v>
      </c>
      <c r="Q335" s="71">
        <v>16</v>
      </c>
      <c r="R335" s="60">
        <v>0</v>
      </c>
      <c r="S335" s="70">
        <v>1</v>
      </c>
      <c r="T335" s="71">
        <v>4</v>
      </c>
      <c r="U335" s="71">
        <v>4</v>
      </c>
      <c r="V335" s="60">
        <v>0</v>
      </c>
      <c r="W335" s="60">
        <v>0</v>
      </c>
      <c r="X335" s="78">
        <v>1.53</v>
      </c>
      <c r="Y335" s="70">
        <v>5</v>
      </c>
      <c r="Z335" s="71">
        <v>3.4</v>
      </c>
      <c r="AA335" s="78">
        <v>1.7</v>
      </c>
      <c r="AB335" s="78">
        <v>0.54</v>
      </c>
      <c r="AC335" s="78">
        <v>0.27</v>
      </c>
      <c r="AD335" s="63" t="s">
        <v>25</v>
      </c>
    </row>
    <row r="336" spans="1:30" ht="17.25" thickBot="1">
      <c r="A336" s="72">
        <v>334</v>
      </c>
      <c r="B336" s="57" t="s">
        <v>260</v>
      </c>
      <c r="C336" s="58" t="s">
        <v>1813</v>
      </c>
      <c r="D336" s="69" t="s">
        <v>103</v>
      </c>
      <c r="E336" s="58" t="s">
        <v>69</v>
      </c>
      <c r="F336" s="69" t="s">
        <v>3736</v>
      </c>
      <c r="G336" s="69">
        <v>1996</v>
      </c>
      <c r="H336" s="70">
        <v>4</v>
      </c>
      <c r="I336" s="71">
        <v>183</v>
      </c>
      <c r="J336" s="71">
        <v>46</v>
      </c>
      <c r="K336" s="71">
        <v>29</v>
      </c>
      <c r="L336" s="71">
        <v>2</v>
      </c>
      <c r="M336" s="70">
        <v>2</v>
      </c>
      <c r="N336" s="71">
        <v>87</v>
      </c>
      <c r="O336" s="71">
        <v>1</v>
      </c>
      <c r="P336" s="70">
        <v>2</v>
      </c>
      <c r="Q336" s="71">
        <v>5</v>
      </c>
      <c r="R336" s="71">
        <v>2</v>
      </c>
      <c r="S336" s="70">
        <v>2.25</v>
      </c>
      <c r="T336" s="71">
        <v>2</v>
      </c>
      <c r="U336" s="71">
        <v>3</v>
      </c>
      <c r="V336" s="77">
        <v>-1</v>
      </c>
      <c r="W336" s="77">
        <v>-0.49</v>
      </c>
      <c r="X336" s="78">
        <v>0.11</v>
      </c>
      <c r="Y336" s="70">
        <v>2</v>
      </c>
      <c r="Z336" s="71">
        <v>2.7</v>
      </c>
      <c r="AA336" s="77">
        <v>-0.6</v>
      </c>
      <c r="AB336" s="77">
        <v>-0.32</v>
      </c>
      <c r="AC336" s="77">
        <v>-0.46</v>
      </c>
      <c r="AD336" s="63" t="s">
        <v>25</v>
      </c>
    </row>
    <row r="337" spans="1:30" ht="17.25" thickBot="1">
      <c r="A337" s="72">
        <v>335</v>
      </c>
      <c r="B337" s="57" t="s">
        <v>3151</v>
      </c>
      <c r="C337" s="58" t="s">
        <v>1814</v>
      </c>
      <c r="D337" s="69" t="s">
        <v>104</v>
      </c>
      <c r="E337" s="58" t="s">
        <v>77</v>
      </c>
      <c r="F337" s="69" t="s">
        <v>3737</v>
      </c>
      <c r="G337" s="69">
        <v>1989</v>
      </c>
      <c r="H337" s="70">
        <v>2</v>
      </c>
      <c r="I337" s="71">
        <v>151</v>
      </c>
      <c r="J337" s="71">
        <v>76</v>
      </c>
      <c r="K337" s="71">
        <v>24</v>
      </c>
      <c r="L337" s="71">
        <v>1.7</v>
      </c>
      <c r="M337" s="70">
        <v>2</v>
      </c>
      <c r="N337" s="71">
        <v>76</v>
      </c>
      <c r="O337" s="60">
        <v>0</v>
      </c>
      <c r="P337" s="59">
        <v>0</v>
      </c>
      <c r="Q337" s="60"/>
      <c r="R337" s="60">
        <v>0</v>
      </c>
      <c r="S337" s="70">
        <v>0.5</v>
      </c>
      <c r="T337" s="71">
        <v>1</v>
      </c>
      <c r="U337" s="71">
        <v>3</v>
      </c>
      <c r="V337" s="77">
        <v>-2</v>
      </c>
      <c r="W337" s="77">
        <v>-1.19</v>
      </c>
      <c r="X337" s="77">
        <v>-1.57</v>
      </c>
      <c r="Y337" s="70">
        <v>2.1</v>
      </c>
      <c r="Z337" s="71">
        <v>3.5</v>
      </c>
      <c r="AA337" s="77">
        <v>-1.3</v>
      </c>
      <c r="AB337" s="77">
        <v>-0.8</v>
      </c>
      <c r="AC337" s="77">
        <v>-1.89</v>
      </c>
      <c r="AD337" s="63" t="s">
        <v>25</v>
      </c>
    </row>
    <row r="338" spans="1:30" ht="17.25" thickBot="1">
      <c r="A338" s="72">
        <v>336</v>
      </c>
      <c r="B338" s="57" t="s">
        <v>3170</v>
      </c>
      <c r="C338" s="58" t="s">
        <v>1868</v>
      </c>
      <c r="D338" s="69" t="s">
        <v>103</v>
      </c>
      <c r="E338" s="58" t="s">
        <v>69</v>
      </c>
      <c r="F338" s="69" t="s">
        <v>3738</v>
      </c>
      <c r="G338" s="69">
        <v>2003</v>
      </c>
      <c r="H338" s="70">
        <v>2</v>
      </c>
      <c r="I338" s="71">
        <v>117</v>
      </c>
      <c r="J338" s="71">
        <v>59</v>
      </c>
      <c r="K338" s="71">
        <v>18.600000000000001</v>
      </c>
      <c r="L338" s="71">
        <v>1.3</v>
      </c>
      <c r="M338" s="70">
        <v>1</v>
      </c>
      <c r="N338" s="71">
        <v>90</v>
      </c>
      <c r="O338" s="71">
        <v>1</v>
      </c>
      <c r="P338" s="70">
        <v>1</v>
      </c>
      <c r="Q338" s="71">
        <v>27</v>
      </c>
      <c r="R338" s="71">
        <v>2</v>
      </c>
      <c r="S338" s="70">
        <v>1.5</v>
      </c>
      <c r="T338" s="71">
        <v>2</v>
      </c>
      <c r="U338" s="71">
        <v>1</v>
      </c>
      <c r="V338" s="78">
        <v>1</v>
      </c>
      <c r="W338" s="78">
        <v>0.77</v>
      </c>
      <c r="X338" s="78">
        <v>1.65</v>
      </c>
      <c r="Y338" s="70">
        <v>1.2</v>
      </c>
      <c r="Z338" s="71">
        <v>1.9</v>
      </c>
      <c r="AA338" s="77">
        <v>-0.7</v>
      </c>
      <c r="AB338" s="77">
        <v>-0.56999999999999995</v>
      </c>
      <c r="AC338" s="77">
        <v>-0.71</v>
      </c>
      <c r="AD338" s="63" t="s">
        <v>25</v>
      </c>
    </row>
    <row r="339" spans="1:30" ht="17.25" thickBot="1">
      <c r="A339" s="72">
        <v>337</v>
      </c>
      <c r="B339" s="57" t="s">
        <v>3323</v>
      </c>
      <c r="C339" s="58" t="s">
        <v>1814</v>
      </c>
      <c r="D339" s="69" t="s">
        <v>104</v>
      </c>
      <c r="E339" s="58" t="s">
        <v>2661</v>
      </c>
      <c r="F339" s="69" t="s">
        <v>3739</v>
      </c>
      <c r="G339" s="69">
        <v>2002</v>
      </c>
      <c r="H339" s="70">
        <v>1</v>
      </c>
      <c r="I339" s="71">
        <v>35</v>
      </c>
      <c r="J339" s="71">
        <v>35</v>
      </c>
      <c r="K339" s="71">
        <v>6.5</v>
      </c>
      <c r="L339" s="71">
        <v>0.4</v>
      </c>
      <c r="M339" s="59">
        <v>0</v>
      </c>
      <c r="N339" s="60"/>
      <c r="O339" s="60">
        <v>0</v>
      </c>
      <c r="P339" s="70">
        <v>1</v>
      </c>
      <c r="Q339" s="71">
        <v>35</v>
      </c>
      <c r="R339" s="71">
        <v>2</v>
      </c>
      <c r="S339" s="70">
        <v>3</v>
      </c>
      <c r="T339" s="60">
        <v>0</v>
      </c>
      <c r="U339" s="60">
        <v>0</v>
      </c>
      <c r="V339" s="60">
        <v>0</v>
      </c>
      <c r="W339" s="60">
        <v>0</v>
      </c>
      <c r="X339" s="78">
        <v>1.25</v>
      </c>
      <c r="Y339" s="59">
        <v>0</v>
      </c>
      <c r="Z339" s="71">
        <v>0.6</v>
      </c>
      <c r="AA339" s="77">
        <v>-0.6</v>
      </c>
      <c r="AB339" s="77">
        <v>-1.55</v>
      </c>
      <c r="AC339" s="77">
        <v>-0.9</v>
      </c>
      <c r="AD339" s="63" t="s">
        <v>25</v>
      </c>
    </row>
    <row r="340" spans="1:30" ht="17.25" thickBot="1">
      <c r="A340" s="72">
        <v>338</v>
      </c>
      <c r="B340" s="57" t="s">
        <v>261</v>
      </c>
      <c r="C340" s="58" t="s">
        <v>1840</v>
      </c>
      <c r="D340" s="69" t="s">
        <v>104</v>
      </c>
      <c r="E340" s="58" t="s">
        <v>95</v>
      </c>
      <c r="F340" s="69" t="s">
        <v>3740</v>
      </c>
      <c r="G340" s="69">
        <v>1997</v>
      </c>
      <c r="H340" s="70">
        <v>2</v>
      </c>
      <c r="I340" s="71">
        <v>35</v>
      </c>
      <c r="J340" s="71">
        <v>18</v>
      </c>
      <c r="K340" s="71">
        <v>5.6</v>
      </c>
      <c r="L340" s="71">
        <v>0.4</v>
      </c>
      <c r="M340" s="59">
        <v>0</v>
      </c>
      <c r="N340" s="60"/>
      <c r="O340" s="60">
        <v>0</v>
      </c>
      <c r="P340" s="70">
        <v>2</v>
      </c>
      <c r="Q340" s="71">
        <v>18</v>
      </c>
      <c r="R340" s="71">
        <v>2</v>
      </c>
      <c r="S340" s="70">
        <v>1</v>
      </c>
      <c r="T340" s="71">
        <v>1</v>
      </c>
      <c r="U340" s="71">
        <v>1</v>
      </c>
      <c r="V340" s="60">
        <v>0</v>
      </c>
      <c r="W340" s="60">
        <v>0</v>
      </c>
      <c r="X340" s="78">
        <v>1.51</v>
      </c>
      <c r="Y340" s="70">
        <v>1.1000000000000001</v>
      </c>
      <c r="Z340" s="71">
        <v>1</v>
      </c>
      <c r="AA340" s="78">
        <v>0.1</v>
      </c>
      <c r="AB340" s="78">
        <v>0.18</v>
      </c>
      <c r="AC340" s="78">
        <v>1.41</v>
      </c>
      <c r="AD340" s="63" t="s">
        <v>25</v>
      </c>
    </row>
    <row r="341" spans="1:30" ht="17.25" thickBot="1">
      <c r="A341" s="72">
        <v>339</v>
      </c>
      <c r="B341" s="57" t="s">
        <v>262</v>
      </c>
      <c r="C341" s="58" t="s">
        <v>1814</v>
      </c>
      <c r="D341" s="69" t="s">
        <v>104</v>
      </c>
      <c r="E341" s="58" t="s">
        <v>73</v>
      </c>
      <c r="F341" s="69" t="s">
        <v>3741</v>
      </c>
      <c r="G341" s="69">
        <v>1986</v>
      </c>
      <c r="H341" s="70">
        <v>5</v>
      </c>
      <c r="I341" s="71">
        <v>229</v>
      </c>
      <c r="J341" s="71">
        <v>46</v>
      </c>
      <c r="K341" s="71">
        <v>36.299999999999997</v>
      </c>
      <c r="L341" s="71">
        <v>2.5</v>
      </c>
      <c r="M341" s="70">
        <v>3</v>
      </c>
      <c r="N341" s="71">
        <v>68</v>
      </c>
      <c r="O341" s="60">
        <v>0</v>
      </c>
      <c r="P341" s="70">
        <v>2</v>
      </c>
      <c r="Q341" s="71">
        <v>12</v>
      </c>
      <c r="R341" s="60">
        <v>0</v>
      </c>
      <c r="S341" s="70">
        <v>2.4</v>
      </c>
      <c r="T341" s="71">
        <v>6</v>
      </c>
      <c r="U341" s="71">
        <v>4</v>
      </c>
      <c r="V341" s="78">
        <v>2</v>
      </c>
      <c r="W341" s="78">
        <v>0.79</v>
      </c>
      <c r="X341" s="78">
        <v>0.11</v>
      </c>
      <c r="Y341" s="70">
        <v>6</v>
      </c>
      <c r="Z341" s="71">
        <v>4.4000000000000004</v>
      </c>
      <c r="AA341" s="78">
        <v>1.6</v>
      </c>
      <c r="AB341" s="78">
        <v>0.63</v>
      </c>
      <c r="AC341" s="78">
        <v>0.37</v>
      </c>
      <c r="AD341" s="63" t="s">
        <v>25</v>
      </c>
    </row>
    <row r="342" spans="1:30" ht="17.25" thickBot="1">
      <c r="A342" s="72">
        <v>340</v>
      </c>
      <c r="B342" s="57" t="s">
        <v>263</v>
      </c>
      <c r="C342" s="58" t="s">
        <v>1814</v>
      </c>
      <c r="D342" s="69" t="s">
        <v>104</v>
      </c>
      <c r="E342" s="58" t="s">
        <v>83</v>
      </c>
      <c r="F342" s="69" t="s">
        <v>3742</v>
      </c>
      <c r="G342" s="69">
        <v>1993</v>
      </c>
      <c r="H342" s="70">
        <v>1</v>
      </c>
      <c r="I342" s="71">
        <v>30</v>
      </c>
      <c r="J342" s="71">
        <v>30</v>
      </c>
      <c r="K342" s="71">
        <v>4.8</v>
      </c>
      <c r="L342" s="71">
        <v>0.3</v>
      </c>
      <c r="M342" s="70">
        <v>1</v>
      </c>
      <c r="N342" s="71">
        <v>30</v>
      </c>
      <c r="O342" s="60">
        <v>0</v>
      </c>
      <c r="P342" s="59">
        <v>0</v>
      </c>
      <c r="Q342" s="60"/>
      <c r="R342" s="60">
        <v>0</v>
      </c>
      <c r="S342" s="59">
        <v>0</v>
      </c>
      <c r="T342" s="71">
        <v>1</v>
      </c>
      <c r="U342" s="71">
        <v>2</v>
      </c>
      <c r="V342" s="77">
        <v>-1</v>
      </c>
      <c r="W342" s="77">
        <v>-3</v>
      </c>
      <c r="X342" s="77">
        <v>-4.2</v>
      </c>
      <c r="Y342" s="70">
        <v>0.3</v>
      </c>
      <c r="Z342" s="71">
        <v>1.1000000000000001</v>
      </c>
      <c r="AA342" s="77">
        <v>-0.8</v>
      </c>
      <c r="AB342" s="77">
        <v>-2.4300000000000002</v>
      </c>
      <c r="AC342" s="77">
        <v>-2.87</v>
      </c>
      <c r="AD342" s="63" t="s">
        <v>25</v>
      </c>
    </row>
    <row r="343" spans="1:30" ht="17.25" thickBot="1">
      <c r="A343" s="72">
        <v>341</v>
      </c>
      <c r="B343" s="57" t="s">
        <v>264</v>
      </c>
      <c r="C343" s="58" t="s">
        <v>1814</v>
      </c>
      <c r="D343" s="69" t="s">
        <v>104</v>
      </c>
      <c r="E343" s="58" t="s">
        <v>85</v>
      </c>
      <c r="F343" s="69" t="s">
        <v>3743</v>
      </c>
      <c r="G343" s="69">
        <v>1999</v>
      </c>
      <c r="H343" s="70">
        <v>7</v>
      </c>
      <c r="I343" s="71">
        <v>630</v>
      </c>
      <c r="J343" s="71">
        <v>90</v>
      </c>
      <c r="K343" s="71">
        <v>100</v>
      </c>
      <c r="L343" s="71">
        <v>7</v>
      </c>
      <c r="M343" s="70">
        <v>7</v>
      </c>
      <c r="N343" s="71">
        <v>90</v>
      </c>
      <c r="O343" s="71">
        <v>7</v>
      </c>
      <c r="P343" s="59">
        <v>0</v>
      </c>
      <c r="Q343" s="60"/>
      <c r="R343" s="60">
        <v>0</v>
      </c>
      <c r="S343" s="70">
        <v>1.57</v>
      </c>
      <c r="T343" s="71">
        <v>7</v>
      </c>
      <c r="U343" s="71">
        <v>7</v>
      </c>
      <c r="V343" s="60">
        <v>0</v>
      </c>
      <c r="W343" s="60">
        <v>0</v>
      </c>
      <c r="X343" s="60"/>
      <c r="Y343" s="70">
        <v>8.1</v>
      </c>
      <c r="Z343" s="71">
        <v>9.5</v>
      </c>
      <c r="AA343" s="77">
        <v>-1.4</v>
      </c>
      <c r="AB343" s="77">
        <v>-0.2</v>
      </c>
      <c r="AC343" s="60"/>
      <c r="AD343" s="63" t="s">
        <v>25</v>
      </c>
    </row>
    <row r="344" spans="1:30" ht="17.25" thickBot="1">
      <c r="A344" s="72">
        <v>342</v>
      </c>
      <c r="B344" s="57" t="s">
        <v>265</v>
      </c>
      <c r="C344" s="58" t="s">
        <v>1863</v>
      </c>
      <c r="D344" s="69" t="s">
        <v>102</v>
      </c>
      <c r="E344" s="58" t="s">
        <v>73</v>
      </c>
      <c r="F344" s="69" t="s">
        <v>3744</v>
      </c>
      <c r="G344" s="69">
        <v>1997</v>
      </c>
      <c r="H344" s="70">
        <v>7</v>
      </c>
      <c r="I344" s="71">
        <v>575</v>
      </c>
      <c r="J344" s="71">
        <v>82</v>
      </c>
      <c r="K344" s="71">
        <v>91.3</v>
      </c>
      <c r="L344" s="71">
        <v>6.4</v>
      </c>
      <c r="M344" s="70">
        <v>6</v>
      </c>
      <c r="N344" s="71">
        <v>88</v>
      </c>
      <c r="O344" s="71">
        <v>5</v>
      </c>
      <c r="P344" s="70">
        <v>1</v>
      </c>
      <c r="Q344" s="71">
        <v>45</v>
      </c>
      <c r="R344" s="60">
        <v>0</v>
      </c>
      <c r="S344" s="70">
        <v>2.14</v>
      </c>
      <c r="T344" s="71">
        <v>18</v>
      </c>
      <c r="U344" s="71">
        <v>13</v>
      </c>
      <c r="V344" s="78">
        <v>5</v>
      </c>
      <c r="W344" s="78">
        <v>0.78</v>
      </c>
      <c r="X344" s="78">
        <v>0.78</v>
      </c>
      <c r="Y344" s="70">
        <v>13.8</v>
      </c>
      <c r="Z344" s="71">
        <v>10.9</v>
      </c>
      <c r="AA344" s="78">
        <v>2.9</v>
      </c>
      <c r="AB344" s="78">
        <v>0.45</v>
      </c>
      <c r="AC344" s="78">
        <v>0.69</v>
      </c>
      <c r="AD344" s="63" t="s">
        <v>25</v>
      </c>
    </row>
    <row r="345" spans="1:30" ht="17.25" thickBot="1">
      <c r="A345" s="72">
        <v>343</v>
      </c>
      <c r="B345" s="57" t="s">
        <v>266</v>
      </c>
      <c r="C345" s="58" t="s">
        <v>1861</v>
      </c>
      <c r="D345" s="69" t="s">
        <v>102</v>
      </c>
      <c r="E345" s="58" t="s">
        <v>75</v>
      </c>
      <c r="F345" s="69" t="s">
        <v>3745</v>
      </c>
      <c r="G345" s="69">
        <v>1994</v>
      </c>
      <c r="H345" s="70">
        <v>1</v>
      </c>
      <c r="I345" s="71">
        <v>33</v>
      </c>
      <c r="J345" s="71">
        <v>33</v>
      </c>
      <c r="K345" s="71">
        <v>6.1</v>
      </c>
      <c r="L345" s="71">
        <v>0.4</v>
      </c>
      <c r="M345" s="59">
        <v>0</v>
      </c>
      <c r="N345" s="60"/>
      <c r="O345" s="60">
        <v>0</v>
      </c>
      <c r="P345" s="70">
        <v>1</v>
      </c>
      <c r="Q345" s="71">
        <v>33</v>
      </c>
      <c r="R345" s="60">
        <v>0</v>
      </c>
      <c r="S345" s="70">
        <v>3</v>
      </c>
      <c r="T345" s="71">
        <v>1</v>
      </c>
      <c r="U345" s="60">
        <v>0</v>
      </c>
      <c r="V345" s="78">
        <v>1</v>
      </c>
      <c r="W345" s="78">
        <v>2.73</v>
      </c>
      <c r="X345" s="78">
        <v>3.79</v>
      </c>
      <c r="Y345" s="70">
        <v>1.2</v>
      </c>
      <c r="Z345" s="71">
        <v>0.6</v>
      </c>
      <c r="AA345" s="78">
        <v>0.7</v>
      </c>
      <c r="AB345" s="78">
        <v>1.79</v>
      </c>
      <c r="AC345" s="78">
        <v>3.26</v>
      </c>
      <c r="AD345" s="63" t="s">
        <v>25</v>
      </c>
    </row>
    <row r="346" spans="1:30" ht="17.25" thickBot="1">
      <c r="A346" s="72">
        <v>344</v>
      </c>
      <c r="B346" s="57" t="s">
        <v>3152</v>
      </c>
      <c r="C346" s="58" t="s">
        <v>1826</v>
      </c>
      <c r="D346" s="69" t="s">
        <v>1821</v>
      </c>
      <c r="E346" s="58" t="s">
        <v>91</v>
      </c>
      <c r="F346" s="69" t="s">
        <v>3746</v>
      </c>
      <c r="G346" s="69">
        <v>2000</v>
      </c>
      <c r="H346" s="70">
        <v>4</v>
      </c>
      <c r="I346" s="71">
        <v>61</v>
      </c>
      <c r="J346" s="71">
        <v>15</v>
      </c>
      <c r="K346" s="71">
        <v>9.6999999999999993</v>
      </c>
      <c r="L346" s="71">
        <v>0.7</v>
      </c>
      <c r="M346" s="59">
        <v>0</v>
      </c>
      <c r="N346" s="60"/>
      <c r="O346" s="60">
        <v>0</v>
      </c>
      <c r="P346" s="70">
        <v>4</v>
      </c>
      <c r="Q346" s="71">
        <v>15</v>
      </c>
      <c r="R346" s="60">
        <v>0</v>
      </c>
      <c r="S346" s="70">
        <v>1.5</v>
      </c>
      <c r="T346" s="60">
        <v>0</v>
      </c>
      <c r="U346" s="71">
        <v>4</v>
      </c>
      <c r="V346" s="77">
        <v>-4</v>
      </c>
      <c r="W346" s="77">
        <v>-5.9</v>
      </c>
      <c r="X346" s="77">
        <v>-7.01</v>
      </c>
      <c r="Y346" s="70">
        <v>0.5</v>
      </c>
      <c r="Z346" s="71">
        <v>2</v>
      </c>
      <c r="AA346" s="77">
        <v>-1.4</v>
      </c>
      <c r="AB346" s="77">
        <v>-2.14</v>
      </c>
      <c r="AC346" s="77">
        <v>-1.85</v>
      </c>
      <c r="AD346" s="63" t="s">
        <v>25</v>
      </c>
    </row>
    <row r="347" spans="1:30" ht="17.25" thickBot="1">
      <c r="A347" s="72">
        <v>345</v>
      </c>
      <c r="B347" s="57" t="s">
        <v>2988</v>
      </c>
      <c r="C347" s="58" t="s">
        <v>1823</v>
      </c>
      <c r="D347" s="69" t="s">
        <v>104</v>
      </c>
      <c r="E347" s="58" t="s">
        <v>87</v>
      </c>
      <c r="F347" s="69" t="s">
        <v>3747</v>
      </c>
      <c r="G347" s="69">
        <v>1997</v>
      </c>
      <c r="H347" s="70">
        <v>3</v>
      </c>
      <c r="I347" s="71">
        <v>123</v>
      </c>
      <c r="J347" s="71">
        <v>41</v>
      </c>
      <c r="K347" s="71">
        <v>19.5</v>
      </c>
      <c r="L347" s="71">
        <v>1.4</v>
      </c>
      <c r="M347" s="70">
        <v>1</v>
      </c>
      <c r="N347" s="71">
        <v>52</v>
      </c>
      <c r="O347" s="60">
        <v>0</v>
      </c>
      <c r="P347" s="70">
        <v>2</v>
      </c>
      <c r="Q347" s="71">
        <v>36</v>
      </c>
      <c r="R347" s="71">
        <v>2</v>
      </c>
      <c r="S347" s="70">
        <v>1.33</v>
      </c>
      <c r="T347" s="60">
        <v>0</v>
      </c>
      <c r="U347" s="71">
        <v>1</v>
      </c>
      <c r="V347" s="77">
        <v>-1</v>
      </c>
      <c r="W347" s="77">
        <v>-0.73</v>
      </c>
      <c r="X347" s="77">
        <v>-0.55000000000000004</v>
      </c>
      <c r="Y347" s="70">
        <v>1.2</v>
      </c>
      <c r="Z347" s="71">
        <v>1.5</v>
      </c>
      <c r="AA347" s="77">
        <v>-0.2</v>
      </c>
      <c r="AB347" s="77">
        <v>-0.17</v>
      </c>
      <c r="AC347" s="78">
        <v>0.36</v>
      </c>
      <c r="AD347" s="63" t="s">
        <v>25</v>
      </c>
    </row>
    <row r="348" spans="1:30" ht="17.25" thickBot="1">
      <c r="A348" s="72">
        <v>346</v>
      </c>
      <c r="B348" s="57" t="s">
        <v>267</v>
      </c>
      <c r="C348" s="58" t="s">
        <v>1840</v>
      </c>
      <c r="D348" s="69" t="s">
        <v>1821</v>
      </c>
      <c r="E348" s="58" t="s">
        <v>95</v>
      </c>
      <c r="F348" s="69" t="s">
        <v>3748</v>
      </c>
      <c r="G348" s="69">
        <v>1992</v>
      </c>
      <c r="H348" s="70">
        <v>3</v>
      </c>
      <c r="I348" s="71">
        <v>57</v>
      </c>
      <c r="J348" s="71">
        <v>19</v>
      </c>
      <c r="K348" s="71">
        <v>9</v>
      </c>
      <c r="L348" s="71">
        <v>0.6</v>
      </c>
      <c r="M348" s="59">
        <v>0</v>
      </c>
      <c r="N348" s="60"/>
      <c r="O348" s="60">
        <v>0</v>
      </c>
      <c r="P348" s="70">
        <v>3</v>
      </c>
      <c r="Q348" s="71">
        <v>19</v>
      </c>
      <c r="R348" s="71">
        <v>2</v>
      </c>
      <c r="S348" s="70">
        <v>0.33</v>
      </c>
      <c r="T348" s="71">
        <v>1</v>
      </c>
      <c r="U348" s="60">
        <v>0</v>
      </c>
      <c r="V348" s="78">
        <v>1</v>
      </c>
      <c r="W348" s="78">
        <v>1.58</v>
      </c>
      <c r="X348" s="78">
        <v>3.31</v>
      </c>
      <c r="Y348" s="70">
        <v>2.2000000000000002</v>
      </c>
      <c r="Z348" s="71">
        <v>0.7</v>
      </c>
      <c r="AA348" s="78">
        <v>1.6</v>
      </c>
      <c r="AB348" s="78">
        <v>2.4700000000000002</v>
      </c>
      <c r="AC348" s="78">
        <v>3.98</v>
      </c>
      <c r="AD348" s="63" t="s">
        <v>25</v>
      </c>
    </row>
    <row r="349" spans="1:30" ht="17.25" thickBot="1">
      <c r="A349" s="72">
        <v>347</v>
      </c>
      <c r="B349" s="57" t="s">
        <v>2910</v>
      </c>
      <c r="C349" s="58" t="s">
        <v>1843</v>
      </c>
      <c r="D349" s="69" t="s">
        <v>103</v>
      </c>
      <c r="E349" s="58" t="s">
        <v>81</v>
      </c>
      <c r="F349" s="69" t="s">
        <v>3939</v>
      </c>
      <c r="G349" s="69">
        <v>2004</v>
      </c>
      <c r="H349" s="59">
        <v>0</v>
      </c>
      <c r="I349" s="60"/>
      <c r="J349" s="60"/>
      <c r="K349" s="60"/>
      <c r="L349" s="60"/>
      <c r="M349" s="59">
        <v>0</v>
      </c>
      <c r="N349" s="60"/>
      <c r="O349" s="60">
        <v>0</v>
      </c>
      <c r="P349" s="59">
        <v>0</v>
      </c>
      <c r="Q349" s="60"/>
      <c r="R349" s="71">
        <v>1</v>
      </c>
      <c r="S349" s="59"/>
      <c r="T349" s="60"/>
      <c r="U349" s="60"/>
      <c r="V349" s="60"/>
      <c r="W349" s="60"/>
      <c r="X349" s="60"/>
      <c r="Y349" s="59"/>
      <c r="Z349" s="60"/>
      <c r="AA349" s="60"/>
      <c r="AB349" s="60"/>
      <c r="AC349" s="60"/>
      <c r="AD349" s="63" t="s">
        <v>25</v>
      </c>
    </row>
    <row r="350" spans="1:30" ht="17.25" thickBot="1">
      <c r="A350" s="72">
        <v>348</v>
      </c>
      <c r="B350" s="57" t="s">
        <v>3324</v>
      </c>
      <c r="C350" s="58" t="s">
        <v>1822</v>
      </c>
      <c r="D350" s="69" t="s">
        <v>1835</v>
      </c>
      <c r="E350" s="58" t="s">
        <v>83</v>
      </c>
      <c r="F350" s="69" t="s">
        <v>3940</v>
      </c>
      <c r="G350" s="69">
        <v>1993</v>
      </c>
      <c r="H350" s="59">
        <v>0</v>
      </c>
      <c r="I350" s="60"/>
      <c r="J350" s="60"/>
      <c r="K350" s="60"/>
      <c r="L350" s="60"/>
      <c r="M350" s="59">
        <v>0</v>
      </c>
      <c r="N350" s="60"/>
      <c r="O350" s="60">
        <v>0</v>
      </c>
      <c r="P350" s="59">
        <v>0</v>
      </c>
      <c r="Q350" s="60"/>
      <c r="R350" s="71">
        <v>1</v>
      </c>
      <c r="S350" s="59"/>
      <c r="T350" s="60"/>
      <c r="U350" s="60"/>
      <c r="V350" s="60"/>
      <c r="W350" s="60"/>
      <c r="X350" s="60"/>
      <c r="Y350" s="59"/>
      <c r="Z350" s="60"/>
      <c r="AA350" s="60"/>
      <c r="AB350" s="60"/>
      <c r="AC350" s="60"/>
      <c r="AD350" s="63" t="s">
        <v>25</v>
      </c>
    </row>
    <row r="351" spans="1:30" ht="17.25" thickBot="1">
      <c r="A351" s="72">
        <v>349</v>
      </c>
      <c r="B351" s="57" t="s">
        <v>2709</v>
      </c>
      <c r="C351" s="58" t="s">
        <v>1814</v>
      </c>
      <c r="D351" s="69" t="s">
        <v>102</v>
      </c>
      <c r="E351" s="58" t="s">
        <v>2661</v>
      </c>
      <c r="F351" s="69" t="s">
        <v>3749</v>
      </c>
      <c r="G351" s="69">
        <v>1995</v>
      </c>
      <c r="H351" s="70">
        <v>6</v>
      </c>
      <c r="I351" s="71">
        <v>510</v>
      </c>
      <c r="J351" s="71">
        <v>85</v>
      </c>
      <c r="K351" s="71">
        <v>94.4</v>
      </c>
      <c r="L351" s="71">
        <v>5.7</v>
      </c>
      <c r="M351" s="70">
        <v>6</v>
      </c>
      <c r="N351" s="71">
        <v>85</v>
      </c>
      <c r="O351" s="71">
        <v>4</v>
      </c>
      <c r="P351" s="59">
        <v>0</v>
      </c>
      <c r="Q351" s="60"/>
      <c r="R351" s="60">
        <v>0</v>
      </c>
      <c r="S351" s="70">
        <v>0.67</v>
      </c>
      <c r="T351" s="71">
        <v>5</v>
      </c>
      <c r="U351" s="71">
        <v>12</v>
      </c>
      <c r="V351" s="77">
        <v>-7</v>
      </c>
      <c r="W351" s="77">
        <v>-1.24</v>
      </c>
      <c r="X351" s="77">
        <v>-1.24</v>
      </c>
      <c r="Y351" s="70">
        <v>7.1</v>
      </c>
      <c r="Z351" s="71">
        <v>11.5</v>
      </c>
      <c r="AA351" s="77">
        <v>-4.4000000000000004</v>
      </c>
      <c r="AB351" s="77">
        <v>-0.78</v>
      </c>
      <c r="AC351" s="77">
        <v>-1.29</v>
      </c>
      <c r="AD351" s="63" t="s">
        <v>25</v>
      </c>
    </row>
    <row r="352" spans="1:30" ht="17.25" thickBot="1">
      <c r="A352" s="72">
        <v>350</v>
      </c>
      <c r="B352" s="57" t="s">
        <v>268</v>
      </c>
      <c r="C352" s="58" t="s">
        <v>1814</v>
      </c>
      <c r="D352" s="69" t="s">
        <v>103</v>
      </c>
      <c r="E352" s="58" t="s">
        <v>69</v>
      </c>
      <c r="F352" s="69" t="s">
        <v>3750</v>
      </c>
      <c r="G352" s="69">
        <v>1999</v>
      </c>
      <c r="H352" s="70">
        <v>3</v>
      </c>
      <c r="I352" s="71">
        <v>227</v>
      </c>
      <c r="J352" s="71">
        <v>76</v>
      </c>
      <c r="K352" s="71">
        <v>36</v>
      </c>
      <c r="L352" s="71">
        <v>2.5</v>
      </c>
      <c r="M352" s="70">
        <v>3</v>
      </c>
      <c r="N352" s="71">
        <v>76</v>
      </c>
      <c r="O352" s="60">
        <v>0</v>
      </c>
      <c r="P352" s="59">
        <v>0</v>
      </c>
      <c r="Q352" s="60"/>
      <c r="R352" s="60">
        <v>0</v>
      </c>
      <c r="S352" s="70">
        <v>1</v>
      </c>
      <c r="T352" s="60">
        <v>0</v>
      </c>
      <c r="U352" s="71">
        <v>3</v>
      </c>
      <c r="V352" s="77">
        <v>-3</v>
      </c>
      <c r="W352" s="77">
        <v>-1.19</v>
      </c>
      <c r="X352" s="77">
        <v>-0.97</v>
      </c>
      <c r="Y352" s="70">
        <v>3.6</v>
      </c>
      <c r="Z352" s="71">
        <v>3.4</v>
      </c>
      <c r="AA352" s="78">
        <v>0.2</v>
      </c>
      <c r="AB352" s="78">
        <v>0.08</v>
      </c>
      <c r="AC352" s="78">
        <v>0.11</v>
      </c>
      <c r="AD352" s="63" t="s">
        <v>25</v>
      </c>
    </row>
    <row r="353" spans="1:30" ht="17.25" thickBot="1">
      <c r="A353" s="72">
        <v>351</v>
      </c>
      <c r="B353" s="57" t="s">
        <v>269</v>
      </c>
      <c r="C353" s="58" t="s">
        <v>1814</v>
      </c>
      <c r="D353" s="69" t="s">
        <v>102</v>
      </c>
      <c r="E353" s="58" t="s">
        <v>91</v>
      </c>
      <c r="F353" s="69" t="s">
        <v>3941</v>
      </c>
      <c r="G353" s="69">
        <v>2004</v>
      </c>
      <c r="H353" s="59">
        <v>0</v>
      </c>
      <c r="I353" s="60"/>
      <c r="J353" s="60"/>
      <c r="K353" s="60"/>
      <c r="L353" s="60"/>
      <c r="M353" s="59">
        <v>0</v>
      </c>
      <c r="N353" s="60"/>
      <c r="O353" s="60">
        <v>0</v>
      </c>
      <c r="P353" s="59">
        <v>0</v>
      </c>
      <c r="Q353" s="60"/>
      <c r="R353" s="71">
        <v>4</v>
      </c>
      <c r="S353" s="59"/>
      <c r="T353" s="60"/>
      <c r="U353" s="60"/>
      <c r="V353" s="60"/>
      <c r="W353" s="60"/>
      <c r="X353" s="60"/>
      <c r="Y353" s="59"/>
      <c r="Z353" s="60"/>
      <c r="AA353" s="60"/>
      <c r="AB353" s="60"/>
      <c r="AC353" s="60"/>
      <c r="AD353" s="63" t="s">
        <v>25</v>
      </c>
    </row>
    <row r="354" spans="1:30" ht="17.25" thickBot="1">
      <c r="A354" s="72">
        <v>352</v>
      </c>
      <c r="B354" s="57" t="s">
        <v>270</v>
      </c>
      <c r="C354" s="58" t="s">
        <v>1864</v>
      </c>
      <c r="D354" s="69" t="s">
        <v>2852</v>
      </c>
      <c r="E354" s="58" t="s">
        <v>81</v>
      </c>
      <c r="F354" s="69" t="s">
        <v>3751</v>
      </c>
      <c r="G354" s="69">
        <v>2001</v>
      </c>
      <c r="H354" s="70">
        <v>5</v>
      </c>
      <c r="I354" s="71">
        <v>191</v>
      </c>
      <c r="J354" s="71">
        <v>38</v>
      </c>
      <c r="K354" s="71">
        <v>35.4</v>
      </c>
      <c r="L354" s="71">
        <v>2.1</v>
      </c>
      <c r="M354" s="70">
        <v>2</v>
      </c>
      <c r="N354" s="71">
        <v>61</v>
      </c>
      <c r="O354" s="60">
        <v>0</v>
      </c>
      <c r="P354" s="70">
        <v>3</v>
      </c>
      <c r="Q354" s="71">
        <v>23</v>
      </c>
      <c r="R354" s="60">
        <v>0</v>
      </c>
      <c r="S354" s="70">
        <v>0.4</v>
      </c>
      <c r="T354" s="60">
        <v>0</v>
      </c>
      <c r="U354" s="71">
        <v>2</v>
      </c>
      <c r="V354" s="77">
        <v>-2</v>
      </c>
      <c r="W354" s="77">
        <v>-0.94</v>
      </c>
      <c r="X354" s="77">
        <v>-1.2</v>
      </c>
      <c r="Y354" s="70">
        <v>2.6</v>
      </c>
      <c r="Z354" s="71">
        <v>1.8</v>
      </c>
      <c r="AA354" s="78">
        <v>0.8</v>
      </c>
      <c r="AB354" s="78">
        <v>0.36</v>
      </c>
      <c r="AC354" s="77">
        <v>-0.79</v>
      </c>
      <c r="AD354" s="63" t="s">
        <v>25</v>
      </c>
    </row>
    <row r="355" spans="1:30" ht="17.25" thickBot="1">
      <c r="A355" s="72">
        <v>353</v>
      </c>
      <c r="B355" s="57" t="s">
        <v>2850</v>
      </c>
      <c r="C355" s="58" t="s">
        <v>1824</v>
      </c>
      <c r="D355" s="69" t="s">
        <v>102</v>
      </c>
      <c r="E355" s="58" t="s">
        <v>75</v>
      </c>
      <c r="F355" s="69" t="s">
        <v>3752</v>
      </c>
      <c r="G355" s="69">
        <v>2001</v>
      </c>
      <c r="H355" s="70">
        <v>2</v>
      </c>
      <c r="I355" s="71">
        <v>15</v>
      </c>
      <c r="J355" s="71">
        <v>8</v>
      </c>
      <c r="K355" s="71">
        <v>2.8</v>
      </c>
      <c r="L355" s="71">
        <v>0.2</v>
      </c>
      <c r="M355" s="59">
        <v>0</v>
      </c>
      <c r="N355" s="60"/>
      <c r="O355" s="60">
        <v>0</v>
      </c>
      <c r="P355" s="70">
        <v>2</v>
      </c>
      <c r="Q355" s="71">
        <v>8</v>
      </c>
      <c r="R355" s="71">
        <v>3</v>
      </c>
      <c r="S355" s="59">
        <v>0</v>
      </c>
      <c r="T355" s="60">
        <v>0</v>
      </c>
      <c r="U355" s="71">
        <v>2</v>
      </c>
      <c r="V355" s="77">
        <v>-2</v>
      </c>
      <c r="W355" s="77">
        <v>-12</v>
      </c>
      <c r="X355" s="77">
        <v>-11.49</v>
      </c>
      <c r="Y355" s="59">
        <v>0</v>
      </c>
      <c r="Z355" s="71">
        <v>1.5</v>
      </c>
      <c r="AA355" s="77">
        <v>-1.5</v>
      </c>
      <c r="AB355" s="77">
        <v>-8.9499999999999993</v>
      </c>
      <c r="AC355" s="77">
        <v>-7.9</v>
      </c>
      <c r="AD355" s="63" t="s">
        <v>25</v>
      </c>
    </row>
    <row r="356" spans="1:30" ht="17.25" thickBot="1">
      <c r="A356" s="72">
        <v>354</v>
      </c>
      <c r="B356" s="57" t="s">
        <v>2751</v>
      </c>
      <c r="C356" s="58" t="s">
        <v>2752</v>
      </c>
      <c r="D356" s="69" t="s">
        <v>111</v>
      </c>
      <c r="E356" s="58" t="s">
        <v>2350</v>
      </c>
      <c r="F356" s="69" t="s">
        <v>3942</v>
      </c>
      <c r="G356" s="69">
        <v>1998</v>
      </c>
      <c r="H356" s="59">
        <v>0</v>
      </c>
      <c r="I356" s="60"/>
      <c r="J356" s="60"/>
      <c r="K356" s="60"/>
      <c r="L356" s="60"/>
      <c r="M356" s="59">
        <v>0</v>
      </c>
      <c r="N356" s="60"/>
      <c r="O356" s="60">
        <v>0</v>
      </c>
      <c r="P356" s="59">
        <v>0</v>
      </c>
      <c r="Q356" s="60"/>
      <c r="R356" s="71">
        <v>6</v>
      </c>
      <c r="S356" s="59"/>
      <c r="T356" s="60"/>
      <c r="U356" s="60"/>
      <c r="V356" s="60"/>
      <c r="W356" s="60"/>
      <c r="X356" s="60"/>
      <c r="Y356" s="59"/>
      <c r="Z356" s="60"/>
      <c r="AA356" s="60"/>
      <c r="AB356" s="60"/>
      <c r="AC356" s="60"/>
      <c r="AD356" s="63" t="s">
        <v>25</v>
      </c>
    </row>
    <row r="357" spans="1:30" ht="17.25" thickBot="1">
      <c r="A357" s="72">
        <v>355</v>
      </c>
      <c r="B357" s="57" t="s">
        <v>3113</v>
      </c>
      <c r="C357" s="58" t="s">
        <v>1824</v>
      </c>
      <c r="D357" s="69" t="s">
        <v>104</v>
      </c>
      <c r="E357" s="58" t="s">
        <v>87</v>
      </c>
      <c r="F357" s="69" t="s">
        <v>3382</v>
      </c>
      <c r="G357" s="69">
        <v>2002</v>
      </c>
      <c r="H357" s="70">
        <v>1</v>
      </c>
      <c r="I357" s="71">
        <v>90</v>
      </c>
      <c r="J357" s="71">
        <v>90</v>
      </c>
      <c r="K357" s="71">
        <v>14.3</v>
      </c>
      <c r="L357" s="71">
        <v>1</v>
      </c>
      <c r="M357" s="70">
        <v>1</v>
      </c>
      <c r="N357" s="71">
        <v>90</v>
      </c>
      <c r="O357" s="71">
        <v>1</v>
      </c>
      <c r="P357" s="59">
        <v>0</v>
      </c>
      <c r="Q357" s="60"/>
      <c r="R357" s="60">
        <v>0</v>
      </c>
      <c r="S357" s="70">
        <v>1</v>
      </c>
      <c r="T357" s="71">
        <v>1</v>
      </c>
      <c r="U357" s="71">
        <v>1</v>
      </c>
      <c r="V357" s="60">
        <v>0</v>
      </c>
      <c r="W357" s="60">
        <v>0</v>
      </c>
      <c r="X357" s="78">
        <v>0.33</v>
      </c>
      <c r="Y357" s="70">
        <v>0.5</v>
      </c>
      <c r="Z357" s="71">
        <v>1.6</v>
      </c>
      <c r="AA357" s="77">
        <v>-1.2</v>
      </c>
      <c r="AB357" s="77">
        <v>-1.19</v>
      </c>
      <c r="AC357" s="77">
        <v>-0.85</v>
      </c>
      <c r="AD357" s="63" t="s">
        <v>25</v>
      </c>
    </row>
    <row r="358" spans="1:30" ht="17.25" thickBot="1">
      <c r="A358" s="72">
        <v>356</v>
      </c>
      <c r="B358" s="57" t="s">
        <v>271</v>
      </c>
      <c r="C358" s="58" t="s">
        <v>1814</v>
      </c>
      <c r="D358" s="69" t="s">
        <v>102</v>
      </c>
      <c r="E358" s="58" t="s">
        <v>67</v>
      </c>
      <c r="F358" s="69" t="s">
        <v>3753</v>
      </c>
      <c r="G358" s="69">
        <v>1995</v>
      </c>
      <c r="H358" s="70">
        <v>2</v>
      </c>
      <c r="I358" s="71">
        <v>6</v>
      </c>
      <c r="J358" s="71">
        <v>3</v>
      </c>
      <c r="K358" s="71">
        <v>1</v>
      </c>
      <c r="L358" s="71">
        <v>0.1</v>
      </c>
      <c r="M358" s="59">
        <v>0</v>
      </c>
      <c r="N358" s="60"/>
      <c r="O358" s="60">
        <v>0</v>
      </c>
      <c r="P358" s="70">
        <v>2</v>
      </c>
      <c r="Q358" s="71">
        <v>3</v>
      </c>
      <c r="R358" s="71">
        <v>4</v>
      </c>
      <c r="S358" s="70">
        <v>3</v>
      </c>
      <c r="T358" s="71">
        <v>1</v>
      </c>
      <c r="U358" s="60">
        <v>0</v>
      </c>
      <c r="V358" s="78">
        <v>1</v>
      </c>
      <c r="W358" s="78">
        <v>15</v>
      </c>
      <c r="X358" s="78">
        <v>13.56</v>
      </c>
      <c r="Y358" s="70">
        <v>0.6</v>
      </c>
      <c r="Z358" s="71">
        <v>0.3</v>
      </c>
      <c r="AA358" s="78">
        <v>0.3</v>
      </c>
      <c r="AB358" s="78">
        <v>3.81</v>
      </c>
      <c r="AC358" s="78">
        <v>2.66</v>
      </c>
      <c r="AD358" s="63" t="s">
        <v>25</v>
      </c>
    </row>
    <row r="359" spans="1:30" ht="17.25" thickBot="1">
      <c r="A359" s="72">
        <v>357</v>
      </c>
      <c r="B359" s="57" t="s">
        <v>272</v>
      </c>
      <c r="C359" s="58" t="s">
        <v>1864</v>
      </c>
      <c r="D359" s="69" t="s">
        <v>104</v>
      </c>
      <c r="E359" s="58" t="s">
        <v>96</v>
      </c>
      <c r="F359" s="69" t="s">
        <v>3754</v>
      </c>
      <c r="G359" s="69">
        <v>1999</v>
      </c>
      <c r="H359" s="70">
        <v>3</v>
      </c>
      <c r="I359" s="71">
        <v>270</v>
      </c>
      <c r="J359" s="71">
        <v>90</v>
      </c>
      <c r="K359" s="71">
        <v>42.9</v>
      </c>
      <c r="L359" s="71">
        <v>3</v>
      </c>
      <c r="M359" s="70">
        <v>3</v>
      </c>
      <c r="N359" s="71">
        <v>90</v>
      </c>
      <c r="O359" s="71">
        <v>3</v>
      </c>
      <c r="P359" s="59">
        <v>0</v>
      </c>
      <c r="Q359" s="60"/>
      <c r="R359" s="71">
        <v>4</v>
      </c>
      <c r="S359" s="70">
        <v>1</v>
      </c>
      <c r="T359" s="71">
        <v>4</v>
      </c>
      <c r="U359" s="71">
        <v>4</v>
      </c>
      <c r="V359" s="60">
        <v>0</v>
      </c>
      <c r="W359" s="60">
        <v>0</v>
      </c>
      <c r="X359" s="78">
        <v>1.5</v>
      </c>
      <c r="Y359" s="70">
        <v>5.0999999999999996</v>
      </c>
      <c r="Z359" s="71">
        <v>2.9</v>
      </c>
      <c r="AA359" s="78">
        <v>2.2999999999999998</v>
      </c>
      <c r="AB359" s="78">
        <v>0.76</v>
      </c>
      <c r="AC359" s="78">
        <v>0.63</v>
      </c>
      <c r="AD359" s="63" t="s">
        <v>25</v>
      </c>
    </row>
    <row r="360" spans="1:30" ht="17.25" thickBot="1">
      <c r="A360" s="72">
        <v>358</v>
      </c>
      <c r="B360" s="57" t="s">
        <v>374</v>
      </c>
      <c r="C360" s="58" t="s">
        <v>1870</v>
      </c>
      <c r="D360" s="69" t="s">
        <v>103</v>
      </c>
      <c r="E360" s="58" t="s">
        <v>2661</v>
      </c>
      <c r="F360" s="69" t="s">
        <v>3755</v>
      </c>
      <c r="G360" s="69">
        <v>1994</v>
      </c>
      <c r="H360" s="70">
        <v>6</v>
      </c>
      <c r="I360" s="71">
        <v>540</v>
      </c>
      <c r="J360" s="71">
        <v>90</v>
      </c>
      <c r="K360" s="71">
        <v>100</v>
      </c>
      <c r="L360" s="71">
        <v>6</v>
      </c>
      <c r="M360" s="70">
        <v>6</v>
      </c>
      <c r="N360" s="71">
        <v>90</v>
      </c>
      <c r="O360" s="71">
        <v>6</v>
      </c>
      <c r="P360" s="59">
        <v>0</v>
      </c>
      <c r="Q360" s="60"/>
      <c r="R360" s="60">
        <v>0</v>
      </c>
      <c r="S360" s="70">
        <v>0.67</v>
      </c>
      <c r="T360" s="71">
        <v>5</v>
      </c>
      <c r="U360" s="71">
        <v>12</v>
      </c>
      <c r="V360" s="77">
        <v>-7</v>
      </c>
      <c r="W360" s="77">
        <v>-1.17</v>
      </c>
      <c r="X360" s="60"/>
      <c r="Y360" s="70">
        <v>7.4</v>
      </c>
      <c r="Z360" s="71">
        <v>11.7</v>
      </c>
      <c r="AA360" s="77">
        <v>-4.3</v>
      </c>
      <c r="AB360" s="77">
        <v>-0.71</v>
      </c>
      <c r="AC360" s="60"/>
      <c r="AD360" s="63" t="s">
        <v>25</v>
      </c>
    </row>
    <row r="361" spans="1:30" ht="17.25" thickBot="1">
      <c r="A361" s="72">
        <v>359</v>
      </c>
      <c r="B361" s="57" t="s">
        <v>273</v>
      </c>
      <c r="C361" s="58" t="s">
        <v>1814</v>
      </c>
      <c r="D361" s="69" t="s">
        <v>102</v>
      </c>
      <c r="E361" s="58" t="s">
        <v>63</v>
      </c>
      <c r="F361" s="69" t="s">
        <v>3756</v>
      </c>
      <c r="G361" s="69">
        <v>1999</v>
      </c>
      <c r="H361" s="70">
        <v>3</v>
      </c>
      <c r="I361" s="71">
        <v>37</v>
      </c>
      <c r="J361" s="71">
        <v>12</v>
      </c>
      <c r="K361" s="71">
        <v>5.9</v>
      </c>
      <c r="L361" s="71">
        <v>0.4</v>
      </c>
      <c r="M361" s="59">
        <v>0</v>
      </c>
      <c r="N361" s="60"/>
      <c r="O361" s="60">
        <v>0</v>
      </c>
      <c r="P361" s="70">
        <v>3</v>
      </c>
      <c r="Q361" s="71">
        <v>12</v>
      </c>
      <c r="R361" s="71">
        <v>4</v>
      </c>
      <c r="S361" s="70">
        <v>2.33</v>
      </c>
      <c r="T361" s="71">
        <v>3</v>
      </c>
      <c r="U361" s="60">
        <v>0</v>
      </c>
      <c r="V361" s="78">
        <v>3</v>
      </c>
      <c r="W361" s="78">
        <v>7.3</v>
      </c>
      <c r="X361" s="78">
        <v>6.39</v>
      </c>
      <c r="Y361" s="70">
        <v>1.6</v>
      </c>
      <c r="Z361" s="71">
        <v>0.4</v>
      </c>
      <c r="AA361" s="78">
        <v>1.2</v>
      </c>
      <c r="AB361" s="78">
        <v>2.86</v>
      </c>
      <c r="AC361" s="78">
        <v>1.76</v>
      </c>
      <c r="AD361" s="63" t="s">
        <v>25</v>
      </c>
    </row>
    <row r="362" spans="1:30" ht="17.25" thickBot="1">
      <c r="A362" s="72">
        <v>360</v>
      </c>
      <c r="B362" s="57" t="s">
        <v>274</v>
      </c>
      <c r="C362" s="58" t="s">
        <v>1824</v>
      </c>
      <c r="D362" s="69" t="s">
        <v>111</v>
      </c>
      <c r="E362" s="58" t="s">
        <v>95</v>
      </c>
      <c r="F362" s="69" t="s">
        <v>3757</v>
      </c>
      <c r="G362" s="69">
        <v>1989</v>
      </c>
      <c r="H362" s="70">
        <v>7</v>
      </c>
      <c r="I362" s="71">
        <v>630</v>
      </c>
      <c r="J362" s="71">
        <v>90</v>
      </c>
      <c r="K362" s="71">
        <v>100</v>
      </c>
      <c r="L362" s="71">
        <v>7</v>
      </c>
      <c r="M362" s="70">
        <v>7</v>
      </c>
      <c r="N362" s="71">
        <v>90</v>
      </c>
      <c r="O362" s="71">
        <v>7</v>
      </c>
      <c r="P362" s="59">
        <v>0</v>
      </c>
      <c r="Q362" s="60"/>
      <c r="R362" s="60">
        <v>0</v>
      </c>
      <c r="S362" s="70">
        <v>0.43</v>
      </c>
      <c r="T362" s="71">
        <v>5</v>
      </c>
      <c r="U362" s="71">
        <v>15</v>
      </c>
      <c r="V362" s="77">
        <v>-10</v>
      </c>
      <c r="W362" s="77">
        <v>-1.43</v>
      </c>
      <c r="X362" s="60"/>
      <c r="Y362" s="70">
        <v>8.1</v>
      </c>
      <c r="Z362" s="71">
        <v>16.2</v>
      </c>
      <c r="AA362" s="77">
        <v>-8.1</v>
      </c>
      <c r="AB362" s="77">
        <v>-1.1499999999999999</v>
      </c>
      <c r="AC362" s="60"/>
      <c r="AD362" s="63" t="s">
        <v>25</v>
      </c>
    </row>
    <row r="363" spans="1:30" ht="17.25" thickBot="1">
      <c r="A363" s="72">
        <v>361</v>
      </c>
      <c r="B363" s="57" t="s">
        <v>275</v>
      </c>
      <c r="C363" s="58" t="s">
        <v>1843</v>
      </c>
      <c r="D363" s="69" t="s">
        <v>1812</v>
      </c>
      <c r="E363" s="58" t="s">
        <v>93</v>
      </c>
      <c r="F363" s="69" t="s">
        <v>3758</v>
      </c>
      <c r="G363" s="69">
        <v>2000</v>
      </c>
      <c r="H363" s="70">
        <v>7</v>
      </c>
      <c r="I363" s="71">
        <v>630</v>
      </c>
      <c r="J363" s="71">
        <v>90</v>
      </c>
      <c r="K363" s="71">
        <v>100</v>
      </c>
      <c r="L363" s="71">
        <v>7</v>
      </c>
      <c r="M363" s="70">
        <v>7</v>
      </c>
      <c r="N363" s="71">
        <v>90</v>
      </c>
      <c r="O363" s="71">
        <v>7</v>
      </c>
      <c r="P363" s="59">
        <v>0</v>
      </c>
      <c r="Q363" s="60"/>
      <c r="R363" s="60">
        <v>0</v>
      </c>
      <c r="S363" s="70">
        <v>1</v>
      </c>
      <c r="T363" s="71">
        <v>8</v>
      </c>
      <c r="U363" s="71">
        <v>13</v>
      </c>
      <c r="V363" s="77">
        <v>-5</v>
      </c>
      <c r="W363" s="77">
        <v>-0.71</v>
      </c>
      <c r="X363" s="60"/>
      <c r="Y363" s="70">
        <v>8.1999999999999993</v>
      </c>
      <c r="Z363" s="71">
        <v>13.3</v>
      </c>
      <c r="AA363" s="77">
        <v>-5.2</v>
      </c>
      <c r="AB363" s="77">
        <v>-0.74</v>
      </c>
      <c r="AC363" s="60"/>
      <c r="AD363" s="63" t="s">
        <v>25</v>
      </c>
    </row>
    <row r="364" spans="1:30" ht="17.25" thickBot="1">
      <c r="A364" s="72">
        <v>362</v>
      </c>
      <c r="B364" s="57" t="s">
        <v>276</v>
      </c>
      <c r="C364" s="58" t="s">
        <v>1853</v>
      </c>
      <c r="D364" s="69" t="s">
        <v>104</v>
      </c>
      <c r="E364" s="58" t="s">
        <v>87</v>
      </c>
      <c r="F364" s="69" t="s">
        <v>3759</v>
      </c>
      <c r="G364" s="69">
        <v>1996</v>
      </c>
      <c r="H364" s="70">
        <v>4</v>
      </c>
      <c r="I364" s="71">
        <v>180</v>
      </c>
      <c r="J364" s="71">
        <v>45</v>
      </c>
      <c r="K364" s="71">
        <v>28.6</v>
      </c>
      <c r="L364" s="71">
        <v>2</v>
      </c>
      <c r="M364" s="70">
        <v>2</v>
      </c>
      <c r="N364" s="71">
        <v>73</v>
      </c>
      <c r="O364" s="71">
        <v>1</v>
      </c>
      <c r="P364" s="70">
        <v>2</v>
      </c>
      <c r="Q364" s="71">
        <v>18</v>
      </c>
      <c r="R364" s="71">
        <v>3</v>
      </c>
      <c r="S364" s="70">
        <v>1</v>
      </c>
      <c r="T364" s="60">
        <v>0</v>
      </c>
      <c r="U364" s="71">
        <v>3</v>
      </c>
      <c r="V364" s="77">
        <v>-3</v>
      </c>
      <c r="W364" s="77">
        <v>-1.5</v>
      </c>
      <c r="X364" s="77">
        <v>-1.7</v>
      </c>
      <c r="Y364" s="70">
        <v>1.4</v>
      </c>
      <c r="Z364" s="71">
        <v>3.2</v>
      </c>
      <c r="AA364" s="77">
        <v>-1.8</v>
      </c>
      <c r="AB364" s="77">
        <v>-0.9</v>
      </c>
      <c r="AC364" s="77">
        <v>-0.61</v>
      </c>
      <c r="AD364" s="63" t="s">
        <v>25</v>
      </c>
    </row>
    <row r="365" spans="1:30" ht="17.25" thickBot="1">
      <c r="A365" s="72">
        <v>363</v>
      </c>
      <c r="B365" s="57" t="s">
        <v>277</v>
      </c>
      <c r="C365" s="58" t="s">
        <v>1814</v>
      </c>
      <c r="D365" s="69" t="s">
        <v>102</v>
      </c>
      <c r="E365" s="58" t="s">
        <v>63</v>
      </c>
      <c r="F365" s="69" t="s">
        <v>3760</v>
      </c>
      <c r="G365" s="69">
        <v>1999</v>
      </c>
      <c r="H365" s="70">
        <v>7</v>
      </c>
      <c r="I365" s="71">
        <v>494</v>
      </c>
      <c r="J365" s="71">
        <v>71</v>
      </c>
      <c r="K365" s="71">
        <v>78.400000000000006</v>
      </c>
      <c r="L365" s="71">
        <v>5.5</v>
      </c>
      <c r="M365" s="70">
        <v>6</v>
      </c>
      <c r="N365" s="71">
        <v>75</v>
      </c>
      <c r="O365" s="71">
        <v>1</v>
      </c>
      <c r="P365" s="70">
        <v>1</v>
      </c>
      <c r="Q365" s="71">
        <v>45</v>
      </c>
      <c r="R365" s="60">
        <v>0</v>
      </c>
      <c r="S365" s="70">
        <v>2.4300000000000002</v>
      </c>
      <c r="T365" s="71">
        <v>11</v>
      </c>
      <c r="U365" s="71">
        <v>4</v>
      </c>
      <c r="V365" s="78">
        <v>7</v>
      </c>
      <c r="W365" s="78">
        <v>1.28</v>
      </c>
      <c r="X365" s="77">
        <v>-0.05</v>
      </c>
      <c r="Y365" s="70">
        <v>10.4</v>
      </c>
      <c r="Z365" s="71">
        <v>3.9</v>
      </c>
      <c r="AA365" s="78">
        <v>6.5</v>
      </c>
      <c r="AB365" s="78">
        <v>1.18</v>
      </c>
      <c r="AC365" s="77">
        <v>-0.09</v>
      </c>
      <c r="AD365" s="63" t="s">
        <v>25</v>
      </c>
    </row>
    <row r="366" spans="1:30" ht="17.25" thickBot="1">
      <c r="A366" s="72">
        <v>364</v>
      </c>
      <c r="B366" s="57" t="s">
        <v>2710</v>
      </c>
      <c r="C366" s="58" t="s">
        <v>1852</v>
      </c>
      <c r="D366" s="69" t="s">
        <v>103</v>
      </c>
      <c r="E366" s="58" t="s">
        <v>2351</v>
      </c>
      <c r="F366" s="69" t="s">
        <v>3414</v>
      </c>
      <c r="G366" s="69">
        <v>1991</v>
      </c>
      <c r="H366" s="70">
        <v>6</v>
      </c>
      <c r="I366" s="71">
        <v>431</v>
      </c>
      <c r="J366" s="71">
        <v>72</v>
      </c>
      <c r="K366" s="71">
        <v>68.400000000000006</v>
      </c>
      <c r="L366" s="71">
        <v>4.8</v>
      </c>
      <c r="M366" s="70">
        <v>5</v>
      </c>
      <c r="N366" s="71">
        <v>82</v>
      </c>
      <c r="O366" s="71">
        <v>3</v>
      </c>
      <c r="P366" s="70">
        <v>1</v>
      </c>
      <c r="Q366" s="71">
        <v>21</v>
      </c>
      <c r="R366" s="71">
        <v>1</v>
      </c>
      <c r="S366" s="70">
        <v>0.17</v>
      </c>
      <c r="T366" s="71">
        <v>4</v>
      </c>
      <c r="U366" s="71">
        <v>13</v>
      </c>
      <c r="V366" s="77">
        <v>-9</v>
      </c>
      <c r="W366" s="77">
        <v>-1.88</v>
      </c>
      <c r="X366" s="78">
        <v>0.38</v>
      </c>
      <c r="Y366" s="70">
        <v>3.3</v>
      </c>
      <c r="Z366" s="71">
        <v>11.7</v>
      </c>
      <c r="AA366" s="77">
        <v>-8.3000000000000007</v>
      </c>
      <c r="AB366" s="77">
        <v>-1.74</v>
      </c>
      <c r="AC366" s="77">
        <v>-0.14000000000000001</v>
      </c>
      <c r="AD366" s="63" t="s">
        <v>25</v>
      </c>
    </row>
    <row r="367" spans="1:30" ht="17.25" thickBot="1">
      <c r="A367" s="72">
        <v>365</v>
      </c>
      <c r="B367" s="57" t="s">
        <v>278</v>
      </c>
      <c r="C367" s="58" t="s">
        <v>1843</v>
      </c>
      <c r="D367" s="69" t="s">
        <v>103</v>
      </c>
      <c r="E367" s="58" t="s">
        <v>93</v>
      </c>
      <c r="F367" s="69" t="s">
        <v>3761</v>
      </c>
      <c r="G367" s="69">
        <v>1998</v>
      </c>
      <c r="H367" s="70">
        <v>2</v>
      </c>
      <c r="I367" s="71">
        <v>179</v>
      </c>
      <c r="J367" s="71">
        <v>90</v>
      </c>
      <c r="K367" s="71">
        <v>28.4</v>
      </c>
      <c r="L367" s="71">
        <v>2</v>
      </c>
      <c r="M367" s="70">
        <v>2</v>
      </c>
      <c r="N367" s="71">
        <v>90</v>
      </c>
      <c r="O367" s="71">
        <v>1</v>
      </c>
      <c r="P367" s="59">
        <v>0</v>
      </c>
      <c r="Q367" s="60"/>
      <c r="R367" s="60">
        <v>0</v>
      </c>
      <c r="S367" s="59">
        <v>0</v>
      </c>
      <c r="T367" s="71">
        <v>1</v>
      </c>
      <c r="U367" s="71">
        <v>5</v>
      </c>
      <c r="V367" s="77">
        <v>-4</v>
      </c>
      <c r="W367" s="77">
        <v>-2.0099999999999998</v>
      </c>
      <c r="X367" s="77">
        <v>-1.81</v>
      </c>
      <c r="Y367" s="70">
        <v>4.3</v>
      </c>
      <c r="Z367" s="71">
        <v>4.4000000000000004</v>
      </c>
      <c r="AA367" s="77">
        <v>-0.1</v>
      </c>
      <c r="AB367" s="77">
        <v>-0.06</v>
      </c>
      <c r="AC367" s="78">
        <v>0.94</v>
      </c>
      <c r="AD367" s="63" t="s">
        <v>25</v>
      </c>
    </row>
    <row r="368" spans="1:30" ht="17.25" thickBot="1">
      <c r="A368" s="72">
        <v>366</v>
      </c>
      <c r="B368" s="57" t="s">
        <v>278</v>
      </c>
      <c r="C368" s="58" t="s">
        <v>1843</v>
      </c>
      <c r="D368" s="69" t="s">
        <v>103</v>
      </c>
      <c r="E368" s="58" t="s">
        <v>65</v>
      </c>
      <c r="F368" s="69" t="s">
        <v>3761</v>
      </c>
      <c r="G368" s="69">
        <v>1998</v>
      </c>
      <c r="H368" s="70">
        <v>3</v>
      </c>
      <c r="I368" s="71">
        <v>159</v>
      </c>
      <c r="J368" s="71">
        <v>53</v>
      </c>
      <c r="K368" s="71">
        <v>25.2</v>
      </c>
      <c r="L368" s="71">
        <v>1.8</v>
      </c>
      <c r="M368" s="70">
        <v>2</v>
      </c>
      <c r="N368" s="71">
        <v>68</v>
      </c>
      <c r="O368" s="71">
        <v>1</v>
      </c>
      <c r="P368" s="70">
        <v>1</v>
      </c>
      <c r="Q368" s="71">
        <v>24</v>
      </c>
      <c r="R368" s="71">
        <v>1</v>
      </c>
      <c r="S368" s="70">
        <v>2</v>
      </c>
      <c r="T368" s="71">
        <v>4</v>
      </c>
      <c r="U368" s="71">
        <v>1</v>
      </c>
      <c r="V368" s="78">
        <v>3</v>
      </c>
      <c r="W368" s="78">
        <v>1.7</v>
      </c>
      <c r="X368" s="77">
        <v>-0.02</v>
      </c>
      <c r="Y368" s="70">
        <v>2.6</v>
      </c>
      <c r="Z368" s="71">
        <v>1.2</v>
      </c>
      <c r="AA368" s="78">
        <v>1.5</v>
      </c>
      <c r="AB368" s="78">
        <v>0.84</v>
      </c>
      <c r="AC368" s="77">
        <v>-0.66</v>
      </c>
      <c r="AD368" s="63" t="s">
        <v>25</v>
      </c>
    </row>
    <row r="369" spans="1:30" ht="17.25" thickBot="1">
      <c r="A369" s="72">
        <v>367</v>
      </c>
      <c r="B369" s="57" t="s">
        <v>279</v>
      </c>
      <c r="C369" s="58" t="s">
        <v>1839</v>
      </c>
      <c r="D369" s="69" t="s">
        <v>102</v>
      </c>
      <c r="E369" s="58" t="s">
        <v>79</v>
      </c>
      <c r="F369" s="69" t="s">
        <v>3302</v>
      </c>
      <c r="G369" s="69">
        <v>1999</v>
      </c>
      <c r="H369" s="70">
        <v>6</v>
      </c>
      <c r="I369" s="71">
        <v>223</v>
      </c>
      <c r="J369" s="71">
        <v>37</v>
      </c>
      <c r="K369" s="71">
        <v>35.4</v>
      </c>
      <c r="L369" s="71">
        <v>2.5</v>
      </c>
      <c r="M369" s="70">
        <v>2</v>
      </c>
      <c r="N369" s="71">
        <v>72</v>
      </c>
      <c r="O369" s="60">
        <v>0</v>
      </c>
      <c r="P369" s="70">
        <v>4</v>
      </c>
      <c r="Q369" s="71">
        <v>20</v>
      </c>
      <c r="R369" s="71">
        <v>1</v>
      </c>
      <c r="S369" s="70">
        <v>2.67</v>
      </c>
      <c r="T369" s="71">
        <v>9</v>
      </c>
      <c r="U369" s="71">
        <v>1</v>
      </c>
      <c r="V369" s="78">
        <v>8</v>
      </c>
      <c r="W369" s="78">
        <v>3.23</v>
      </c>
      <c r="X369" s="78">
        <v>3.01</v>
      </c>
      <c r="Y369" s="70">
        <v>6</v>
      </c>
      <c r="Z369" s="71">
        <v>2.8</v>
      </c>
      <c r="AA369" s="78">
        <v>3.2</v>
      </c>
      <c r="AB369" s="78">
        <v>1.3</v>
      </c>
      <c r="AC369" s="78">
        <v>0.84</v>
      </c>
      <c r="AD369" s="63" t="s">
        <v>25</v>
      </c>
    </row>
    <row r="370" spans="1:30" ht="17.25" thickBot="1">
      <c r="A370" s="72">
        <v>368</v>
      </c>
      <c r="B370" s="57" t="s">
        <v>280</v>
      </c>
      <c r="C370" s="58" t="s">
        <v>1827</v>
      </c>
      <c r="D370" s="69" t="s">
        <v>103</v>
      </c>
      <c r="E370" s="58" t="s">
        <v>77</v>
      </c>
      <c r="F370" s="69" t="s">
        <v>3411</v>
      </c>
      <c r="G370" s="69">
        <v>1994</v>
      </c>
      <c r="H370" s="70">
        <v>7</v>
      </c>
      <c r="I370" s="71">
        <v>580</v>
      </c>
      <c r="J370" s="71">
        <v>83</v>
      </c>
      <c r="K370" s="71">
        <v>92.1</v>
      </c>
      <c r="L370" s="71">
        <v>6.4</v>
      </c>
      <c r="M370" s="70">
        <v>7</v>
      </c>
      <c r="N370" s="71">
        <v>83</v>
      </c>
      <c r="O370" s="71">
        <v>4</v>
      </c>
      <c r="P370" s="59">
        <v>0</v>
      </c>
      <c r="Q370" s="60"/>
      <c r="R370" s="60">
        <v>0</v>
      </c>
      <c r="S370" s="70">
        <v>1</v>
      </c>
      <c r="T370" s="71">
        <v>9</v>
      </c>
      <c r="U370" s="71">
        <v>10</v>
      </c>
      <c r="V370" s="77">
        <v>-1</v>
      </c>
      <c r="W370" s="77">
        <v>-0.16</v>
      </c>
      <c r="X370" s="77">
        <v>-1.96</v>
      </c>
      <c r="Y370" s="70">
        <v>10.9</v>
      </c>
      <c r="Z370" s="71">
        <v>8.1</v>
      </c>
      <c r="AA370" s="78">
        <v>2.8</v>
      </c>
      <c r="AB370" s="78">
        <v>0.43</v>
      </c>
      <c r="AC370" s="77">
        <v>-2.56</v>
      </c>
      <c r="AD370" s="63" t="s">
        <v>25</v>
      </c>
    </row>
    <row r="371" spans="1:30" ht="17.25" thickBot="1">
      <c r="A371" s="72">
        <v>369</v>
      </c>
      <c r="B371" s="57" t="s">
        <v>281</v>
      </c>
      <c r="C371" s="58" t="s">
        <v>1814</v>
      </c>
      <c r="D371" s="69" t="s">
        <v>103</v>
      </c>
      <c r="E371" s="58" t="s">
        <v>87</v>
      </c>
      <c r="F371" s="69" t="s">
        <v>3375</v>
      </c>
      <c r="G371" s="69">
        <v>1998</v>
      </c>
      <c r="H371" s="59">
        <v>0</v>
      </c>
      <c r="I371" s="60"/>
      <c r="J371" s="60"/>
      <c r="K371" s="60"/>
      <c r="L371" s="60"/>
      <c r="M371" s="59">
        <v>0</v>
      </c>
      <c r="N371" s="60"/>
      <c r="O371" s="60">
        <v>0</v>
      </c>
      <c r="P371" s="59">
        <v>0</v>
      </c>
      <c r="Q371" s="60"/>
      <c r="R371" s="71">
        <v>1</v>
      </c>
      <c r="S371" s="59"/>
      <c r="T371" s="60"/>
      <c r="U371" s="60"/>
      <c r="V371" s="60"/>
      <c r="W371" s="60"/>
      <c r="X371" s="60"/>
      <c r="Y371" s="59"/>
      <c r="Z371" s="60"/>
      <c r="AA371" s="60"/>
      <c r="AB371" s="60"/>
      <c r="AC371" s="60"/>
      <c r="AD371" s="63" t="s">
        <v>25</v>
      </c>
    </row>
    <row r="372" spans="1:30" ht="17.25" thickBot="1">
      <c r="A372" s="72">
        <v>370</v>
      </c>
      <c r="B372" s="57" t="s">
        <v>2711</v>
      </c>
      <c r="C372" s="58" t="s">
        <v>1834</v>
      </c>
      <c r="D372" s="69" t="s">
        <v>104</v>
      </c>
      <c r="E372" s="58" t="s">
        <v>2350</v>
      </c>
      <c r="F372" s="69" t="s">
        <v>3762</v>
      </c>
      <c r="G372" s="69">
        <v>1999</v>
      </c>
      <c r="H372" s="70">
        <v>3</v>
      </c>
      <c r="I372" s="71">
        <v>270</v>
      </c>
      <c r="J372" s="71">
        <v>90</v>
      </c>
      <c r="K372" s="71">
        <v>50</v>
      </c>
      <c r="L372" s="71">
        <v>3</v>
      </c>
      <c r="M372" s="70">
        <v>3</v>
      </c>
      <c r="N372" s="71">
        <v>90</v>
      </c>
      <c r="O372" s="71">
        <v>3</v>
      </c>
      <c r="P372" s="59">
        <v>0</v>
      </c>
      <c r="Q372" s="60"/>
      <c r="R372" s="71">
        <v>1</v>
      </c>
      <c r="S372" s="59">
        <v>0</v>
      </c>
      <c r="T372" s="71">
        <v>3</v>
      </c>
      <c r="U372" s="71">
        <v>11</v>
      </c>
      <c r="V372" s="77">
        <v>-8</v>
      </c>
      <c r="W372" s="77">
        <v>-2.67</v>
      </c>
      <c r="X372" s="77">
        <v>-1.67</v>
      </c>
      <c r="Y372" s="70">
        <v>2.4</v>
      </c>
      <c r="Z372" s="71">
        <v>6.7</v>
      </c>
      <c r="AA372" s="77">
        <v>-4.3</v>
      </c>
      <c r="AB372" s="77">
        <v>-1.43</v>
      </c>
      <c r="AC372" s="77">
        <v>-0.59</v>
      </c>
      <c r="AD372" s="63" t="s">
        <v>25</v>
      </c>
    </row>
    <row r="373" spans="1:30" ht="17.25" thickBot="1">
      <c r="A373" s="72">
        <v>371</v>
      </c>
      <c r="B373" s="57" t="s">
        <v>3171</v>
      </c>
      <c r="C373" s="58" t="s">
        <v>1816</v>
      </c>
      <c r="D373" s="69" t="s">
        <v>102</v>
      </c>
      <c r="E373" s="58" t="s">
        <v>2350</v>
      </c>
      <c r="F373" s="69" t="s">
        <v>3393</v>
      </c>
      <c r="G373" s="69">
        <v>2004</v>
      </c>
      <c r="H373" s="70">
        <v>1</v>
      </c>
      <c r="I373" s="71">
        <v>24</v>
      </c>
      <c r="J373" s="71">
        <v>24</v>
      </c>
      <c r="K373" s="71">
        <v>4.4000000000000004</v>
      </c>
      <c r="L373" s="71">
        <v>0.3</v>
      </c>
      <c r="M373" s="59">
        <v>0</v>
      </c>
      <c r="N373" s="60"/>
      <c r="O373" s="60">
        <v>0</v>
      </c>
      <c r="P373" s="70">
        <v>1</v>
      </c>
      <c r="Q373" s="71">
        <v>24</v>
      </c>
      <c r="R373" s="71">
        <v>1</v>
      </c>
      <c r="S373" s="59">
        <v>0</v>
      </c>
      <c r="T373" s="60">
        <v>0</v>
      </c>
      <c r="U373" s="71">
        <v>1</v>
      </c>
      <c r="V373" s="77">
        <v>-1</v>
      </c>
      <c r="W373" s="77">
        <v>-3.75</v>
      </c>
      <c r="X373" s="77">
        <v>-2.0099999999999998</v>
      </c>
      <c r="Y373" s="70">
        <v>0.3</v>
      </c>
      <c r="Z373" s="71">
        <v>1.3</v>
      </c>
      <c r="AA373" s="77">
        <v>-1</v>
      </c>
      <c r="AB373" s="77">
        <v>-3.61</v>
      </c>
      <c r="AC373" s="77">
        <v>-2.58</v>
      </c>
      <c r="AD373" s="63" t="s">
        <v>25</v>
      </c>
    </row>
    <row r="374" spans="1:30" ht="17.25" thickBot="1">
      <c r="A374" s="72">
        <v>372</v>
      </c>
      <c r="B374" s="57" t="s">
        <v>2712</v>
      </c>
      <c r="C374" s="58" t="s">
        <v>1834</v>
      </c>
      <c r="D374" s="69" t="s">
        <v>1812</v>
      </c>
      <c r="E374" s="58" t="s">
        <v>2661</v>
      </c>
      <c r="F374" s="69" t="s">
        <v>3763</v>
      </c>
      <c r="G374" s="69">
        <v>1997</v>
      </c>
      <c r="H374" s="70">
        <v>6</v>
      </c>
      <c r="I374" s="71">
        <v>239</v>
      </c>
      <c r="J374" s="71">
        <v>40</v>
      </c>
      <c r="K374" s="71">
        <v>44.3</v>
      </c>
      <c r="L374" s="71">
        <v>2.7</v>
      </c>
      <c r="M374" s="70">
        <v>2</v>
      </c>
      <c r="N374" s="71">
        <v>90</v>
      </c>
      <c r="O374" s="71">
        <v>2</v>
      </c>
      <c r="P374" s="70">
        <v>4</v>
      </c>
      <c r="Q374" s="71">
        <v>15</v>
      </c>
      <c r="R374" s="60">
        <v>0</v>
      </c>
      <c r="S374" s="70">
        <v>0.67</v>
      </c>
      <c r="T374" s="71">
        <v>5</v>
      </c>
      <c r="U374" s="71">
        <v>5</v>
      </c>
      <c r="V374" s="60">
        <v>0</v>
      </c>
      <c r="W374" s="60">
        <v>0</v>
      </c>
      <c r="X374" s="78">
        <v>2.09</v>
      </c>
      <c r="Y374" s="70">
        <v>4.9000000000000004</v>
      </c>
      <c r="Z374" s="71">
        <v>5.5</v>
      </c>
      <c r="AA374" s="77">
        <v>-0.6</v>
      </c>
      <c r="AB374" s="77">
        <v>-0.23</v>
      </c>
      <c r="AC374" s="78">
        <v>0.86</v>
      </c>
      <c r="AD374" s="63" t="s">
        <v>25</v>
      </c>
    </row>
    <row r="375" spans="1:30" ht="17.25" thickBot="1">
      <c r="A375" s="72">
        <v>373</v>
      </c>
      <c r="B375" s="57" t="s">
        <v>282</v>
      </c>
      <c r="C375" s="58" t="s">
        <v>1854</v>
      </c>
      <c r="D375" s="69" t="s">
        <v>104</v>
      </c>
      <c r="E375" s="58" t="s">
        <v>91</v>
      </c>
      <c r="F375" s="69" t="s">
        <v>3764</v>
      </c>
      <c r="G375" s="69">
        <v>1988</v>
      </c>
      <c r="H375" s="70">
        <v>2</v>
      </c>
      <c r="I375" s="71">
        <v>112</v>
      </c>
      <c r="J375" s="71">
        <v>56</v>
      </c>
      <c r="K375" s="71">
        <v>17.8</v>
      </c>
      <c r="L375" s="71">
        <v>1.2</v>
      </c>
      <c r="M375" s="70">
        <v>1</v>
      </c>
      <c r="N375" s="71">
        <v>90</v>
      </c>
      <c r="O375" s="71">
        <v>1</v>
      </c>
      <c r="P375" s="70">
        <v>1</v>
      </c>
      <c r="Q375" s="71">
        <v>22</v>
      </c>
      <c r="R375" s="71">
        <v>5</v>
      </c>
      <c r="S375" s="70">
        <v>3</v>
      </c>
      <c r="T375" s="71">
        <v>4</v>
      </c>
      <c r="U375" s="71">
        <v>1</v>
      </c>
      <c r="V375" s="78">
        <v>3</v>
      </c>
      <c r="W375" s="78">
        <v>2.41</v>
      </c>
      <c r="X375" s="78">
        <v>2.41</v>
      </c>
      <c r="Y375" s="70">
        <v>4</v>
      </c>
      <c r="Z375" s="71">
        <v>1.6</v>
      </c>
      <c r="AA375" s="78">
        <v>2.2999999999999998</v>
      </c>
      <c r="AB375" s="78">
        <v>1.86</v>
      </c>
      <c r="AC375" s="78">
        <v>2.82</v>
      </c>
      <c r="AD375" s="63" t="s">
        <v>25</v>
      </c>
    </row>
    <row r="376" spans="1:30" ht="17.25" thickBot="1">
      <c r="A376" s="72">
        <v>374</v>
      </c>
      <c r="B376" s="57" t="s">
        <v>3943</v>
      </c>
      <c r="C376" s="58" t="s">
        <v>1814</v>
      </c>
      <c r="D376" s="69" t="s">
        <v>102</v>
      </c>
      <c r="E376" s="58" t="s">
        <v>85</v>
      </c>
      <c r="F376" s="69" t="s">
        <v>3944</v>
      </c>
      <c r="G376" s="69">
        <v>2004</v>
      </c>
      <c r="H376" s="59">
        <v>0</v>
      </c>
      <c r="I376" s="60"/>
      <c r="J376" s="60"/>
      <c r="K376" s="60"/>
      <c r="L376" s="60"/>
      <c r="M376" s="59">
        <v>0</v>
      </c>
      <c r="N376" s="60"/>
      <c r="O376" s="60">
        <v>0</v>
      </c>
      <c r="P376" s="59">
        <v>0</v>
      </c>
      <c r="Q376" s="60"/>
      <c r="R376" s="71">
        <v>1</v>
      </c>
      <c r="S376" s="59"/>
      <c r="T376" s="60"/>
      <c r="U376" s="60"/>
      <c r="V376" s="60"/>
      <c r="W376" s="60"/>
      <c r="X376" s="60"/>
      <c r="Y376" s="59"/>
      <c r="Z376" s="60"/>
      <c r="AA376" s="60"/>
      <c r="AB376" s="60"/>
      <c r="AC376" s="60"/>
      <c r="AD376" s="63" t="s">
        <v>25</v>
      </c>
    </row>
    <row r="377" spans="1:30" ht="17.25" thickBot="1">
      <c r="A377" s="72">
        <v>375</v>
      </c>
      <c r="B377" s="57" t="s">
        <v>2989</v>
      </c>
      <c r="C377" s="58" t="s">
        <v>1814</v>
      </c>
      <c r="D377" s="69" t="s">
        <v>1855</v>
      </c>
      <c r="E377" s="58" t="s">
        <v>77</v>
      </c>
      <c r="F377" s="69" t="s">
        <v>3765</v>
      </c>
      <c r="G377" s="69">
        <v>2004</v>
      </c>
      <c r="H377" s="70">
        <v>3</v>
      </c>
      <c r="I377" s="71">
        <v>13</v>
      </c>
      <c r="J377" s="71">
        <v>4</v>
      </c>
      <c r="K377" s="71">
        <v>2.1</v>
      </c>
      <c r="L377" s="71">
        <v>0.1</v>
      </c>
      <c r="M377" s="59">
        <v>0</v>
      </c>
      <c r="N377" s="60"/>
      <c r="O377" s="60">
        <v>0</v>
      </c>
      <c r="P377" s="70">
        <v>3</v>
      </c>
      <c r="Q377" s="71">
        <v>4</v>
      </c>
      <c r="R377" s="71">
        <v>1</v>
      </c>
      <c r="S377" s="70">
        <v>0.67</v>
      </c>
      <c r="T377" s="71">
        <v>1</v>
      </c>
      <c r="U377" s="60">
        <v>0</v>
      </c>
      <c r="V377" s="78">
        <v>1</v>
      </c>
      <c r="W377" s="78">
        <v>6.92</v>
      </c>
      <c r="X377" s="78">
        <v>7.07</v>
      </c>
      <c r="Y377" s="70">
        <v>1.5</v>
      </c>
      <c r="Z377" s="71">
        <v>0.3</v>
      </c>
      <c r="AA377" s="78">
        <v>1.2</v>
      </c>
      <c r="AB377" s="78">
        <v>8.61</v>
      </c>
      <c r="AC377" s="78">
        <v>8.14</v>
      </c>
      <c r="AD377" s="63" t="s">
        <v>25</v>
      </c>
    </row>
    <row r="378" spans="1:30" ht="17.25" thickBot="1">
      <c r="A378" s="72">
        <v>376</v>
      </c>
      <c r="B378" s="57" t="s">
        <v>283</v>
      </c>
      <c r="C378" s="58" t="s">
        <v>1831</v>
      </c>
      <c r="D378" s="69" t="s">
        <v>111</v>
      </c>
      <c r="E378" s="58" t="s">
        <v>83</v>
      </c>
      <c r="F378" s="69" t="s">
        <v>3766</v>
      </c>
      <c r="G378" s="69">
        <v>1990</v>
      </c>
      <c r="H378" s="70">
        <v>1</v>
      </c>
      <c r="I378" s="71">
        <v>90</v>
      </c>
      <c r="J378" s="71">
        <v>90</v>
      </c>
      <c r="K378" s="71">
        <v>14.3</v>
      </c>
      <c r="L378" s="71">
        <v>1</v>
      </c>
      <c r="M378" s="70">
        <v>1</v>
      </c>
      <c r="N378" s="71">
        <v>90</v>
      </c>
      <c r="O378" s="71">
        <v>1</v>
      </c>
      <c r="P378" s="59">
        <v>0</v>
      </c>
      <c r="Q378" s="60"/>
      <c r="R378" s="71">
        <v>6</v>
      </c>
      <c r="S378" s="70">
        <v>3</v>
      </c>
      <c r="T378" s="71">
        <v>3</v>
      </c>
      <c r="U378" s="71">
        <v>1</v>
      </c>
      <c r="V378" s="78">
        <v>2</v>
      </c>
      <c r="W378" s="78">
        <v>2</v>
      </c>
      <c r="X378" s="78">
        <v>1.17</v>
      </c>
      <c r="Y378" s="70">
        <v>2.5</v>
      </c>
      <c r="Z378" s="71">
        <v>0.7</v>
      </c>
      <c r="AA378" s="78">
        <v>1.8</v>
      </c>
      <c r="AB378" s="78">
        <v>1.78</v>
      </c>
      <c r="AC378" s="78">
        <v>1.72</v>
      </c>
      <c r="AD378" s="63" t="s">
        <v>25</v>
      </c>
    </row>
    <row r="379" spans="1:30" ht="17.25" thickBot="1">
      <c r="A379" s="72">
        <v>377</v>
      </c>
      <c r="B379" s="57" t="s">
        <v>284</v>
      </c>
      <c r="C379" s="58" t="s">
        <v>1846</v>
      </c>
      <c r="D379" s="69" t="s">
        <v>103</v>
      </c>
      <c r="E379" s="58" t="s">
        <v>96</v>
      </c>
      <c r="F379" s="69" t="s">
        <v>3767</v>
      </c>
      <c r="G379" s="69">
        <v>2001</v>
      </c>
      <c r="H379" s="70">
        <v>7</v>
      </c>
      <c r="I379" s="71">
        <v>616</v>
      </c>
      <c r="J379" s="71">
        <v>88</v>
      </c>
      <c r="K379" s="71">
        <v>97.8</v>
      </c>
      <c r="L379" s="71">
        <v>6.8</v>
      </c>
      <c r="M379" s="70">
        <v>7</v>
      </c>
      <c r="N379" s="71">
        <v>88</v>
      </c>
      <c r="O379" s="71">
        <v>6</v>
      </c>
      <c r="P379" s="59">
        <v>0</v>
      </c>
      <c r="Q379" s="60"/>
      <c r="R379" s="60">
        <v>0</v>
      </c>
      <c r="S379" s="70">
        <v>0.56999999999999995</v>
      </c>
      <c r="T379" s="71">
        <v>6</v>
      </c>
      <c r="U379" s="71">
        <v>12</v>
      </c>
      <c r="V379" s="77">
        <v>-6</v>
      </c>
      <c r="W379" s="77">
        <v>-0.88</v>
      </c>
      <c r="X379" s="77">
        <v>-0.88</v>
      </c>
      <c r="Y379" s="70">
        <v>12.2</v>
      </c>
      <c r="Z379" s="71">
        <v>9.4</v>
      </c>
      <c r="AA379" s="78">
        <v>2.8</v>
      </c>
      <c r="AB379" s="78">
        <v>0.41</v>
      </c>
      <c r="AC379" s="78">
        <v>0.73</v>
      </c>
      <c r="AD379" s="63" t="s">
        <v>25</v>
      </c>
    </row>
    <row r="380" spans="1:30" ht="17.25" thickBot="1">
      <c r="A380" s="72">
        <v>378</v>
      </c>
      <c r="B380" s="57" t="s">
        <v>2713</v>
      </c>
      <c r="C380" s="58" t="s">
        <v>1862</v>
      </c>
      <c r="D380" s="69" t="s">
        <v>111</v>
      </c>
      <c r="E380" s="58" t="s">
        <v>69</v>
      </c>
      <c r="F380" s="69" t="s">
        <v>3768</v>
      </c>
      <c r="G380" s="69">
        <v>1996</v>
      </c>
      <c r="H380" s="70">
        <v>7</v>
      </c>
      <c r="I380" s="71">
        <v>630</v>
      </c>
      <c r="J380" s="71">
        <v>90</v>
      </c>
      <c r="K380" s="71">
        <v>100</v>
      </c>
      <c r="L380" s="71">
        <v>7</v>
      </c>
      <c r="M380" s="70">
        <v>7</v>
      </c>
      <c r="N380" s="71">
        <v>90</v>
      </c>
      <c r="O380" s="71">
        <v>7</v>
      </c>
      <c r="P380" s="59">
        <v>0</v>
      </c>
      <c r="Q380" s="60"/>
      <c r="R380" s="60">
        <v>0</v>
      </c>
      <c r="S380" s="70">
        <v>1.29</v>
      </c>
      <c r="T380" s="71">
        <v>7</v>
      </c>
      <c r="U380" s="71">
        <v>11</v>
      </c>
      <c r="V380" s="77">
        <v>-4</v>
      </c>
      <c r="W380" s="77">
        <v>-0.56999999999999995</v>
      </c>
      <c r="X380" s="60"/>
      <c r="Y380" s="70">
        <v>11.2</v>
      </c>
      <c r="Z380" s="71">
        <v>11.1</v>
      </c>
      <c r="AA380" s="78">
        <v>0.1</v>
      </c>
      <c r="AB380" s="78">
        <v>0.01</v>
      </c>
      <c r="AC380" s="60"/>
      <c r="AD380" s="63" t="s">
        <v>25</v>
      </c>
    </row>
    <row r="381" spans="1:30" ht="17.25" thickBot="1">
      <c r="A381" s="72">
        <v>379</v>
      </c>
      <c r="B381" s="57" t="s">
        <v>2753</v>
      </c>
      <c r="C381" s="58" t="s">
        <v>1814</v>
      </c>
      <c r="D381" s="69" t="s">
        <v>103</v>
      </c>
      <c r="E381" s="58" t="s">
        <v>96</v>
      </c>
      <c r="F381" s="69" t="s">
        <v>3769</v>
      </c>
      <c r="G381" s="69">
        <v>2003</v>
      </c>
      <c r="H381" s="70">
        <v>1</v>
      </c>
      <c r="I381" s="71">
        <v>1</v>
      </c>
      <c r="J381" s="71">
        <v>1</v>
      </c>
      <c r="K381" s="71">
        <v>0.2</v>
      </c>
      <c r="L381" s="60">
        <v>0</v>
      </c>
      <c r="M381" s="59">
        <v>0</v>
      </c>
      <c r="N381" s="60"/>
      <c r="O381" s="60">
        <v>0</v>
      </c>
      <c r="P381" s="70">
        <v>1</v>
      </c>
      <c r="Q381" s="71">
        <v>1</v>
      </c>
      <c r="R381" s="71">
        <v>4</v>
      </c>
      <c r="S381" s="59">
        <v>0</v>
      </c>
      <c r="T381" s="60">
        <v>0</v>
      </c>
      <c r="U381" s="60">
        <v>0</v>
      </c>
      <c r="V381" s="60">
        <v>0</v>
      </c>
      <c r="W381" s="60">
        <v>0</v>
      </c>
      <c r="X381" s="78">
        <v>0.86</v>
      </c>
      <c r="Y381" s="59">
        <v>0</v>
      </c>
      <c r="Z381" s="60">
        <v>0</v>
      </c>
      <c r="AA381" s="60">
        <v>0</v>
      </c>
      <c r="AB381" s="60">
        <v>0</v>
      </c>
      <c r="AC381" s="77">
        <v>-0.39</v>
      </c>
      <c r="AD381" s="63" t="s">
        <v>25</v>
      </c>
    </row>
    <row r="382" spans="1:30" ht="17.25" thickBot="1">
      <c r="A382" s="72">
        <v>380</v>
      </c>
      <c r="B382" s="57" t="s">
        <v>2864</v>
      </c>
      <c r="C382" s="58" t="s">
        <v>1829</v>
      </c>
      <c r="D382" s="69" t="s">
        <v>103</v>
      </c>
      <c r="E382" s="58" t="s">
        <v>77</v>
      </c>
      <c r="F382" s="69" t="s">
        <v>3770</v>
      </c>
      <c r="G382" s="69">
        <v>1998</v>
      </c>
      <c r="H382" s="70">
        <v>5</v>
      </c>
      <c r="I382" s="71">
        <v>111</v>
      </c>
      <c r="J382" s="71">
        <v>22</v>
      </c>
      <c r="K382" s="71">
        <v>17.600000000000001</v>
      </c>
      <c r="L382" s="71">
        <v>1.2</v>
      </c>
      <c r="M382" s="59">
        <v>0</v>
      </c>
      <c r="N382" s="60"/>
      <c r="O382" s="60">
        <v>0</v>
      </c>
      <c r="P382" s="70">
        <v>5</v>
      </c>
      <c r="Q382" s="71">
        <v>22</v>
      </c>
      <c r="R382" s="71">
        <v>1</v>
      </c>
      <c r="S382" s="70">
        <v>0.6</v>
      </c>
      <c r="T382" s="71">
        <v>1</v>
      </c>
      <c r="U382" s="71">
        <v>4</v>
      </c>
      <c r="V382" s="77">
        <v>-3</v>
      </c>
      <c r="W382" s="77">
        <v>-2.4300000000000002</v>
      </c>
      <c r="X382" s="77">
        <v>-2.95</v>
      </c>
      <c r="Y382" s="70">
        <v>3.6</v>
      </c>
      <c r="Z382" s="71">
        <v>2.4</v>
      </c>
      <c r="AA382" s="78">
        <v>1.3</v>
      </c>
      <c r="AB382" s="78">
        <v>1.03</v>
      </c>
      <c r="AC382" s="78">
        <v>0.47</v>
      </c>
      <c r="AD382" s="63" t="s">
        <v>25</v>
      </c>
    </row>
    <row r="383" spans="1:30" ht="17.25" thickBot="1">
      <c r="A383" s="72">
        <v>381</v>
      </c>
      <c r="B383" s="57" t="s">
        <v>3306</v>
      </c>
      <c r="C383" s="58" t="s">
        <v>1846</v>
      </c>
      <c r="D383" s="69" t="s">
        <v>1812</v>
      </c>
      <c r="E383" s="58" t="s">
        <v>87</v>
      </c>
      <c r="F383" s="69" t="s">
        <v>3771</v>
      </c>
      <c r="G383" s="69">
        <v>1995</v>
      </c>
      <c r="H383" s="70">
        <v>3</v>
      </c>
      <c r="I383" s="71">
        <v>47</v>
      </c>
      <c r="J383" s="71">
        <v>16</v>
      </c>
      <c r="K383" s="71">
        <v>7.5</v>
      </c>
      <c r="L383" s="71">
        <v>0.5</v>
      </c>
      <c r="M383" s="59">
        <v>0</v>
      </c>
      <c r="N383" s="60"/>
      <c r="O383" s="60">
        <v>0</v>
      </c>
      <c r="P383" s="70">
        <v>3</v>
      </c>
      <c r="Q383" s="71">
        <v>16</v>
      </c>
      <c r="R383" s="60">
        <v>0</v>
      </c>
      <c r="S383" s="70">
        <v>0.67</v>
      </c>
      <c r="T383" s="60">
        <v>0</v>
      </c>
      <c r="U383" s="60">
        <v>0</v>
      </c>
      <c r="V383" s="60">
        <v>0</v>
      </c>
      <c r="W383" s="60">
        <v>0</v>
      </c>
      <c r="X383" s="78">
        <v>0.31</v>
      </c>
      <c r="Y383" s="70">
        <v>0.5</v>
      </c>
      <c r="Z383" s="71">
        <v>1.7</v>
      </c>
      <c r="AA383" s="77">
        <v>-1.2</v>
      </c>
      <c r="AB383" s="77">
        <v>-2.29</v>
      </c>
      <c r="AC383" s="77">
        <v>-1.98</v>
      </c>
      <c r="AD383" s="63" t="s">
        <v>25</v>
      </c>
    </row>
    <row r="384" spans="1:30" ht="17.25" thickBot="1">
      <c r="A384" s="72">
        <v>382</v>
      </c>
      <c r="B384" s="57" t="s">
        <v>375</v>
      </c>
      <c r="C384" s="58" t="s">
        <v>1838</v>
      </c>
      <c r="D384" s="69" t="s">
        <v>111</v>
      </c>
      <c r="E384" s="58" t="s">
        <v>65</v>
      </c>
      <c r="F384" s="69" t="s">
        <v>3945</v>
      </c>
      <c r="G384" s="69">
        <v>1992</v>
      </c>
      <c r="H384" s="59">
        <v>0</v>
      </c>
      <c r="I384" s="60"/>
      <c r="J384" s="60"/>
      <c r="K384" s="60"/>
      <c r="L384" s="60"/>
      <c r="M384" s="59">
        <v>0</v>
      </c>
      <c r="N384" s="60"/>
      <c r="O384" s="60">
        <v>0</v>
      </c>
      <c r="P384" s="59">
        <v>0</v>
      </c>
      <c r="Q384" s="60"/>
      <c r="R384" s="71">
        <v>7</v>
      </c>
      <c r="S384" s="59"/>
      <c r="T384" s="60"/>
      <c r="U384" s="60"/>
      <c r="V384" s="60"/>
      <c r="W384" s="60"/>
      <c r="X384" s="60"/>
      <c r="Y384" s="59"/>
      <c r="Z384" s="60"/>
      <c r="AA384" s="60"/>
      <c r="AB384" s="60"/>
      <c r="AC384" s="60"/>
      <c r="AD384" s="63" t="s">
        <v>25</v>
      </c>
    </row>
    <row r="385" spans="1:30" ht="17.25" thickBot="1">
      <c r="A385" s="72">
        <v>383</v>
      </c>
      <c r="B385" s="57" t="s">
        <v>2714</v>
      </c>
      <c r="C385" s="58" t="s">
        <v>1814</v>
      </c>
      <c r="D385" s="69" t="s">
        <v>1849</v>
      </c>
      <c r="E385" s="58" t="s">
        <v>2351</v>
      </c>
      <c r="F385" s="69" t="s">
        <v>3772</v>
      </c>
      <c r="G385" s="69">
        <v>1994</v>
      </c>
      <c r="H385" s="70">
        <v>3</v>
      </c>
      <c r="I385" s="71">
        <v>192</v>
      </c>
      <c r="J385" s="71">
        <v>64</v>
      </c>
      <c r="K385" s="71">
        <v>30.5</v>
      </c>
      <c r="L385" s="71">
        <v>2.1</v>
      </c>
      <c r="M385" s="70">
        <v>3</v>
      </c>
      <c r="N385" s="71">
        <v>64</v>
      </c>
      <c r="O385" s="71">
        <v>1</v>
      </c>
      <c r="P385" s="59">
        <v>0</v>
      </c>
      <c r="Q385" s="60"/>
      <c r="R385" s="60">
        <v>0</v>
      </c>
      <c r="S385" s="59">
        <v>0</v>
      </c>
      <c r="T385" s="71">
        <v>1</v>
      </c>
      <c r="U385" s="71">
        <v>3</v>
      </c>
      <c r="V385" s="77">
        <v>-2</v>
      </c>
      <c r="W385" s="77">
        <v>-0.94</v>
      </c>
      <c r="X385" s="78">
        <v>1.53</v>
      </c>
      <c r="Y385" s="70">
        <v>1</v>
      </c>
      <c r="Z385" s="71">
        <v>3.5</v>
      </c>
      <c r="AA385" s="77">
        <v>-2.5</v>
      </c>
      <c r="AB385" s="77">
        <v>-1.17</v>
      </c>
      <c r="AC385" s="78">
        <v>0.77</v>
      </c>
      <c r="AD385" s="63" t="s">
        <v>25</v>
      </c>
    </row>
    <row r="386" spans="1:30" ht="17.25" thickBot="1">
      <c r="A386" s="72">
        <v>384</v>
      </c>
      <c r="B386" s="57" t="s">
        <v>2715</v>
      </c>
      <c r="C386" s="58" t="s">
        <v>1827</v>
      </c>
      <c r="D386" s="69" t="s">
        <v>102</v>
      </c>
      <c r="E386" s="58" t="s">
        <v>2351</v>
      </c>
      <c r="F386" s="69" t="s">
        <v>3559</v>
      </c>
      <c r="G386" s="69">
        <v>2003</v>
      </c>
      <c r="H386" s="70">
        <v>3</v>
      </c>
      <c r="I386" s="71">
        <v>233</v>
      </c>
      <c r="J386" s="71">
        <v>78</v>
      </c>
      <c r="K386" s="71">
        <v>37</v>
      </c>
      <c r="L386" s="71">
        <v>2.6</v>
      </c>
      <c r="M386" s="70">
        <v>3</v>
      </c>
      <c r="N386" s="71">
        <v>78</v>
      </c>
      <c r="O386" s="71">
        <v>1</v>
      </c>
      <c r="P386" s="59">
        <v>0</v>
      </c>
      <c r="Q386" s="60"/>
      <c r="R386" s="71">
        <v>1</v>
      </c>
      <c r="S386" s="59">
        <v>0</v>
      </c>
      <c r="T386" s="71">
        <v>1</v>
      </c>
      <c r="U386" s="71">
        <v>3</v>
      </c>
      <c r="V386" s="77">
        <v>-2</v>
      </c>
      <c r="W386" s="77">
        <v>-0.77</v>
      </c>
      <c r="X386" s="78">
        <v>1.95</v>
      </c>
      <c r="Y386" s="70">
        <v>0.7</v>
      </c>
      <c r="Z386" s="71">
        <v>5.9</v>
      </c>
      <c r="AA386" s="77">
        <v>-5.2</v>
      </c>
      <c r="AB386" s="77">
        <v>-1.99</v>
      </c>
      <c r="AC386" s="77">
        <v>-0.46</v>
      </c>
      <c r="AD386" s="63" t="s">
        <v>25</v>
      </c>
    </row>
    <row r="387" spans="1:30" ht="17.25" thickBot="1">
      <c r="A387" s="72">
        <v>385</v>
      </c>
      <c r="B387" s="57" t="s">
        <v>3307</v>
      </c>
      <c r="C387" s="58" t="s">
        <v>1865</v>
      </c>
      <c r="D387" s="69" t="s">
        <v>102</v>
      </c>
      <c r="E387" s="58" t="s">
        <v>95</v>
      </c>
      <c r="F387" s="69" t="s">
        <v>3773</v>
      </c>
      <c r="G387" s="69">
        <v>2002</v>
      </c>
      <c r="H387" s="70">
        <v>3</v>
      </c>
      <c r="I387" s="71">
        <v>122</v>
      </c>
      <c r="J387" s="71">
        <v>41</v>
      </c>
      <c r="K387" s="71">
        <v>19.399999999999999</v>
      </c>
      <c r="L387" s="71">
        <v>1.4</v>
      </c>
      <c r="M387" s="70">
        <v>1</v>
      </c>
      <c r="N387" s="71">
        <v>62</v>
      </c>
      <c r="O387" s="60">
        <v>0</v>
      </c>
      <c r="P387" s="70">
        <v>2</v>
      </c>
      <c r="Q387" s="71">
        <v>30</v>
      </c>
      <c r="R387" s="60">
        <v>0</v>
      </c>
      <c r="S387" s="70">
        <v>0.33</v>
      </c>
      <c r="T387" s="60">
        <v>0</v>
      </c>
      <c r="U387" s="71">
        <v>2</v>
      </c>
      <c r="V387" s="77">
        <v>-2</v>
      </c>
      <c r="W387" s="77">
        <v>-1.48</v>
      </c>
      <c r="X387" s="77">
        <v>-0.06</v>
      </c>
      <c r="Y387" s="70">
        <v>1.4</v>
      </c>
      <c r="Z387" s="71">
        <v>2.1</v>
      </c>
      <c r="AA387" s="77">
        <v>-0.7</v>
      </c>
      <c r="AB387" s="77">
        <v>-0.53</v>
      </c>
      <c r="AC387" s="78">
        <v>0.77</v>
      </c>
      <c r="AD387" s="63" t="s">
        <v>25</v>
      </c>
    </row>
    <row r="388" spans="1:30" ht="17.25" thickBot="1">
      <c r="A388" s="72">
        <v>386</v>
      </c>
      <c r="B388" s="57" t="s">
        <v>3946</v>
      </c>
      <c r="C388" s="58" t="s">
        <v>1814</v>
      </c>
      <c r="D388" s="69" t="s">
        <v>103</v>
      </c>
      <c r="E388" s="58" t="s">
        <v>85</v>
      </c>
      <c r="F388" s="69" t="s">
        <v>3947</v>
      </c>
      <c r="G388" s="69">
        <v>2005</v>
      </c>
      <c r="H388" s="59">
        <v>0</v>
      </c>
      <c r="I388" s="60"/>
      <c r="J388" s="60"/>
      <c r="K388" s="60"/>
      <c r="L388" s="60"/>
      <c r="M388" s="59">
        <v>0</v>
      </c>
      <c r="N388" s="60"/>
      <c r="O388" s="60">
        <v>0</v>
      </c>
      <c r="P388" s="59">
        <v>0</v>
      </c>
      <c r="Q388" s="60"/>
      <c r="R388" s="71">
        <v>1</v>
      </c>
      <c r="S388" s="59"/>
      <c r="T388" s="60"/>
      <c r="U388" s="60"/>
      <c r="V388" s="60"/>
      <c r="W388" s="60"/>
      <c r="X388" s="60"/>
      <c r="Y388" s="59"/>
      <c r="Z388" s="60"/>
      <c r="AA388" s="60"/>
      <c r="AB388" s="60"/>
      <c r="AC388" s="60"/>
      <c r="AD388" s="63" t="s">
        <v>25</v>
      </c>
    </row>
    <row r="389" spans="1:30" ht="17.25" thickBot="1">
      <c r="A389" s="72">
        <v>387</v>
      </c>
      <c r="B389" s="57" t="s">
        <v>2851</v>
      </c>
      <c r="C389" s="58" t="s">
        <v>1843</v>
      </c>
      <c r="D389" s="69" t="s">
        <v>103</v>
      </c>
      <c r="E389" s="58" t="s">
        <v>75</v>
      </c>
      <c r="F389" s="69" t="s">
        <v>3774</v>
      </c>
      <c r="G389" s="69">
        <v>1995</v>
      </c>
      <c r="H389" s="70">
        <v>4</v>
      </c>
      <c r="I389" s="71">
        <v>294</v>
      </c>
      <c r="J389" s="71">
        <v>74</v>
      </c>
      <c r="K389" s="71">
        <v>54.4</v>
      </c>
      <c r="L389" s="71">
        <v>3.3</v>
      </c>
      <c r="M389" s="70">
        <v>3</v>
      </c>
      <c r="N389" s="71">
        <v>90</v>
      </c>
      <c r="O389" s="71">
        <v>3</v>
      </c>
      <c r="P389" s="70">
        <v>1</v>
      </c>
      <c r="Q389" s="71">
        <v>24</v>
      </c>
      <c r="R389" s="60">
        <v>0</v>
      </c>
      <c r="S389" s="70">
        <v>1.25</v>
      </c>
      <c r="T389" s="71">
        <v>3</v>
      </c>
      <c r="U389" s="71">
        <v>3</v>
      </c>
      <c r="V389" s="60">
        <v>0</v>
      </c>
      <c r="W389" s="60">
        <v>0</v>
      </c>
      <c r="X389" s="78">
        <v>1.83</v>
      </c>
      <c r="Y389" s="70">
        <v>2.2000000000000002</v>
      </c>
      <c r="Z389" s="71">
        <v>6.5</v>
      </c>
      <c r="AA389" s="77">
        <v>-4.2</v>
      </c>
      <c r="AB389" s="77">
        <v>-1.3</v>
      </c>
      <c r="AC389" s="77">
        <v>-0.06</v>
      </c>
      <c r="AD389" s="63" t="s">
        <v>25</v>
      </c>
    </row>
    <row r="390" spans="1:30" ht="17.25" thickBot="1">
      <c r="A390" s="72">
        <v>388</v>
      </c>
      <c r="B390" s="57" t="s">
        <v>285</v>
      </c>
      <c r="C390" s="58" t="s">
        <v>1814</v>
      </c>
      <c r="D390" s="69" t="s">
        <v>103</v>
      </c>
      <c r="E390" s="58" t="s">
        <v>65</v>
      </c>
      <c r="F390" s="69" t="s">
        <v>3775</v>
      </c>
      <c r="G390" s="69">
        <v>2002</v>
      </c>
      <c r="H390" s="70">
        <v>1</v>
      </c>
      <c r="I390" s="71">
        <v>11</v>
      </c>
      <c r="J390" s="71">
        <v>11</v>
      </c>
      <c r="K390" s="71">
        <v>1.7</v>
      </c>
      <c r="L390" s="71">
        <v>0.1</v>
      </c>
      <c r="M390" s="59">
        <v>0</v>
      </c>
      <c r="N390" s="60"/>
      <c r="O390" s="60">
        <v>0</v>
      </c>
      <c r="P390" s="70">
        <v>1</v>
      </c>
      <c r="Q390" s="71">
        <v>11</v>
      </c>
      <c r="R390" s="71">
        <v>2</v>
      </c>
      <c r="S390" s="70">
        <v>3</v>
      </c>
      <c r="T390" s="60">
        <v>0</v>
      </c>
      <c r="U390" s="60">
        <v>0</v>
      </c>
      <c r="V390" s="60">
        <v>0</v>
      </c>
      <c r="W390" s="60">
        <v>0</v>
      </c>
      <c r="X390" s="77">
        <v>-1.74</v>
      </c>
      <c r="Y390" s="70">
        <v>0.1</v>
      </c>
      <c r="Z390" s="71">
        <v>0.1</v>
      </c>
      <c r="AA390" s="78">
        <v>0.1</v>
      </c>
      <c r="AB390" s="78">
        <v>0.62</v>
      </c>
      <c r="AC390" s="77">
        <v>-0.73</v>
      </c>
      <c r="AD390" s="63" t="s">
        <v>25</v>
      </c>
    </row>
    <row r="391" spans="1:30" ht="17.25" thickBot="1">
      <c r="A391" s="72">
        <v>389</v>
      </c>
      <c r="B391" s="57" t="s">
        <v>285</v>
      </c>
      <c r="C391" s="58" t="s">
        <v>1814</v>
      </c>
      <c r="D391" s="69" t="s">
        <v>1821</v>
      </c>
      <c r="E391" s="58" t="s">
        <v>81</v>
      </c>
      <c r="F391" s="69" t="s">
        <v>3775</v>
      </c>
      <c r="G391" s="69">
        <v>2002</v>
      </c>
      <c r="H391" s="70">
        <v>3</v>
      </c>
      <c r="I391" s="71">
        <v>80</v>
      </c>
      <c r="J391" s="71">
        <v>27</v>
      </c>
      <c r="K391" s="71">
        <v>14.8</v>
      </c>
      <c r="L391" s="71">
        <v>0.9</v>
      </c>
      <c r="M391" s="59">
        <v>0</v>
      </c>
      <c r="N391" s="60"/>
      <c r="O391" s="60">
        <v>0</v>
      </c>
      <c r="P391" s="70">
        <v>3</v>
      </c>
      <c r="Q391" s="71">
        <v>27</v>
      </c>
      <c r="R391" s="60">
        <v>0</v>
      </c>
      <c r="S391" s="70">
        <v>0.33</v>
      </c>
      <c r="T391" s="60">
        <v>0</v>
      </c>
      <c r="U391" s="71">
        <v>1</v>
      </c>
      <c r="V391" s="77">
        <v>-1</v>
      </c>
      <c r="W391" s="77">
        <v>-1.1299999999999999</v>
      </c>
      <c r="X391" s="77">
        <v>-1.1299999999999999</v>
      </c>
      <c r="Y391" s="70">
        <v>2.2999999999999998</v>
      </c>
      <c r="Z391" s="71">
        <v>1.4</v>
      </c>
      <c r="AA391" s="78">
        <v>0.9</v>
      </c>
      <c r="AB391" s="78">
        <v>1.04</v>
      </c>
      <c r="AC391" s="78">
        <v>0.19</v>
      </c>
      <c r="AD391" s="63" t="s">
        <v>25</v>
      </c>
    </row>
    <row r="392" spans="1:30" ht="17.25" thickBot="1">
      <c r="A392" s="72">
        <v>390</v>
      </c>
      <c r="B392" s="57" t="s">
        <v>286</v>
      </c>
      <c r="C392" s="58" t="s">
        <v>1854</v>
      </c>
      <c r="D392" s="69" t="s">
        <v>104</v>
      </c>
      <c r="E392" s="58" t="s">
        <v>91</v>
      </c>
      <c r="F392" s="69" t="s">
        <v>3776</v>
      </c>
      <c r="G392" s="69">
        <v>1994</v>
      </c>
      <c r="H392" s="70">
        <v>7</v>
      </c>
      <c r="I392" s="71">
        <v>630</v>
      </c>
      <c r="J392" s="71">
        <v>90</v>
      </c>
      <c r="K392" s="71">
        <v>100</v>
      </c>
      <c r="L392" s="71">
        <v>7</v>
      </c>
      <c r="M392" s="70">
        <v>7</v>
      </c>
      <c r="N392" s="71">
        <v>90</v>
      </c>
      <c r="O392" s="71">
        <v>7</v>
      </c>
      <c r="P392" s="59">
        <v>0</v>
      </c>
      <c r="Q392" s="60"/>
      <c r="R392" s="60">
        <v>0</v>
      </c>
      <c r="S392" s="70">
        <v>1.86</v>
      </c>
      <c r="T392" s="71">
        <v>13</v>
      </c>
      <c r="U392" s="71">
        <v>10</v>
      </c>
      <c r="V392" s="78">
        <v>3</v>
      </c>
      <c r="W392" s="78">
        <v>0.43</v>
      </c>
      <c r="X392" s="60"/>
      <c r="Y392" s="70">
        <v>11.1</v>
      </c>
      <c r="Z392" s="71">
        <v>14.3</v>
      </c>
      <c r="AA392" s="77">
        <v>-3.2</v>
      </c>
      <c r="AB392" s="77">
        <v>-0.46</v>
      </c>
      <c r="AC392" s="60"/>
      <c r="AD392" s="63" t="s">
        <v>25</v>
      </c>
    </row>
    <row r="393" spans="1:30" ht="17.25" thickBot="1">
      <c r="A393" s="72">
        <v>391</v>
      </c>
      <c r="B393" s="57" t="s">
        <v>287</v>
      </c>
      <c r="C393" s="58" t="s">
        <v>1824</v>
      </c>
      <c r="D393" s="69" t="s">
        <v>1812</v>
      </c>
      <c r="E393" s="58" t="s">
        <v>91</v>
      </c>
      <c r="F393" s="69" t="s">
        <v>3777</v>
      </c>
      <c r="G393" s="69">
        <v>1997</v>
      </c>
      <c r="H393" s="70">
        <v>7</v>
      </c>
      <c r="I393" s="71">
        <v>617</v>
      </c>
      <c r="J393" s="71">
        <v>88</v>
      </c>
      <c r="K393" s="71">
        <v>97.9</v>
      </c>
      <c r="L393" s="71">
        <v>6.9</v>
      </c>
      <c r="M393" s="70">
        <v>7</v>
      </c>
      <c r="N393" s="71">
        <v>88</v>
      </c>
      <c r="O393" s="71">
        <v>2</v>
      </c>
      <c r="P393" s="59">
        <v>0</v>
      </c>
      <c r="Q393" s="60"/>
      <c r="R393" s="60">
        <v>0</v>
      </c>
      <c r="S393" s="70">
        <v>1.86</v>
      </c>
      <c r="T393" s="71">
        <v>13</v>
      </c>
      <c r="U393" s="71">
        <v>9</v>
      </c>
      <c r="V393" s="78">
        <v>4</v>
      </c>
      <c r="W393" s="78">
        <v>0.57999999999999996</v>
      </c>
      <c r="X393" s="78">
        <v>7.51</v>
      </c>
      <c r="Y393" s="70">
        <v>10.5</v>
      </c>
      <c r="Z393" s="71">
        <v>13.5</v>
      </c>
      <c r="AA393" s="77">
        <v>-3</v>
      </c>
      <c r="AB393" s="77">
        <v>-0.44</v>
      </c>
      <c r="AC393" s="78">
        <v>1.17</v>
      </c>
      <c r="AD393" s="63" t="s">
        <v>25</v>
      </c>
    </row>
    <row r="394" spans="1:30" ht="17.25" thickBot="1">
      <c r="A394" s="72">
        <v>392</v>
      </c>
      <c r="B394" s="57" t="s">
        <v>288</v>
      </c>
      <c r="C394" s="58" t="s">
        <v>1826</v>
      </c>
      <c r="D394" s="69" t="s">
        <v>104</v>
      </c>
      <c r="E394" s="58" t="s">
        <v>63</v>
      </c>
      <c r="F394" s="69" t="s">
        <v>3627</v>
      </c>
      <c r="G394" s="69">
        <v>1993</v>
      </c>
      <c r="H394" s="70">
        <v>3</v>
      </c>
      <c r="I394" s="71">
        <v>235</v>
      </c>
      <c r="J394" s="71">
        <v>78</v>
      </c>
      <c r="K394" s="71">
        <v>37.299999999999997</v>
      </c>
      <c r="L394" s="71">
        <v>2.6</v>
      </c>
      <c r="M394" s="70">
        <v>3</v>
      </c>
      <c r="N394" s="71">
        <v>78</v>
      </c>
      <c r="O394" s="71">
        <v>2</v>
      </c>
      <c r="P394" s="59">
        <v>0</v>
      </c>
      <c r="Q394" s="60"/>
      <c r="R394" s="60">
        <v>0</v>
      </c>
      <c r="S394" s="70">
        <v>2.33</v>
      </c>
      <c r="T394" s="71">
        <v>3</v>
      </c>
      <c r="U394" s="71">
        <v>2</v>
      </c>
      <c r="V394" s="78">
        <v>1</v>
      </c>
      <c r="W394" s="78">
        <v>0.38</v>
      </c>
      <c r="X394" s="77">
        <v>-1.44</v>
      </c>
      <c r="Y394" s="70">
        <v>4.2</v>
      </c>
      <c r="Z394" s="71">
        <v>2.4</v>
      </c>
      <c r="AA394" s="78">
        <v>1.8</v>
      </c>
      <c r="AB394" s="78">
        <v>0.68</v>
      </c>
      <c r="AC394" s="77">
        <v>-0.82</v>
      </c>
      <c r="AD394" s="63" t="s">
        <v>25</v>
      </c>
    </row>
    <row r="395" spans="1:30" ht="17.25" thickBot="1">
      <c r="A395" s="72">
        <v>393</v>
      </c>
      <c r="B395" s="57" t="s">
        <v>289</v>
      </c>
      <c r="C395" s="58" t="s">
        <v>1813</v>
      </c>
      <c r="D395" s="69" t="s">
        <v>104</v>
      </c>
      <c r="E395" s="58" t="s">
        <v>96</v>
      </c>
      <c r="F395" s="69" t="s">
        <v>3778</v>
      </c>
      <c r="G395" s="69">
        <v>2001</v>
      </c>
      <c r="H395" s="70">
        <v>6</v>
      </c>
      <c r="I395" s="71">
        <v>377</v>
      </c>
      <c r="J395" s="71">
        <v>63</v>
      </c>
      <c r="K395" s="71">
        <v>59.8</v>
      </c>
      <c r="L395" s="71">
        <v>4.2</v>
      </c>
      <c r="M395" s="70">
        <v>4</v>
      </c>
      <c r="N395" s="71">
        <v>90</v>
      </c>
      <c r="O395" s="71">
        <v>4</v>
      </c>
      <c r="P395" s="70">
        <v>2</v>
      </c>
      <c r="Q395" s="71">
        <v>9</v>
      </c>
      <c r="R395" s="71">
        <v>1</v>
      </c>
      <c r="S395" s="70">
        <v>0.17</v>
      </c>
      <c r="T395" s="71">
        <v>2</v>
      </c>
      <c r="U395" s="71">
        <v>8</v>
      </c>
      <c r="V395" s="77">
        <v>-6</v>
      </c>
      <c r="W395" s="77">
        <v>-1.43</v>
      </c>
      <c r="X395" s="77">
        <v>-1.43</v>
      </c>
      <c r="Y395" s="70">
        <v>7.4</v>
      </c>
      <c r="Z395" s="71">
        <v>6.7</v>
      </c>
      <c r="AA395" s="78">
        <v>0.7</v>
      </c>
      <c r="AB395" s="78">
        <v>0.17</v>
      </c>
      <c r="AC395" s="77">
        <v>-0.55000000000000004</v>
      </c>
      <c r="AD395" s="63" t="s">
        <v>25</v>
      </c>
    </row>
    <row r="396" spans="1:30" ht="17.25" thickBot="1">
      <c r="A396" s="72">
        <v>394</v>
      </c>
      <c r="B396" s="57" t="s">
        <v>376</v>
      </c>
      <c r="C396" s="58" t="s">
        <v>1839</v>
      </c>
      <c r="D396" s="69" t="s">
        <v>1821</v>
      </c>
      <c r="E396" s="58" t="s">
        <v>69</v>
      </c>
      <c r="F396" s="69" t="s">
        <v>3779</v>
      </c>
      <c r="G396" s="69">
        <v>2001</v>
      </c>
      <c r="H396" s="70">
        <v>4</v>
      </c>
      <c r="I396" s="71">
        <v>86</v>
      </c>
      <c r="J396" s="71">
        <v>22</v>
      </c>
      <c r="K396" s="71">
        <v>13.7</v>
      </c>
      <c r="L396" s="71">
        <v>1</v>
      </c>
      <c r="M396" s="70">
        <v>1</v>
      </c>
      <c r="N396" s="71">
        <v>60</v>
      </c>
      <c r="O396" s="60">
        <v>0</v>
      </c>
      <c r="P396" s="70">
        <v>3</v>
      </c>
      <c r="Q396" s="71">
        <v>9</v>
      </c>
      <c r="R396" s="71">
        <v>3</v>
      </c>
      <c r="S396" s="70">
        <v>0.75</v>
      </c>
      <c r="T396" s="60">
        <v>0</v>
      </c>
      <c r="U396" s="71">
        <v>1</v>
      </c>
      <c r="V396" s="77">
        <v>-1</v>
      </c>
      <c r="W396" s="77">
        <v>-1.05</v>
      </c>
      <c r="X396" s="77">
        <v>-0.55000000000000004</v>
      </c>
      <c r="Y396" s="70">
        <v>1.6</v>
      </c>
      <c r="Z396" s="71">
        <v>1.7</v>
      </c>
      <c r="AA396" s="77">
        <v>-0.2</v>
      </c>
      <c r="AB396" s="77">
        <v>-0.16</v>
      </c>
      <c r="AC396" s="77">
        <v>-0.19</v>
      </c>
      <c r="AD396" s="63" t="s">
        <v>25</v>
      </c>
    </row>
    <row r="397" spans="1:30" ht="17.25" thickBot="1">
      <c r="A397" s="72">
        <v>395</v>
      </c>
      <c r="B397" s="57" t="s">
        <v>290</v>
      </c>
      <c r="C397" s="58" t="s">
        <v>1824</v>
      </c>
      <c r="D397" s="69" t="s">
        <v>103</v>
      </c>
      <c r="E397" s="58" t="s">
        <v>75</v>
      </c>
      <c r="F397" s="69" t="s">
        <v>3584</v>
      </c>
      <c r="G397" s="69">
        <v>1996</v>
      </c>
      <c r="H397" s="70">
        <v>6</v>
      </c>
      <c r="I397" s="71">
        <v>406</v>
      </c>
      <c r="J397" s="71">
        <v>68</v>
      </c>
      <c r="K397" s="71">
        <v>75.2</v>
      </c>
      <c r="L397" s="71">
        <v>4.5</v>
      </c>
      <c r="M397" s="70">
        <v>5</v>
      </c>
      <c r="N397" s="71">
        <v>75</v>
      </c>
      <c r="O397" s="71">
        <v>1</v>
      </c>
      <c r="P397" s="70">
        <v>1</v>
      </c>
      <c r="Q397" s="71">
        <v>33</v>
      </c>
      <c r="R397" s="60">
        <v>0</v>
      </c>
      <c r="S397" s="70">
        <v>1.33</v>
      </c>
      <c r="T397" s="71">
        <v>4</v>
      </c>
      <c r="U397" s="71">
        <v>7</v>
      </c>
      <c r="V397" s="77">
        <v>-3</v>
      </c>
      <c r="W397" s="77">
        <v>-0.67</v>
      </c>
      <c r="X397" s="78">
        <v>0.68</v>
      </c>
      <c r="Y397" s="70">
        <v>4.5</v>
      </c>
      <c r="Z397" s="71">
        <v>6.9</v>
      </c>
      <c r="AA397" s="77">
        <v>-2.4</v>
      </c>
      <c r="AB397" s="77">
        <v>-0.53</v>
      </c>
      <c r="AC397" s="78">
        <v>2.98</v>
      </c>
      <c r="AD397" s="63" t="s">
        <v>25</v>
      </c>
    </row>
    <row r="398" spans="1:30" ht="17.25" thickBot="1">
      <c r="A398" s="72">
        <v>396</v>
      </c>
      <c r="B398" s="57" t="s">
        <v>291</v>
      </c>
      <c r="C398" s="58" t="s">
        <v>1845</v>
      </c>
      <c r="D398" s="69" t="s">
        <v>102</v>
      </c>
      <c r="E398" s="58" t="s">
        <v>71</v>
      </c>
      <c r="F398" s="69" t="s">
        <v>3780</v>
      </c>
      <c r="G398" s="69">
        <v>1989</v>
      </c>
      <c r="H398" s="70">
        <v>5</v>
      </c>
      <c r="I398" s="71">
        <v>103</v>
      </c>
      <c r="J398" s="71">
        <v>21</v>
      </c>
      <c r="K398" s="71">
        <v>16.3</v>
      </c>
      <c r="L398" s="71">
        <v>1.1000000000000001</v>
      </c>
      <c r="M398" s="59">
        <v>0</v>
      </c>
      <c r="N398" s="60"/>
      <c r="O398" s="60">
        <v>0</v>
      </c>
      <c r="P398" s="70">
        <v>5</v>
      </c>
      <c r="Q398" s="71">
        <v>21</v>
      </c>
      <c r="R398" s="60">
        <v>0</v>
      </c>
      <c r="S398" s="70">
        <v>2.6</v>
      </c>
      <c r="T398" s="71">
        <v>4</v>
      </c>
      <c r="U398" s="71">
        <v>1</v>
      </c>
      <c r="V398" s="78">
        <v>3</v>
      </c>
      <c r="W398" s="78">
        <v>2.62</v>
      </c>
      <c r="X398" s="78">
        <v>1.6</v>
      </c>
      <c r="Y398" s="70">
        <v>2.1</v>
      </c>
      <c r="Z398" s="71">
        <v>1.5</v>
      </c>
      <c r="AA398" s="78">
        <v>0.7</v>
      </c>
      <c r="AB398" s="78">
        <v>0.6</v>
      </c>
      <c r="AC398" s="78">
        <v>0.19</v>
      </c>
      <c r="AD398" s="63" t="s">
        <v>25</v>
      </c>
    </row>
    <row r="399" spans="1:30" ht="17.25" thickBot="1">
      <c r="A399" s="72">
        <v>397</v>
      </c>
      <c r="B399" s="57" t="s">
        <v>2865</v>
      </c>
      <c r="C399" s="58" t="s">
        <v>1823</v>
      </c>
      <c r="D399" s="69" t="s">
        <v>103</v>
      </c>
      <c r="E399" s="58" t="s">
        <v>65</v>
      </c>
      <c r="F399" s="69" t="s">
        <v>3948</v>
      </c>
      <c r="G399" s="69">
        <v>2003</v>
      </c>
      <c r="H399" s="59">
        <v>0</v>
      </c>
      <c r="I399" s="60"/>
      <c r="J399" s="60"/>
      <c r="K399" s="60"/>
      <c r="L399" s="60"/>
      <c r="M399" s="59">
        <v>0</v>
      </c>
      <c r="N399" s="60"/>
      <c r="O399" s="60">
        <v>0</v>
      </c>
      <c r="P399" s="59">
        <v>0</v>
      </c>
      <c r="Q399" s="60"/>
      <c r="R399" s="71">
        <v>1</v>
      </c>
      <c r="S399" s="59"/>
      <c r="T399" s="60"/>
      <c r="U399" s="60"/>
      <c r="V399" s="60"/>
      <c r="W399" s="60"/>
      <c r="X399" s="60"/>
      <c r="Y399" s="59"/>
      <c r="Z399" s="60"/>
      <c r="AA399" s="60"/>
      <c r="AB399" s="60"/>
      <c r="AC399" s="60"/>
      <c r="AD399" s="63" t="s">
        <v>25</v>
      </c>
    </row>
    <row r="400" spans="1:30" ht="17.25" thickBot="1">
      <c r="A400" s="72">
        <v>398</v>
      </c>
      <c r="B400" s="57" t="s">
        <v>3172</v>
      </c>
      <c r="C400" s="58" t="s">
        <v>1861</v>
      </c>
      <c r="D400" s="69" t="s">
        <v>111</v>
      </c>
      <c r="E400" s="58" t="s">
        <v>81</v>
      </c>
      <c r="F400" s="69" t="s">
        <v>3949</v>
      </c>
      <c r="G400" s="69">
        <v>1999</v>
      </c>
      <c r="H400" s="59">
        <v>0</v>
      </c>
      <c r="I400" s="60"/>
      <c r="J400" s="60"/>
      <c r="K400" s="60"/>
      <c r="L400" s="60"/>
      <c r="M400" s="59">
        <v>0</v>
      </c>
      <c r="N400" s="60"/>
      <c r="O400" s="60">
        <v>0</v>
      </c>
      <c r="P400" s="59">
        <v>0</v>
      </c>
      <c r="Q400" s="60"/>
      <c r="R400" s="71">
        <v>3</v>
      </c>
      <c r="S400" s="59"/>
      <c r="T400" s="60"/>
      <c r="U400" s="60"/>
      <c r="V400" s="60"/>
      <c r="W400" s="60"/>
      <c r="X400" s="60"/>
      <c r="Y400" s="59"/>
      <c r="Z400" s="60"/>
      <c r="AA400" s="60"/>
      <c r="AB400" s="60"/>
      <c r="AC400" s="60"/>
      <c r="AD400" s="63" t="s">
        <v>25</v>
      </c>
    </row>
    <row r="401" spans="1:30" ht="17.25" thickBot="1">
      <c r="A401" s="72">
        <v>399</v>
      </c>
      <c r="B401" s="57" t="s">
        <v>3173</v>
      </c>
      <c r="C401" s="58" t="s">
        <v>1840</v>
      </c>
      <c r="D401" s="69" t="s">
        <v>104</v>
      </c>
      <c r="E401" s="58" t="s">
        <v>71</v>
      </c>
      <c r="F401" s="69" t="s">
        <v>3950</v>
      </c>
      <c r="G401" s="69">
        <v>2005</v>
      </c>
      <c r="H401" s="59">
        <v>0</v>
      </c>
      <c r="I401" s="60"/>
      <c r="J401" s="60"/>
      <c r="K401" s="60"/>
      <c r="L401" s="60"/>
      <c r="M401" s="59">
        <v>0</v>
      </c>
      <c r="N401" s="60"/>
      <c r="O401" s="60">
        <v>0</v>
      </c>
      <c r="P401" s="59">
        <v>0</v>
      </c>
      <c r="Q401" s="60"/>
      <c r="R401" s="71">
        <v>2</v>
      </c>
      <c r="S401" s="59"/>
      <c r="T401" s="60"/>
      <c r="U401" s="60"/>
      <c r="V401" s="60"/>
      <c r="W401" s="60"/>
      <c r="X401" s="60"/>
      <c r="Y401" s="59"/>
      <c r="Z401" s="60"/>
      <c r="AA401" s="60"/>
      <c r="AB401" s="60"/>
      <c r="AC401" s="60"/>
      <c r="AD401" s="63" t="s">
        <v>25</v>
      </c>
    </row>
    <row r="402" spans="1:30" ht="17.25" thickBot="1">
      <c r="A402" s="72">
        <v>400</v>
      </c>
      <c r="B402" s="57" t="s">
        <v>292</v>
      </c>
      <c r="C402" s="58" t="s">
        <v>1814</v>
      </c>
      <c r="D402" s="69" t="s">
        <v>103</v>
      </c>
      <c r="E402" s="58" t="s">
        <v>65</v>
      </c>
      <c r="F402" s="69" t="s">
        <v>3781</v>
      </c>
      <c r="G402" s="69">
        <v>1995</v>
      </c>
      <c r="H402" s="70">
        <v>3</v>
      </c>
      <c r="I402" s="71">
        <v>73</v>
      </c>
      <c r="J402" s="71">
        <v>24</v>
      </c>
      <c r="K402" s="71">
        <v>11.6</v>
      </c>
      <c r="L402" s="71">
        <v>0.8</v>
      </c>
      <c r="M402" s="59">
        <v>0</v>
      </c>
      <c r="N402" s="60"/>
      <c r="O402" s="60">
        <v>0</v>
      </c>
      <c r="P402" s="70">
        <v>3</v>
      </c>
      <c r="Q402" s="71">
        <v>24</v>
      </c>
      <c r="R402" s="71">
        <v>4</v>
      </c>
      <c r="S402" s="70">
        <v>2</v>
      </c>
      <c r="T402" s="71">
        <v>1</v>
      </c>
      <c r="U402" s="71">
        <v>1</v>
      </c>
      <c r="V402" s="60">
        <v>0</v>
      </c>
      <c r="W402" s="60">
        <v>0</v>
      </c>
      <c r="X402" s="77">
        <v>-1.94</v>
      </c>
      <c r="Y402" s="70">
        <v>0.9</v>
      </c>
      <c r="Z402" s="71">
        <v>1.1000000000000001</v>
      </c>
      <c r="AA402" s="77">
        <v>-0.2</v>
      </c>
      <c r="AB402" s="77">
        <v>-0.24</v>
      </c>
      <c r="AC402" s="77">
        <v>-1.77</v>
      </c>
      <c r="AD402" s="63" t="s">
        <v>25</v>
      </c>
    </row>
    <row r="403" spans="1:30" ht="17.25" thickBot="1">
      <c r="A403" s="72">
        <v>401</v>
      </c>
      <c r="B403" s="57" t="s">
        <v>2716</v>
      </c>
      <c r="C403" s="58" t="s">
        <v>1814</v>
      </c>
      <c r="D403" s="69" t="s">
        <v>102</v>
      </c>
      <c r="E403" s="58" t="s">
        <v>83</v>
      </c>
      <c r="F403" s="69" t="s">
        <v>3782</v>
      </c>
      <c r="G403" s="69">
        <v>2002</v>
      </c>
      <c r="H403" s="70">
        <v>1</v>
      </c>
      <c r="I403" s="71">
        <v>4</v>
      </c>
      <c r="J403" s="71">
        <v>4</v>
      </c>
      <c r="K403" s="71">
        <v>0.6</v>
      </c>
      <c r="L403" s="60">
        <v>0</v>
      </c>
      <c r="M403" s="59">
        <v>0</v>
      </c>
      <c r="N403" s="60"/>
      <c r="O403" s="60">
        <v>0</v>
      </c>
      <c r="P403" s="70">
        <v>1</v>
      </c>
      <c r="Q403" s="71">
        <v>4</v>
      </c>
      <c r="R403" s="60">
        <v>0</v>
      </c>
      <c r="S403" s="59">
        <v>0</v>
      </c>
      <c r="T403" s="60">
        <v>0</v>
      </c>
      <c r="U403" s="71">
        <v>1</v>
      </c>
      <c r="V403" s="77">
        <v>-1</v>
      </c>
      <c r="W403" s="77">
        <v>-22.5</v>
      </c>
      <c r="X403" s="77">
        <v>-23.65</v>
      </c>
      <c r="Y403" s="70">
        <v>0.3</v>
      </c>
      <c r="Z403" s="71">
        <v>0.6</v>
      </c>
      <c r="AA403" s="77">
        <v>-0.3</v>
      </c>
      <c r="AB403" s="77">
        <v>-5.72</v>
      </c>
      <c r="AC403" s="77">
        <v>-6.06</v>
      </c>
      <c r="AD403" s="63" t="s">
        <v>25</v>
      </c>
    </row>
    <row r="404" spans="1:30" ht="17.25" thickBot="1">
      <c r="A404" s="72">
        <v>402</v>
      </c>
      <c r="B404" s="57" t="s">
        <v>97</v>
      </c>
      <c r="C404" s="58" t="s">
        <v>1814</v>
      </c>
      <c r="D404" s="69" t="s">
        <v>111</v>
      </c>
      <c r="E404" s="58" t="s">
        <v>96</v>
      </c>
      <c r="F404" s="69" t="s">
        <v>3783</v>
      </c>
      <c r="G404" s="69">
        <v>1994</v>
      </c>
      <c r="H404" s="70">
        <v>7</v>
      </c>
      <c r="I404" s="71">
        <v>630</v>
      </c>
      <c r="J404" s="71">
        <v>90</v>
      </c>
      <c r="K404" s="71">
        <v>100</v>
      </c>
      <c r="L404" s="71">
        <v>7</v>
      </c>
      <c r="M404" s="70">
        <v>7</v>
      </c>
      <c r="N404" s="71">
        <v>90</v>
      </c>
      <c r="O404" s="71">
        <v>7</v>
      </c>
      <c r="P404" s="59">
        <v>0</v>
      </c>
      <c r="Q404" s="60"/>
      <c r="R404" s="60">
        <v>0</v>
      </c>
      <c r="S404" s="70">
        <v>0.56999999999999995</v>
      </c>
      <c r="T404" s="71">
        <v>6</v>
      </c>
      <c r="U404" s="71">
        <v>12</v>
      </c>
      <c r="V404" s="77">
        <v>-6</v>
      </c>
      <c r="W404" s="77">
        <v>-0.86</v>
      </c>
      <c r="X404" s="60"/>
      <c r="Y404" s="70">
        <v>12.3</v>
      </c>
      <c r="Z404" s="71">
        <v>9.5</v>
      </c>
      <c r="AA404" s="78">
        <v>2.8</v>
      </c>
      <c r="AB404" s="78">
        <v>0.39</v>
      </c>
      <c r="AC404" s="60"/>
      <c r="AD404" s="63" t="s">
        <v>25</v>
      </c>
    </row>
    <row r="405" spans="1:30" ht="17.25" thickBot="1">
      <c r="A405" s="72">
        <v>403</v>
      </c>
      <c r="B405" s="57" t="s">
        <v>293</v>
      </c>
      <c r="C405" s="58" t="s">
        <v>1828</v>
      </c>
      <c r="D405" s="69" t="s">
        <v>104</v>
      </c>
      <c r="E405" s="58" t="s">
        <v>77</v>
      </c>
      <c r="F405" s="69" t="s">
        <v>3784</v>
      </c>
      <c r="G405" s="69">
        <v>1993</v>
      </c>
      <c r="H405" s="70">
        <v>7</v>
      </c>
      <c r="I405" s="71">
        <v>630</v>
      </c>
      <c r="J405" s="71">
        <v>90</v>
      </c>
      <c r="K405" s="71">
        <v>100</v>
      </c>
      <c r="L405" s="71">
        <v>7</v>
      </c>
      <c r="M405" s="70">
        <v>7</v>
      </c>
      <c r="N405" s="71">
        <v>90</v>
      </c>
      <c r="O405" s="71">
        <v>7</v>
      </c>
      <c r="P405" s="59">
        <v>0</v>
      </c>
      <c r="Q405" s="60"/>
      <c r="R405" s="60">
        <v>0</v>
      </c>
      <c r="S405" s="70">
        <v>1</v>
      </c>
      <c r="T405" s="71">
        <v>10</v>
      </c>
      <c r="U405" s="71">
        <v>10</v>
      </c>
      <c r="V405" s="60">
        <v>0</v>
      </c>
      <c r="W405" s="60">
        <v>0</v>
      </c>
      <c r="X405" s="60"/>
      <c r="Y405" s="70">
        <v>12.8</v>
      </c>
      <c r="Z405" s="71">
        <v>8.4</v>
      </c>
      <c r="AA405" s="78">
        <v>4.5</v>
      </c>
      <c r="AB405" s="78">
        <v>0.64</v>
      </c>
      <c r="AC405" s="60"/>
      <c r="AD405" s="63" t="s">
        <v>25</v>
      </c>
    </row>
    <row r="406" spans="1:30" ht="17.25" thickBot="1">
      <c r="A406" s="72">
        <v>404</v>
      </c>
      <c r="B406" s="57" t="s">
        <v>68</v>
      </c>
      <c r="C406" s="58" t="s">
        <v>1814</v>
      </c>
      <c r="D406" s="69" t="s">
        <v>111</v>
      </c>
      <c r="E406" s="58" t="s">
        <v>67</v>
      </c>
      <c r="F406" s="69" t="s">
        <v>3785</v>
      </c>
      <c r="G406" s="69">
        <v>1992</v>
      </c>
      <c r="H406" s="70">
        <v>7</v>
      </c>
      <c r="I406" s="71">
        <v>630</v>
      </c>
      <c r="J406" s="71">
        <v>90</v>
      </c>
      <c r="K406" s="71">
        <v>100</v>
      </c>
      <c r="L406" s="71">
        <v>7</v>
      </c>
      <c r="M406" s="70">
        <v>7</v>
      </c>
      <c r="N406" s="71">
        <v>90</v>
      </c>
      <c r="O406" s="71">
        <v>7</v>
      </c>
      <c r="P406" s="59">
        <v>0</v>
      </c>
      <c r="Q406" s="60"/>
      <c r="R406" s="60">
        <v>0</v>
      </c>
      <c r="S406" s="70">
        <v>1.71</v>
      </c>
      <c r="T406" s="71">
        <v>18</v>
      </c>
      <c r="U406" s="71">
        <v>7</v>
      </c>
      <c r="V406" s="78">
        <v>11</v>
      </c>
      <c r="W406" s="78">
        <v>1.57</v>
      </c>
      <c r="X406" s="60"/>
      <c r="Y406" s="70">
        <v>15.3</v>
      </c>
      <c r="Z406" s="71">
        <v>7</v>
      </c>
      <c r="AA406" s="78">
        <v>8.3000000000000007</v>
      </c>
      <c r="AB406" s="78">
        <v>1.18</v>
      </c>
      <c r="AC406" s="60"/>
      <c r="AD406" s="63" t="s">
        <v>25</v>
      </c>
    </row>
    <row r="407" spans="1:30" ht="17.25" thickBot="1">
      <c r="A407" s="72">
        <v>405</v>
      </c>
      <c r="B407" s="57" t="s">
        <v>1768</v>
      </c>
      <c r="C407" s="58" t="s">
        <v>1822</v>
      </c>
      <c r="D407" s="69" t="s">
        <v>104</v>
      </c>
      <c r="E407" s="58" t="s">
        <v>71</v>
      </c>
      <c r="F407" s="69" t="s">
        <v>3786</v>
      </c>
      <c r="G407" s="69">
        <v>1999</v>
      </c>
      <c r="H407" s="70">
        <v>6</v>
      </c>
      <c r="I407" s="71">
        <v>536</v>
      </c>
      <c r="J407" s="71">
        <v>89</v>
      </c>
      <c r="K407" s="71">
        <v>85.1</v>
      </c>
      <c r="L407" s="71">
        <v>6</v>
      </c>
      <c r="M407" s="70">
        <v>6</v>
      </c>
      <c r="N407" s="71">
        <v>89</v>
      </c>
      <c r="O407" s="71">
        <v>4</v>
      </c>
      <c r="P407" s="59">
        <v>0</v>
      </c>
      <c r="Q407" s="60"/>
      <c r="R407" s="71">
        <v>1</v>
      </c>
      <c r="S407" s="70">
        <v>2.67</v>
      </c>
      <c r="T407" s="71">
        <v>13</v>
      </c>
      <c r="U407" s="71">
        <v>6</v>
      </c>
      <c r="V407" s="78">
        <v>7</v>
      </c>
      <c r="W407" s="78">
        <v>1.18</v>
      </c>
      <c r="X407" s="77">
        <v>-0.74</v>
      </c>
      <c r="Y407" s="70">
        <v>11.5</v>
      </c>
      <c r="Z407" s="71">
        <v>7.6</v>
      </c>
      <c r="AA407" s="78">
        <v>3.9</v>
      </c>
      <c r="AB407" s="78">
        <v>0.66</v>
      </c>
      <c r="AC407" s="78">
        <v>1.48</v>
      </c>
      <c r="AD407" s="63" t="s">
        <v>25</v>
      </c>
    </row>
    <row r="408" spans="1:30" ht="17.25" thickBot="1">
      <c r="A408" s="72">
        <v>406</v>
      </c>
      <c r="B408" s="57" t="s">
        <v>2972</v>
      </c>
      <c r="C408" s="58" t="s">
        <v>1814</v>
      </c>
      <c r="D408" s="69" t="s">
        <v>104</v>
      </c>
      <c r="E408" s="58" t="s">
        <v>79</v>
      </c>
      <c r="F408" s="69" t="s">
        <v>3787</v>
      </c>
      <c r="G408" s="69">
        <v>2003</v>
      </c>
      <c r="H408" s="70">
        <v>3</v>
      </c>
      <c r="I408" s="71">
        <v>116</v>
      </c>
      <c r="J408" s="71">
        <v>39</v>
      </c>
      <c r="K408" s="71">
        <v>18.399999999999999</v>
      </c>
      <c r="L408" s="71">
        <v>1.3</v>
      </c>
      <c r="M408" s="70">
        <v>1</v>
      </c>
      <c r="N408" s="71">
        <v>82</v>
      </c>
      <c r="O408" s="60">
        <v>0</v>
      </c>
      <c r="P408" s="70">
        <v>2</v>
      </c>
      <c r="Q408" s="71">
        <v>17</v>
      </c>
      <c r="R408" s="71">
        <v>1</v>
      </c>
      <c r="S408" s="70">
        <v>3</v>
      </c>
      <c r="T408" s="71">
        <v>3</v>
      </c>
      <c r="U408" s="71">
        <v>1</v>
      </c>
      <c r="V408" s="78">
        <v>2</v>
      </c>
      <c r="W408" s="78">
        <v>1.55</v>
      </c>
      <c r="X408" s="78">
        <v>0.33</v>
      </c>
      <c r="Y408" s="70">
        <v>2.5</v>
      </c>
      <c r="Z408" s="71">
        <v>1</v>
      </c>
      <c r="AA408" s="78">
        <v>1.5</v>
      </c>
      <c r="AB408" s="78">
        <v>1.1299999999999999</v>
      </c>
      <c r="AC408" s="78">
        <v>0.46</v>
      </c>
      <c r="AD408" s="63" t="s">
        <v>25</v>
      </c>
    </row>
    <row r="409" spans="1:30" ht="17.25" thickBot="1">
      <c r="A409" s="72">
        <v>407</v>
      </c>
      <c r="B409" s="57" t="s">
        <v>2754</v>
      </c>
      <c r="C409" s="58" t="s">
        <v>2755</v>
      </c>
      <c r="D409" s="69" t="s">
        <v>111</v>
      </c>
      <c r="E409" s="58" t="s">
        <v>95</v>
      </c>
      <c r="F409" s="69" t="s">
        <v>3951</v>
      </c>
      <c r="G409" s="69">
        <v>1997</v>
      </c>
      <c r="H409" s="59">
        <v>0</v>
      </c>
      <c r="I409" s="60"/>
      <c r="J409" s="60"/>
      <c r="K409" s="60"/>
      <c r="L409" s="60"/>
      <c r="M409" s="59">
        <v>0</v>
      </c>
      <c r="N409" s="60"/>
      <c r="O409" s="60">
        <v>0</v>
      </c>
      <c r="P409" s="59">
        <v>0</v>
      </c>
      <c r="Q409" s="60"/>
      <c r="R409" s="71">
        <v>7</v>
      </c>
      <c r="S409" s="59"/>
      <c r="T409" s="60"/>
      <c r="U409" s="60"/>
      <c r="V409" s="60"/>
      <c r="W409" s="60"/>
      <c r="X409" s="60"/>
      <c r="Y409" s="59"/>
      <c r="Z409" s="60"/>
      <c r="AA409" s="60"/>
      <c r="AB409" s="60"/>
      <c r="AC409" s="60"/>
      <c r="AD409" s="63" t="s">
        <v>25</v>
      </c>
    </row>
    <row r="410" spans="1:30" ht="17.25" thickBot="1">
      <c r="A410" s="72">
        <v>408</v>
      </c>
      <c r="B410" s="57" t="s">
        <v>2756</v>
      </c>
      <c r="C410" s="58" t="s">
        <v>1814</v>
      </c>
      <c r="D410" s="69" t="s">
        <v>1835</v>
      </c>
      <c r="E410" s="58" t="s">
        <v>85</v>
      </c>
      <c r="F410" s="69" t="s">
        <v>3788</v>
      </c>
      <c r="G410" s="69">
        <v>2002</v>
      </c>
      <c r="H410" s="70">
        <v>3</v>
      </c>
      <c r="I410" s="71">
        <v>10</v>
      </c>
      <c r="J410" s="71">
        <v>3</v>
      </c>
      <c r="K410" s="71">
        <v>1.6</v>
      </c>
      <c r="L410" s="71">
        <v>0.1</v>
      </c>
      <c r="M410" s="59">
        <v>0</v>
      </c>
      <c r="N410" s="60"/>
      <c r="O410" s="60">
        <v>0</v>
      </c>
      <c r="P410" s="70">
        <v>3</v>
      </c>
      <c r="Q410" s="71">
        <v>3</v>
      </c>
      <c r="R410" s="71">
        <v>4</v>
      </c>
      <c r="S410" s="70">
        <v>0.33</v>
      </c>
      <c r="T410" s="60">
        <v>0</v>
      </c>
      <c r="U410" s="71">
        <v>1</v>
      </c>
      <c r="V410" s="77">
        <v>-1</v>
      </c>
      <c r="W410" s="77">
        <v>-9</v>
      </c>
      <c r="X410" s="77">
        <v>-9.15</v>
      </c>
      <c r="Y410" s="70">
        <v>0.6</v>
      </c>
      <c r="Z410" s="71">
        <v>0.6</v>
      </c>
      <c r="AA410" s="77">
        <v>-0.1</v>
      </c>
      <c r="AB410" s="77">
        <v>-0.79</v>
      </c>
      <c r="AC410" s="77">
        <v>-0.6</v>
      </c>
      <c r="AD410" s="63" t="s">
        <v>25</v>
      </c>
    </row>
    <row r="411" spans="1:30" ht="17.25" thickBot="1">
      <c r="A411" s="72">
        <v>409</v>
      </c>
      <c r="B411" s="57" t="s">
        <v>64</v>
      </c>
      <c r="C411" s="58" t="s">
        <v>1814</v>
      </c>
      <c r="D411" s="69" t="s">
        <v>111</v>
      </c>
      <c r="E411" s="58" t="s">
        <v>63</v>
      </c>
      <c r="F411" s="69" t="s">
        <v>3789</v>
      </c>
      <c r="G411" s="69">
        <v>1998</v>
      </c>
      <c r="H411" s="70">
        <v>4</v>
      </c>
      <c r="I411" s="71">
        <v>360</v>
      </c>
      <c r="J411" s="71">
        <v>90</v>
      </c>
      <c r="K411" s="71">
        <v>57.1</v>
      </c>
      <c r="L411" s="71">
        <v>4</v>
      </c>
      <c r="M411" s="70">
        <v>4</v>
      </c>
      <c r="N411" s="71">
        <v>90</v>
      </c>
      <c r="O411" s="71">
        <v>4</v>
      </c>
      <c r="P411" s="59">
        <v>0</v>
      </c>
      <c r="Q411" s="60"/>
      <c r="R411" s="71">
        <v>3</v>
      </c>
      <c r="S411" s="70">
        <v>2.5</v>
      </c>
      <c r="T411" s="71">
        <v>8</v>
      </c>
      <c r="U411" s="71">
        <v>4</v>
      </c>
      <c r="V411" s="78">
        <v>4</v>
      </c>
      <c r="W411" s="78">
        <v>1</v>
      </c>
      <c r="X411" s="77">
        <v>-0.67</v>
      </c>
      <c r="Y411" s="70">
        <v>8.3000000000000007</v>
      </c>
      <c r="Z411" s="71">
        <v>3.7</v>
      </c>
      <c r="AA411" s="78">
        <v>4.5999999999999996</v>
      </c>
      <c r="AB411" s="78">
        <v>1.1499999999999999</v>
      </c>
      <c r="AC411" s="77">
        <v>-0.12</v>
      </c>
      <c r="AD411" s="63" t="s">
        <v>25</v>
      </c>
    </row>
    <row r="412" spans="1:30" ht="17.25" thickBot="1">
      <c r="A412" s="72">
        <v>410</v>
      </c>
      <c r="B412" s="57" t="s">
        <v>2973</v>
      </c>
      <c r="C412" s="58" t="s">
        <v>1814</v>
      </c>
      <c r="D412" s="69" t="s">
        <v>1821</v>
      </c>
      <c r="E412" s="58" t="s">
        <v>2350</v>
      </c>
      <c r="F412" s="69" t="s">
        <v>3738</v>
      </c>
      <c r="G412" s="69">
        <v>2003</v>
      </c>
      <c r="H412" s="70">
        <v>3</v>
      </c>
      <c r="I412" s="71">
        <v>161</v>
      </c>
      <c r="J412" s="71">
        <v>54</v>
      </c>
      <c r="K412" s="71">
        <v>29.8</v>
      </c>
      <c r="L412" s="71">
        <v>1.8</v>
      </c>
      <c r="M412" s="70">
        <v>2</v>
      </c>
      <c r="N412" s="71">
        <v>69</v>
      </c>
      <c r="O412" s="60">
        <v>0</v>
      </c>
      <c r="P412" s="70">
        <v>1</v>
      </c>
      <c r="Q412" s="71">
        <v>23</v>
      </c>
      <c r="R412" s="71">
        <v>1</v>
      </c>
      <c r="S412" s="59">
        <v>0</v>
      </c>
      <c r="T412" s="60">
        <v>0</v>
      </c>
      <c r="U412" s="71">
        <v>2</v>
      </c>
      <c r="V412" s="77">
        <v>-2</v>
      </c>
      <c r="W412" s="77">
        <v>-1.1200000000000001</v>
      </c>
      <c r="X412" s="78">
        <v>1.02</v>
      </c>
      <c r="Y412" s="70">
        <v>1.5</v>
      </c>
      <c r="Z412" s="71">
        <v>2.7</v>
      </c>
      <c r="AA412" s="77">
        <v>-1.2</v>
      </c>
      <c r="AB412" s="77">
        <v>-0.7</v>
      </c>
      <c r="AC412" s="78">
        <v>0.63</v>
      </c>
      <c r="AD412" s="63" t="s">
        <v>25</v>
      </c>
    </row>
    <row r="413" spans="1:30" ht="17.25" thickBot="1">
      <c r="A413" s="72">
        <v>411</v>
      </c>
      <c r="B413" s="57" t="s">
        <v>3399</v>
      </c>
      <c r="C413" s="58" t="s">
        <v>1814</v>
      </c>
      <c r="D413" s="69" t="s">
        <v>1821</v>
      </c>
      <c r="E413" s="58" t="s">
        <v>83</v>
      </c>
      <c r="F413" s="69" t="s">
        <v>3790</v>
      </c>
      <c r="G413" s="69">
        <v>2001</v>
      </c>
      <c r="H413" s="70">
        <v>2</v>
      </c>
      <c r="I413" s="71">
        <v>50</v>
      </c>
      <c r="J413" s="71">
        <v>25</v>
      </c>
      <c r="K413" s="71">
        <v>7.9</v>
      </c>
      <c r="L413" s="71">
        <v>0.6</v>
      </c>
      <c r="M413" s="59">
        <v>0</v>
      </c>
      <c r="N413" s="60"/>
      <c r="O413" s="60">
        <v>0</v>
      </c>
      <c r="P413" s="70">
        <v>2</v>
      </c>
      <c r="Q413" s="71">
        <v>25</v>
      </c>
      <c r="R413" s="60">
        <v>0</v>
      </c>
      <c r="S413" s="70">
        <v>3</v>
      </c>
      <c r="T413" s="71">
        <v>3</v>
      </c>
      <c r="U413" s="60">
        <v>0</v>
      </c>
      <c r="V413" s="78">
        <v>3</v>
      </c>
      <c r="W413" s="78">
        <v>5.4</v>
      </c>
      <c r="X413" s="78">
        <v>4.78</v>
      </c>
      <c r="Y413" s="70">
        <v>0.9</v>
      </c>
      <c r="Z413" s="71">
        <v>0.8</v>
      </c>
      <c r="AA413" s="60">
        <v>0</v>
      </c>
      <c r="AB413" s="78">
        <v>0.06</v>
      </c>
      <c r="AC413" s="77">
        <v>-0.26</v>
      </c>
      <c r="AD413" s="63" t="s">
        <v>25</v>
      </c>
    </row>
    <row r="414" spans="1:30" ht="17.25" thickBot="1">
      <c r="A414" s="72">
        <v>412</v>
      </c>
      <c r="B414" s="57" t="s">
        <v>294</v>
      </c>
      <c r="C414" s="58" t="s">
        <v>1814</v>
      </c>
      <c r="D414" s="69" t="s">
        <v>102</v>
      </c>
      <c r="E414" s="58" t="s">
        <v>69</v>
      </c>
      <c r="F414" s="69" t="s">
        <v>3376</v>
      </c>
      <c r="G414" s="69">
        <v>1997</v>
      </c>
      <c r="H414" s="70">
        <v>7</v>
      </c>
      <c r="I414" s="71">
        <v>607</v>
      </c>
      <c r="J414" s="71">
        <v>87</v>
      </c>
      <c r="K414" s="71">
        <v>96.3</v>
      </c>
      <c r="L414" s="71">
        <v>6.7</v>
      </c>
      <c r="M414" s="70">
        <v>7</v>
      </c>
      <c r="N414" s="71">
        <v>87</v>
      </c>
      <c r="O414" s="71">
        <v>4</v>
      </c>
      <c r="P414" s="59">
        <v>0</v>
      </c>
      <c r="Q414" s="60"/>
      <c r="R414" s="60">
        <v>0</v>
      </c>
      <c r="S414" s="70">
        <v>1.29</v>
      </c>
      <c r="T414" s="71">
        <v>7</v>
      </c>
      <c r="U414" s="71">
        <v>11</v>
      </c>
      <c r="V414" s="77">
        <v>-4</v>
      </c>
      <c r="W414" s="77">
        <v>-0.59</v>
      </c>
      <c r="X414" s="77">
        <v>-0.59</v>
      </c>
      <c r="Y414" s="70">
        <v>10.6</v>
      </c>
      <c r="Z414" s="71">
        <v>10.3</v>
      </c>
      <c r="AA414" s="78">
        <v>0.3</v>
      </c>
      <c r="AB414" s="78">
        <v>0.04</v>
      </c>
      <c r="AC414" s="78">
        <v>0.99</v>
      </c>
      <c r="AD414" s="63" t="s">
        <v>25</v>
      </c>
    </row>
    <row r="415" spans="1:30" ht="17.25" thickBot="1">
      <c r="A415" s="72">
        <v>413</v>
      </c>
      <c r="B415" s="57" t="s">
        <v>78</v>
      </c>
      <c r="C415" s="58" t="s">
        <v>1822</v>
      </c>
      <c r="D415" s="69" t="s">
        <v>111</v>
      </c>
      <c r="E415" s="58" t="s">
        <v>63</v>
      </c>
      <c r="F415" s="69" t="s">
        <v>3791</v>
      </c>
      <c r="G415" s="69">
        <v>1995</v>
      </c>
      <c r="H415" s="70">
        <v>3</v>
      </c>
      <c r="I415" s="71">
        <v>270</v>
      </c>
      <c r="J415" s="71">
        <v>90</v>
      </c>
      <c r="K415" s="71">
        <v>42.9</v>
      </c>
      <c r="L415" s="71">
        <v>3</v>
      </c>
      <c r="M415" s="70">
        <v>3</v>
      </c>
      <c r="N415" s="71">
        <v>90</v>
      </c>
      <c r="O415" s="71">
        <v>3</v>
      </c>
      <c r="P415" s="59">
        <v>0</v>
      </c>
      <c r="Q415" s="60"/>
      <c r="R415" s="71">
        <v>3</v>
      </c>
      <c r="S415" s="70">
        <v>2.33</v>
      </c>
      <c r="T415" s="71">
        <v>7</v>
      </c>
      <c r="U415" s="71">
        <v>2</v>
      </c>
      <c r="V415" s="78">
        <v>5</v>
      </c>
      <c r="W415" s="78">
        <v>1.67</v>
      </c>
      <c r="X415" s="78">
        <v>0.67</v>
      </c>
      <c r="Y415" s="70">
        <v>6.2</v>
      </c>
      <c r="Z415" s="71">
        <v>2.4</v>
      </c>
      <c r="AA415" s="78">
        <v>3.8</v>
      </c>
      <c r="AB415" s="78">
        <v>1.27</v>
      </c>
      <c r="AC415" s="78">
        <v>0.12</v>
      </c>
      <c r="AD415" s="63" t="s">
        <v>25</v>
      </c>
    </row>
    <row r="416" spans="1:30" ht="17.25" thickBot="1">
      <c r="A416" s="72">
        <v>414</v>
      </c>
      <c r="B416" s="57" t="s">
        <v>295</v>
      </c>
      <c r="C416" s="58" t="s">
        <v>1811</v>
      </c>
      <c r="D416" s="69" t="s">
        <v>104</v>
      </c>
      <c r="E416" s="58" t="s">
        <v>75</v>
      </c>
      <c r="F416" s="69" t="s">
        <v>3792</v>
      </c>
      <c r="G416" s="69">
        <v>1987</v>
      </c>
      <c r="H416" s="70">
        <v>5</v>
      </c>
      <c r="I416" s="71">
        <v>423</v>
      </c>
      <c r="J416" s="71">
        <v>85</v>
      </c>
      <c r="K416" s="71">
        <v>78.3</v>
      </c>
      <c r="L416" s="71">
        <v>4.7</v>
      </c>
      <c r="M416" s="70">
        <v>5</v>
      </c>
      <c r="N416" s="71">
        <v>85</v>
      </c>
      <c r="O416" s="71">
        <v>4</v>
      </c>
      <c r="P416" s="59">
        <v>0</v>
      </c>
      <c r="Q416" s="60"/>
      <c r="R416" s="60">
        <v>0</v>
      </c>
      <c r="S416" s="70">
        <v>1.4</v>
      </c>
      <c r="T416" s="71">
        <v>3</v>
      </c>
      <c r="U416" s="71">
        <v>6</v>
      </c>
      <c r="V416" s="77">
        <v>-3</v>
      </c>
      <c r="W416" s="77">
        <v>-0.64</v>
      </c>
      <c r="X416" s="78">
        <v>0.9</v>
      </c>
      <c r="Y416" s="70">
        <v>4.8</v>
      </c>
      <c r="Z416" s="71">
        <v>7.5</v>
      </c>
      <c r="AA416" s="77">
        <v>-2.7</v>
      </c>
      <c r="AB416" s="77">
        <v>-0.56999999999999995</v>
      </c>
      <c r="AC416" s="78">
        <v>3.25</v>
      </c>
      <c r="AD416" s="63" t="s">
        <v>25</v>
      </c>
    </row>
    <row r="417" spans="1:30" ht="17.25" thickBot="1">
      <c r="A417" s="72">
        <v>415</v>
      </c>
      <c r="B417" s="57" t="s">
        <v>296</v>
      </c>
      <c r="C417" s="58" t="s">
        <v>1814</v>
      </c>
      <c r="D417" s="69" t="s">
        <v>1855</v>
      </c>
      <c r="E417" s="58" t="s">
        <v>2350</v>
      </c>
      <c r="F417" s="69" t="s">
        <v>3793</v>
      </c>
      <c r="G417" s="69">
        <v>1994</v>
      </c>
      <c r="H417" s="70">
        <v>3</v>
      </c>
      <c r="I417" s="71">
        <v>55</v>
      </c>
      <c r="J417" s="71">
        <v>18</v>
      </c>
      <c r="K417" s="71">
        <v>10.199999999999999</v>
      </c>
      <c r="L417" s="71">
        <v>0.6</v>
      </c>
      <c r="M417" s="59">
        <v>0</v>
      </c>
      <c r="N417" s="60"/>
      <c r="O417" s="60">
        <v>0</v>
      </c>
      <c r="P417" s="70">
        <v>3</v>
      </c>
      <c r="Q417" s="71">
        <v>18</v>
      </c>
      <c r="R417" s="60">
        <v>0</v>
      </c>
      <c r="S417" s="59">
        <v>0</v>
      </c>
      <c r="T417" s="71">
        <v>1</v>
      </c>
      <c r="U417" s="71">
        <v>2</v>
      </c>
      <c r="V417" s="77">
        <v>-1</v>
      </c>
      <c r="W417" s="77">
        <v>-1.64</v>
      </c>
      <c r="X417" s="78">
        <v>0.22</v>
      </c>
      <c r="Y417" s="70">
        <v>1.1000000000000001</v>
      </c>
      <c r="Z417" s="71">
        <v>1.3</v>
      </c>
      <c r="AA417" s="77">
        <v>-0.2</v>
      </c>
      <c r="AB417" s="77">
        <v>-0.4</v>
      </c>
      <c r="AC417" s="78">
        <v>0.82</v>
      </c>
      <c r="AD417" s="63" t="s">
        <v>25</v>
      </c>
    </row>
    <row r="418" spans="1:30" ht="17.25" thickBot="1">
      <c r="A418" s="72">
        <v>416</v>
      </c>
      <c r="B418" s="57" t="s">
        <v>297</v>
      </c>
      <c r="C418" s="58" t="s">
        <v>1814</v>
      </c>
      <c r="D418" s="69" t="s">
        <v>103</v>
      </c>
      <c r="E418" s="58" t="s">
        <v>75</v>
      </c>
      <c r="F418" s="69" t="s">
        <v>3412</v>
      </c>
      <c r="G418" s="69">
        <v>1995</v>
      </c>
      <c r="H418" s="70">
        <v>6</v>
      </c>
      <c r="I418" s="71">
        <v>418</v>
      </c>
      <c r="J418" s="71">
        <v>70</v>
      </c>
      <c r="K418" s="71">
        <v>77.400000000000006</v>
      </c>
      <c r="L418" s="71">
        <v>4.5999999999999996</v>
      </c>
      <c r="M418" s="70">
        <v>5</v>
      </c>
      <c r="N418" s="71">
        <v>79</v>
      </c>
      <c r="O418" s="71">
        <v>3</v>
      </c>
      <c r="P418" s="70">
        <v>1</v>
      </c>
      <c r="Q418" s="71">
        <v>21</v>
      </c>
      <c r="R418" s="60">
        <v>0</v>
      </c>
      <c r="S418" s="70">
        <v>1.33</v>
      </c>
      <c r="T418" s="71">
        <v>3</v>
      </c>
      <c r="U418" s="71">
        <v>8</v>
      </c>
      <c r="V418" s="77">
        <v>-5</v>
      </c>
      <c r="W418" s="77">
        <v>-1.08</v>
      </c>
      <c r="X418" s="77">
        <v>-1.08</v>
      </c>
      <c r="Y418" s="70">
        <v>4.5999999999999996</v>
      </c>
      <c r="Z418" s="71">
        <v>8.6</v>
      </c>
      <c r="AA418" s="77">
        <v>-4</v>
      </c>
      <c r="AB418" s="77">
        <v>-0.86</v>
      </c>
      <c r="AC418" s="78">
        <v>1.82</v>
      </c>
      <c r="AD418" s="63" t="s">
        <v>25</v>
      </c>
    </row>
    <row r="419" spans="1:30" ht="17.25" thickBot="1">
      <c r="A419" s="72">
        <v>417</v>
      </c>
      <c r="B419" s="57" t="s">
        <v>3174</v>
      </c>
      <c r="C419" s="58" t="s">
        <v>1822</v>
      </c>
      <c r="D419" s="69" t="s">
        <v>104</v>
      </c>
      <c r="E419" s="58" t="s">
        <v>69</v>
      </c>
      <c r="F419" s="69" t="s">
        <v>3794</v>
      </c>
      <c r="G419" s="69">
        <v>1996</v>
      </c>
      <c r="H419" s="70">
        <v>2</v>
      </c>
      <c r="I419" s="71">
        <v>162</v>
      </c>
      <c r="J419" s="71">
        <v>81</v>
      </c>
      <c r="K419" s="71">
        <v>25.7</v>
      </c>
      <c r="L419" s="71">
        <v>1.8</v>
      </c>
      <c r="M419" s="70">
        <v>2</v>
      </c>
      <c r="N419" s="71">
        <v>81</v>
      </c>
      <c r="O419" s="60">
        <v>0</v>
      </c>
      <c r="P419" s="59">
        <v>0</v>
      </c>
      <c r="Q419" s="60"/>
      <c r="R419" s="71">
        <v>1</v>
      </c>
      <c r="S419" s="70">
        <v>1.5</v>
      </c>
      <c r="T419" s="71">
        <v>2</v>
      </c>
      <c r="U419" s="71">
        <v>3</v>
      </c>
      <c r="V419" s="77">
        <v>-1</v>
      </c>
      <c r="W419" s="77">
        <v>-0.56000000000000005</v>
      </c>
      <c r="X419" s="78">
        <v>0.02</v>
      </c>
      <c r="Y419" s="70">
        <v>1.4</v>
      </c>
      <c r="Z419" s="71">
        <v>1.9</v>
      </c>
      <c r="AA419" s="77">
        <v>-0.5</v>
      </c>
      <c r="AB419" s="77">
        <v>-0.27</v>
      </c>
      <c r="AC419" s="77">
        <v>-0.38</v>
      </c>
      <c r="AD419" s="63" t="s">
        <v>25</v>
      </c>
    </row>
    <row r="420" spans="1:30" ht="17.25" thickBot="1">
      <c r="A420" s="72">
        <v>418</v>
      </c>
      <c r="B420" s="57" t="s">
        <v>298</v>
      </c>
      <c r="C420" s="58" t="s">
        <v>1828</v>
      </c>
      <c r="D420" s="69" t="s">
        <v>102</v>
      </c>
      <c r="E420" s="58" t="s">
        <v>75</v>
      </c>
      <c r="F420" s="69" t="s">
        <v>3795</v>
      </c>
      <c r="G420" s="69">
        <v>1993</v>
      </c>
      <c r="H420" s="70">
        <v>6</v>
      </c>
      <c r="I420" s="71">
        <v>359</v>
      </c>
      <c r="J420" s="71">
        <v>60</v>
      </c>
      <c r="K420" s="71">
        <v>66.5</v>
      </c>
      <c r="L420" s="71">
        <v>4</v>
      </c>
      <c r="M420" s="70">
        <v>4</v>
      </c>
      <c r="N420" s="71">
        <v>76</v>
      </c>
      <c r="O420" s="60">
        <v>0</v>
      </c>
      <c r="P420" s="70">
        <v>2</v>
      </c>
      <c r="Q420" s="71">
        <v>28</v>
      </c>
      <c r="R420" s="60">
        <v>0</v>
      </c>
      <c r="S420" s="70">
        <v>1.33</v>
      </c>
      <c r="T420" s="71">
        <v>4</v>
      </c>
      <c r="U420" s="71">
        <v>8</v>
      </c>
      <c r="V420" s="77">
        <v>-4</v>
      </c>
      <c r="W420" s="77">
        <v>-1</v>
      </c>
      <c r="X420" s="77">
        <v>-0.51</v>
      </c>
      <c r="Y420" s="70">
        <v>3.8</v>
      </c>
      <c r="Z420" s="71">
        <v>7.4</v>
      </c>
      <c r="AA420" s="77">
        <v>-3.6</v>
      </c>
      <c r="AB420" s="77">
        <v>-0.89</v>
      </c>
      <c r="AC420" s="78">
        <v>1.1399999999999999</v>
      </c>
      <c r="AD420" s="63" t="s">
        <v>25</v>
      </c>
    </row>
    <row r="421" spans="1:30" ht="17.25" thickBot="1">
      <c r="A421" s="72">
        <v>419</v>
      </c>
      <c r="B421" s="57" t="s">
        <v>299</v>
      </c>
      <c r="C421" s="58" t="s">
        <v>1814</v>
      </c>
      <c r="D421" s="69" t="s">
        <v>103</v>
      </c>
      <c r="E421" s="58" t="s">
        <v>63</v>
      </c>
      <c r="F421" s="69" t="s">
        <v>3618</v>
      </c>
      <c r="G421" s="69">
        <v>1999</v>
      </c>
      <c r="H421" s="70">
        <v>7</v>
      </c>
      <c r="I421" s="71">
        <v>574</v>
      </c>
      <c r="J421" s="71">
        <v>82</v>
      </c>
      <c r="K421" s="71">
        <v>91.1</v>
      </c>
      <c r="L421" s="71">
        <v>6.4</v>
      </c>
      <c r="M421" s="70">
        <v>7</v>
      </c>
      <c r="N421" s="71">
        <v>82</v>
      </c>
      <c r="O421" s="71">
        <v>4</v>
      </c>
      <c r="P421" s="59">
        <v>0</v>
      </c>
      <c r="Q421" s="60"/>
      <c r="R421" s="60">
        <v>0</v>
      </c>
      <c r="S421" s="70">
        <v>2.4300000000000002</v>
      </c>
      <c r="T421" s="71">
        <v>13</v>
      </c>
      <c r="U421" s="71">
        <v>5</v>
      </c>
      <c r="V421" s="78">
        <v>8</v>
      </c>
      <c r="W421" s="78">
        <v>1.25</v>
      </c>
      <c r="X421" s="77">
        <v>-0.35</v>
      </c>
      <c r="Y421" s="70">
        <v>12.3</v>
      </c>
      <c r="Z421" s="71">
        <v>5.3</v>
      </c>
      <c r="AA421" s="78">
        <v>7</v>
      </c>
      <c r="AB421" s="78">
        <v>1.1000000000000001</v>
      </c>
      <c r="AC421" s="77">
        <v>-1.0900000000000001</v>
      </c>
      <c r="AD421" s="63" t="s">
        <v>25</v>
      </c>
    </row>
    <row r="422" spans="1:30" ht="17.25" thickBot="1">
      <c r="A422" s="72">
        <v>420</v>
      </c>
      <c r="B422" s="57" t="s">
        <v>300</v>
      </c>
      <c r="C422" s="58" t="s">
        <v>1811</v>
      </c>
      <c r="D422" s="69" t="s">
        <v>104</v>
      </c>
      <c r="E422" s="58" t="s">
        <v>85</v>
      </c>
      <c r="F422" s="69" t="s">
        <v>3796</v>
      </c>
      <c r="G422" s="69">
        <v>2000</v>
      </c>
      <c r="H422" s="70">
        <v>2</v>
      </c>
      <c r="I422" s="71">
        <v>93</v>
      </c>
      <c r="J422" s="71">
        <v>47</v>
      </c>
      <c r="K422" s="71">
        <v>14.8</v>
      </c>
      <c r="L422" s="71">
        <v>1</v>
      </c>
      <c r="M422" s="70">
        <v>1</v>
      </c>
      <c r="N422" s="71">
        <v>90</v>
      </c>
      <c r="O422" s="71">
        <v>1</v>
      </c>
      <c r="P422" s="70">
        <v>1</v>
      </c>
      <c r="Q422" s="71">
        <v>3</v>
      </c>
      <c r="R422" s="71">
        <v>5</v>
      </c>
      <c r="S422" s="70">
        <v>1.5</v>
      </c>
      <c r="T422" s="71">
        <v>1</v>
      </c>
      <c r="U422" s="71">
        <v>3</v>
      </c>
      <c r="V422" s="77">
        <v>-2</v>
      </c>
      <c r="W422" s="77">
        <v>-1.94</v>
      </c>
      <c r="X422" s="77">
        <v>-2.27</v>
      </c>
      <c r="Y422" s="70">
        <v>1.2</v>
      </c>
      <c r="Z422" s="71">
        <v>3.2</v>
      </c>
      <c r="AA422" s="77">
        <v>-2.1</v>
      </c>
      <c r="AB422" s="77">
        <v>-2</v>
      </c>
      <c r="AC422" s="77">
        <v>-2.11</v>
      </c>
      <c r="AD422" s="63" t="s">
        <v>25</v>
      </c>
    </row>
    <row r="423" spans="1:30" ht="17.25" thickBot="1">
      <c r="A423" s="72">
        <v>421</v>
      </c>
      <c r="B423" s="57" t="s">
        <v>301</v>
      </c>
      <c r="C423" s="58" t="s">
        <v>1824</v>
      </c>
      <c r="D423" s="69" t="s">
        <v>102</v>
      </c>
      <c r="E423" s="58" t="s">
        <v>71</v>
      </c>
      <c r="F423" s="69" t="s">
        <v>3797</v>
      </c>
      <c r="G423" s="69">
        <v>1997</v>
      </c>
      <c r="H423" s="70">
        <v>7</v>
      </c>
      <c r="I423" s="71">
        <v>350</v>
      </c>
      <c r="J423" s="71">
        <v>50</v>
      </c>
      <c r="K423" s="71">
        <v>55.6</v>
      </c>
      <c r="L423" s="71">
        <v>3.9</v>
      </c>
      <c r="M423" s="70">
        <v>4</v>
      </c>
      <c r="N423" s="71">
        <v>77</v>
      </c>
      <c r="O423" s="71">
        <v>2</v>
      </c>
      <c r="P423" s="70">
        <v>3</v>
      </c>
      <c r="Q423" s="71">
        <v>14</v>
      </c>
      <c r="R423" s="60">
        <v>0</v>
      </c>
      <c r="S423" s="70">
        <v>2.4300000000000002</v>
      </c>
      <c r="T423" s="71">
        <v>8</v>
      </c>
      <c r="U423" s="71">
        <v>4</v>
      </c>
      <c r="V423" s="78">
        <v>4</v>
      </c>
      <c r="W423" s="78">
        <v>1.03</v>
      </c>
      <c r="X423" s="77">
        <v>-0.57999999999999996</v>
      </c>
      <c r="Y423" s="70">
        <v>6.9</v>
      </c>
      <c r="Z423" s="71">
        <v>6.5</v>
      </c>
      <c r="AA423" s="78">
        <v>0.3</v>
      </c>
      <c r="AB423" s="78">
        <v>0.09</v>
      </c>
      <c r="AC423" s="77">
        <v>-0.79</v>
      </c>
      <c r="AD423" s="63" t="s">
        <v>25</v>
      </c>
    </row>
    <row r="424" spans="1:30" ht="17.25" thickBot="1">
      <c r="A424" s="72">
        <v>422</v>
      </c>
      <c r="B424" s="57" t="s">
        <v>302</v>
      </c>
      <c r="C424" s="58" t="s">
        <v>1820</v>
      </c>
      <c r="D424" s="69" t="s">
        <v>102</v>
      </c>
      <c r="E424" s="58" t="s">
        <v>85</v>
      </c>
      <c r="F424" s="69" t="s">
        <v>3385</v>
      </c>
      <c r="G424" s="69">
        <v>1996</v>
      </c>
      <c r="H424" s="70">
        <v>1</v>
      </c>
      <c r="I424" s="71">
        <v>13</v>
      </c>
      <c r="J424" s="71">
        <v>13</v>
      </c>
      <c r="K424" s="71">
        <v>2.1</v>
      </c>
      <c r="L424" s="71">
        <v>0.1</v>
      </c>
      <c r="M424" s="59">
        <v>0</v>
      </c>
      <c r="N424" s="60"/>
      <c r="O424" s="60">
        <v>0</v>
      </c>
      <c r="P424" s="70">
        <v>1</v>
      </c>
      <c r="Q424" s="71">
        <v>13</v>
      </c>
      <c r="R424" s="71">
        <v>6</v>
      </c>
      <c r="S424" s="70">
        <v>3</v>
      </c>
      <c r="T424" s="60">
        <v>0</v>
      </c>
      <c r="U424" s="60">
        <v>0</v>
      </c>
      <c r="V424" s="60">
        <v>0</v>
      </c>
      <c r="W424" s="60">
        <v>0</v>
      </c>
      <c r="X424" s="60">
        <v>0</v>
      </c>
      <c r="Y424" s="70">
        <v>0.3</v>
      </c>
      <c r="Z424" s="71">
        <v>0.3</v>
      </c>
      <c r="AA424" s="60">
        <v>0</v>
      </c>
      <c r="AB424" s="77">
        <v>-0.08</v>
      </c>
      <c r="AC424" s="78">
        <v>0.12</v>
      </c>
      <c r="AD424" s="63" t="s">
        <v>25</v>
      </c>
    </row>
    <row r="425" spans="1:30" ht="17.25" thickBot="1">
      <c r="A425" s="72">
        <v>423</v>
      </c>
      <c r="B425" s="57" t="s">
        <v>2866</v>
      </c>
      <c r="C425" s="58" t="s">
        <v>1813</v>
      </c>
      <c r="D425" s="69" t="s">
        <v>1835</v>
      </c>
      <c r="E425" s="58" t="s">
        <v>67</v>
      </c>
      <c r="F425" s="69" t="s">
        <v>3952</v>
      </c>
      <c r="G425" s="69">
        <v>1989</v>
      </c>
      <c r="H425" s="59">
        <v>0</v>
      </c>
      <c r="I425" s="60"/>
      <c r="J425" s="60"/>
      <c r="K425" s="60"/>
      <c r="L425" s="60"/>
      <c r="M425" s="59">
        <v>0</v>
      </c>
      <c r="N425" s="60"/>
      <c r="O425" s="60">
        <v>0</v>
      </c>
      <c r="P425" s="59">
        <v>0</v>
      </c>
      <c r="Q425" s="60"/>
      <c r="R425" s="71">
        <v>2</v>
      </c>
      <c r="S425" s="59"/>
      <c r="T425" s="60"/>
      <c r="U425" s="60"/>
      <c r="V425" s="60"/>
      <c r="W425" s="60"/>
      <c r="X425" s="60"/>
      <c r="Y425" s="59"/>
      <c r="Z425" s="60"/>
      <c r="AA425" s="60"/>
      <c r="AB425" s="60"/>
      <c r="AC425" s="60"/>
      <c r="AD425" s="63" t="s">
        <v>25</v>
      </c>
    </row>
    <row r="426" spans="1:30" ht="17.25" thickBot="1">
      <c r="A426" s="72">
        <v>424</v>
      </c>
      <c r="B426" s="57" t="s">
        <v>2717</v>
      </c>
      <c r="C426" s="58" t="s">
        <v>1840</v>
      </c>
      <c r="D426" s="69" t="s">
        <v>104</v>
      </c>
      <c r="E426" s="58" t="s">
        <v>2350</v>
      </c>
      <c r="F426" s="69" t="s">
        <v>3798</v>
      </c>
      <c r="G426" s="69">
        <v>1995</v>
      </c>
      <c r="H426" s="70">
        <v>6</v>
      </c>
      <c r="I426" s="71">
        <v>537</v>
      </c>
      <c r="J426" s="71">
        <v>90</v>
      </c>
      <c r="K426" s="71">
        <v>99.4</v>
      </c>
      <c r="L426" s="71">
        <v>6</v>
      </c>
      <c r="M426" s="70">
        <v>6</v>
      </c>
      <c r="N426" s="71">
        <v>90</v>
      </c>
      <c r="O426" s="71">
        <v>5</v>
      </c>
      <c r="P426" s="59">
        <v>0</v>
      </c>
      <c r="Q426" s="60"/>
      <c r="R426" s="60">
        <v>0</v>
      </c>
      <c r="S426" s="70">
        <v>0.17</v>
      </c>
      <c r="T426" s="71">
        <v>4</v>
      </c>
      <c r="U426" s="71">
        <v>15</v>
      </c>
      <c r="V426" s="77">
        <v>-11</v>
      </c>
      <c r="W426" s="77">
        <v>-1.84</v>
      </c>
      <c r="X426" s="77">
        <v>-1.84</v>
      </c>
      <c r="Y426" s="70">
        <v>4.5999999999999996</v>
      </c>
      <c r="Z426" s="71">
        <v>11.4</v>
      </c>
      <c r="AA426" s="77">
        <v>-6.8</v>
      </c>
      <c r="AB426" s="77">
        <v>-1.1399999999999999</v>
      </c>
      <c r="AC426" s="60">
        <v>0</v>
      </c>
      <c r="AD426" s="63" t="s">
        <v>25</v>
      </c>
    </row>
    <row r="427" spans="1:30" ht="17.25" thickBot="1">
      <c r="A427" s="72">
        <v>425</v>
      </c>
      <c r="B427" s="57" t="s">
        <v>303</v>
      </c>
      <c r="C427" s="58" t="s">
        <v>1813</v>
      </c>
      <c r="D427" s="69" t="s">
        <v>104</v>
      </c>
      <c r="E427" s="58" t="s">
        <v>79</v>
      </c>
      <c r="F427" s="69" t="s">
        <v>3799</v>
      </c>
      <c r="G427" s="69">
        <v>1994</v>
      </c>
      <c r="H427" s="70">
        <v>7</v>
      </c>
      <c r="I427" s="71">
        <v>630</v>
      </c>
      <c r="J427" s="71">
        <v>90</v>
      </c>
      <c r="K427" s="71">
        <v>100</v>
      </c>
      <c r="L427" s="71">
        <v>7</v>
      </c>
      <c r="M427" s="70">
        <v>7</v>
      </c>
      <c r="N427" s="71">
        <v>90</v>
      </c>
      <c r="O427" s="71">
        <v>7</v>
      </c>
      <c r="P427" s="59">
        <v>0</v>
      </c>
      <c r="Q427" s="60"/>
      <c r="R427" s="60">
        <v>0</v>
      </c>
      <c r="S427" s="70">
        <v>2.29</v>
      </c>
      <c r="T427" s="71">
        <v>16</v>
      </c>
      <c r="U427" s="71">
        <v>7</v>
      </c>
      <c r="V427" s="78">
        <v>9</v>
      </c>
      <c r="W427" s="78">
        <v>1.29</v>
      </c>
      <c r="X427" s="60"/>
      <c r="Y427" s="70">
        <v>14.5</v>
      </c>
      <c r="Z427" s="71">
        <v>9.1999999999999993</v>
      </c>
      <c r="AA427" s="78">
        <v>5.3</v>
      </c>
      <c r="AB427" s="78">
        <v>0.76</v>
      </c>
      <c r="AC427" s="60"/>
      <c r="AD427" s="63" t="s">
        <v>25</v>
      </c>
    </row>
    <row r="428" spans="1:30" ht="17.25" thickBot="1">
      <c r="A428" s="72">
        <v>426</v>
      </c>
      <c r="B428" s="57" t="s">
        <v>304</v>
      </c>
      <c r="C428" s="58" t="s">
        <v>1811</v>
      </c>
      <c r="D428" s="69" t="s">
        <v>104</v>
      </c>
      <c r="E428" s="58" t="s">
        <v>75</v>
      </c>
      <c r="F428" s="69" t="s">
        <v>3800</v>
      </c>
      <c r="G428" s="69">
        <v>1997</v>
      </c>
      <c r="H428" s="70">
        <v>5</v>
      </c>
      <c r="I428" s="71">
        <v>450</v>
      </c>
      <c r="J428" s="71">
        <v>90</v>
      </c>
      <c r="K428" s="71">
        <v>83.3</v>
      </c>
      <c r="L428" s="71">
        <v>5</v>
      </c>
      <c r="M428" s="70">
        <v>5</v>
      </c>
      <c r="N428" s="71">
        <v>90</v>
      </c>
      <c r="O428" s="71">
        <v>5</v>
      </c>
      <c r="P428" s="59">
        <v>0</v>
      </c>
      <c r="Q428" s="60"/>
      <c r="R428" s="60">
        <v>0</v>
      </c>
      <c r="S428" s="70">
        <v>1</v>
      </c>
      <c r="T428" s="71">
        <v>4</v>
      </c>
      <c r="U428" s="71">
        <v>10</v>
      </c>
      <c r="V428" s="77">
        <v>-6</v>
      </c>
      <c r="W428" s="77">
        <v>-1.2</v>
      </c>
      <c r="X428" s="77">
        <v>-2.2000000000000002</v>
      </c>
      <c r="Y428" s="70">
        <v>4.5</v>
      </c>
      <c r="Z428" s="71">
        <v>12</v>
      </c>
      <c r="AA428" s="77">
        <v>-7.5</v>
      </c>
      <c r="AB428" s="77">
        <v>-1.5</v>
      </c>
      <c r="AC428" s="77">
        <v>-1.35</v>
      </c>
      <c r="AD428" s="63" t="s">
        <v>25</v>
      </c>
    </row>
    <row r="429" spans="1:30" ht="17.25" thickBot="1">
      <c r="A429" s="72">
        <v>427</v>
      </c>
      <c r="B429" s="57" t="s">
        <v>2718</v>
      </c>
      <c r="C429" s="58" t="s">
        <v>1814</v>
      </c>
      <c r="D429" s="69" t="s">
        <v>104</v>
      </c>
      <c r="E429" s="58" t="s">
        <v>2351</v>
      </c>
      <c r="F429" s="69" t="s">
        <v>3709</v>
      </c>
      <c r="G429" s="69">
        <v>1993</v>
      </c>
      <c r="H429" s="70">
        <v>7</v>
      </c>
      <c r="I429" s="71">
        <v>619</v>
      </c>
      <c r="J429" s="71">
        <v>88</v>
      </c>
      <c r="K429" s="71">
        <v>98.3</v>
      </c>
      <c r="L429" s="71">
        <v>6.9</v>
      </c>
      <c r="M429" s="70">
        <v>7</v>
      </c>
      <c r="N429" s="71">
        <v>88</v>
      </c>
      <c r="O429" s="71">
        <v>6</v>
      </c>
      <c r="P429" s="59">
        <v>0</v>
      </c>
      <c r="Q429" s="60"/>
      <c r="R429" s="60">
        <v>0</v>
      </c>
      <c r="S429" s="70">
        <v>0.14000000000000001</v>
      </c>
      <c r="T429" s="71">
        <v>5</v>
      </c>
      <c r="U429" s="71">
        <v>19</v>
      </c>
      <c r="V429" s="77">
        <v>-14</v>
      </c>
      <c r="W429" s="77">
        <v>-2.04</v>
      </c>
      <c r="X429" s="77">
        <v>-2.04</v>
      </c>
      <c r="Y429" s="70">
        <v>5.5</v>
      </c>
      <c r="Z429" s="71">
        <v>17.2</v>
      </c>
      <c r="AA429" s="77">
        <v>-11.7</v>
      </c>
      <c r="AB429" s="77">
        <v>-1.7</v>
      </c>
      <c r="AC429" s="77">
        <v>-0.21</v>
      </c>
      <c r="AD429" s="63" t="s">
        <v>25</v>
      </c>
    </row>
    <row r="430" spans="1:30" ht="17.25" thickBot="1">
      <c r="A430" s="72">
        <v>428</v>
      </c>
      <c r="B430" s="57" t="s">
        <v>305</v>
      </c>
      <c r="C430" s="58" t="s">
        <v>1850</v>
      </c>
      <c r="D430" s="69" t="s">
        <v>111</v>
      </c>
      <c r="E430" s="58" t="s">
        <v>75</v>
      </c>
      <c r="F430" s="69" t="s">
        <v>3953</v>
      </c>
      <c r="G430" s="69">
        <v>1996</v>
      </c>
      <c r="H430" s="59">
        <v>0</v>
      </c>
      <c r="I430" s="60"/>
      <c r="J430" s="60"/>
      <c r="K430" s="60">
        <v>0</v>
      </c>
      <c r="L430" s="60">
        <v>0</v>
      </c>
      <c r="M430" s="59">
        <v>0</v>
      </c>
      <c r="N430" s="60"/>
      <c r="O430" s="60">
        <v>0</v>
      </c>
      <c r="P430" s="59">
        <v>0</v>
      </c>
      <c r="Q430" s="60"/>
      <c r="R430" s="71">
        <v>5</v>
      </c>
      <c r="S430" s="70">
        <v>1</v>
      </c>
      <c r="T430" s="71">
        <v>2</v>
      </c>
      <c r="U430" s="71">
        <v>2</v>
      </c>
      <c r="V430" s="60">
        <v>0</v>
      </c>
      <c r="W430" s="60"/>
      <c r="X430" s="60"/>
      <c r="Y430" s="59"/>
      <c r="Z430" s="60"/>
      <c r="AA430" s="60"/>
      <c r="AB430" s="60"/>
      <c r="AC430" s="60"/>
      <c r="AD430" s="63" t="s">
        <v>25</v>
      </c>
    </row>
    <row r="431" spans="1:30" ht="17.25" thickBot="1">
      <c r="A431" s="72">
        <v>429</v>
      </c>
      <c r="B431" s="57" t="s">
        <v>306</v>
      </c>
      <c r="C431" s="58" t="s">
        <v>1822</v>
      </c>
      <c r="D431" s="69" t="s">
        <v>103</v>
      </c>
      <c r="E431" s="58" t="s">
        <v>65</v>
      </c>
      <c r="F431" s="69" t="s">
        <v>3801</v>
      </c>
      <c r="G431" s="69">
        <v>1996</v>
      </c>
      <c r="H431" s="70">
        <v>6</v>
      </c>
      <c r="I431" s="71">
        <v>480</v>
      </c>
      <c r="J431" s="71">
        <v>80</v>
      </c>
      <c r="K431" s="71">
        <v>76.2</v>
      </c>
      <c r="L431" s="71">
        <v>5.3</v>
      </c>
      <c r="M431" s="70">
        <v>6</v>
      </c>
      <c r="N431" s="71">
        <v>80</v>
      </c>
      <c r="O431" s="71">
        <v>4</v>
      </c>
      <c r="P431" s="59">
        <v>0</v>
      </c>
      <c r="Q431" s="60"/>
      <c r="R431" s="60">
        <v>0</v>
      </c>
      <c r="S431" s="70">
        <v>3</v>
      </c>
      <c r="T431" s="71">
        <v>15</v>
      </c>
      <c r="U431" s="71">
        <v>3</v>
      </c>
      <c r="V431" s="78">
        <v>12</v>
      </c>
      <c r="W431" s="78">
        <v>2.25</v>
      </c>
      <c r="X431" s="78">
        <v>2.25</v>
      </c>
      <c r="Y431" s="70">
        <v>12.8</v>
      </c>
      <c r="Z431" s="71">
        <v>3.7</v>
      </c>
      <c r="AA431" s="78">
        <v>9.1</v>
      </c>
      <c r="AB431" s="78">
        <v>1.7</v>
      </c>
      <c r="AC431" s="78">
        <v>1.54</v>
      </c>
      <c r="AD431" s="63" t="s">
        <v>25</v>
      </c>
    </row>
    <row r="432" spans="1:30" ht="17.25" thickBot="1">
      <c r="A432" s="72">
        <v>430</v>
      </c>
      <c r="B432" s="57" t="s">
        <v>2974</v>
      </c>
      <c r="C432" s="58" t="s">
        <v>1814</v>
      </c>
      <c r="D432" s="69" t="s">
        <v>102</v>
      </c>
      <c r="E432" s="58" t="s">
        <v>2350</v>
      </c>
      <c r="F432" s="69" t="s">
        <v>3802</v>
      </c>
      <c r="G432" s="69">
        <v>1989</v>
      </c>
      <c r="H432" s="70">
        <v>3</v>
      </c>
      <c r="I432" s="71">
        <v>61</v>
      </c>
      <c r="J432" s="71">
        <v>20</v>
      </c>
      <c r="K432" s="71">
        <v>11.3</v>
      </c>
      <c r="L432" s="71">
        <v>0.7</v>
      </c>
      <c r="M432" s="59">
        <v>0</v>
      </c>
      <c r="N432" s="60"/>
      <c r="O432" s="60">
        <v>0</v>
      </c>
      <c r="P432" s="70">
        <v>3</v>
      </c>
      <c r="Q432" s="71">
        <v>20</v>
      </c>
      <c r="R432" s="71">
        <v>2</v>
      </c>
      <c r="S432" s="59">
        <v>0</v>
      </c>
      <c r="T432" s="60">
        <v>0</v>
      </c>
      <c r="U432" s="71">
        <v>1</v>
      </c>
      <c r="V432" s="77">
        <v>-1</v>
      </c>
      <c r="W432" s="77">
        <v>-1.48</v>
      </c>
      <c r="X432" s="78">
        <v>0.4</v>
      </c>
      <c r="Y432" s="70">
        <v>1.2</v>
      </c>
      <c r="Z432" s="71">
        <v>1.8</v>
      </c>
      <c r="AA432" s="77">
        <v>-0.6</v>
      </c>
      <c r="AB432" s="77">
        <v>-0.88</v>
      </c>
      <c r="AC432" s="78">
        <v>0.3</v>
      </c>
      <c r="AD432" s="63" t="s">
        <v>25</v>
      </c>
    </row>
    <row r="433" spans="1:30" ht="17.25" thickBot="1">
      <c r="A433" s="72">
        <v>431</v>
      </c>
      <c r="B433" s="57" t="s">
        <v>308</v>
      </c>
      <c r="C433" s="58" t="s">
        <v>1827</v>
      </c>
      <c r="D433" s="69" t="s">
        <v>104</v>
      </c>
      <c r="E433" s="58" t="s">
        <v>77</v>
      </c>
      <c r="F433" s="69" t="s">
        <v>3302</v>
      </c>
      <c r="G433" s="69">
        <v>1999</v>
      </c>
      <c r="H433" s="70">
        <v>5</v>
      </c>
      <c r="I433" s="71">
        <v>143</v>
      </c>
      <c r="J433" s="71">
        <v>29</v>
      </c>
      <c r="K433" s="71">
        <v>22.7</v>
      </c>
      <c r="L433" s="71">
        <v>1.6</v>
      </c>
      <c r="M433" s="70">
        <v>1</v>
      </c>
      <c r="N433" s="71">
        <v>60</v>
      </c>
      <c r="O433" s="60">
        <v>0</v>
      </c>
      <c r="P433" s="70">
        <v>4</v>
      </c>
      <c r="Q433" s="71">
        <v>21</v>
      </c>
      <c r="R433" s="71">
        <v>2</v>
      </c>
      <c r="S433" s="70">
        <v>1</v>
      </c>
      <c r="T433" s="71">
        <v>2</v>
      </c>
      <c r="U433" s="71">
        <v>2</v>
      </c>
      <c r="V433" s="60">
        <v>0</v>
      </c>
      <c r="W433" s="60">
        <v>0</v>
      </c>
      <c r="X433" s="60">
        <v>0</v>
      </c>
      <c r="Y433" s="70">
        <v>3</v>
      </c>
      <c r="Z433" s="71">
        <v>2.2999999999999998</v>
      </c>
      <c r="AA433" s="78">
        <v>0.7</v>
      </c>
      <c r="AB433" s="78">
        <v>0.44</v>
      </c>
      <c r="AC433" s="77">
        <v>-0.26</v>
      </c>
      <c r="AD433" s="63" t="s">
        <v>25</v>
      </c>
    </row>
    <row r="434" spans="1:30" ht="17.25" thickBot="1">
      <c r="A434" s="72">
        <v>432</v>
      </c>
      <c r="B434" s="57" t="s">
        <v>309</v>
      </c>
      <c r="C434" s="58" t="s">
        <v>1823</v>
      </c>
      <c r="D434" s="69" t="s">
        <v>104</v>
      </c>
      <c r="E434" s="58" t="s">
        <v>71</v>
      </c>
      <c r="F434" s="69" t="s">
        <v>3803</v>
      </c>
      <c r="G434" s="69">
        <v>1998</v>
      </c>
      <c r="H434" s="70">
        <v>7</v>
      </c>
      <c r="I434" s="71">
        <v>553</v>
      </c>
      <c r="J434" s="71">
        <v>79</v>
      </c>
      <c r="K434" s="71">
        <v>87.8</v>
      </c>
      <c r="L434" s="71">
        <v>6.1</v>
      </c>
      <c r="M434" s="70">
        <v>7</v>
      </c>
      <c r="N434" s="71">
        <v>79</v>
      </c>
      <c r="O434" s="71">
        <v>6</v>
      </c>
      <c r="P434" s="59">
        <v>0</v>
      </c>
      <c r="Q434" s="60"/>
      <c r="R434" s="60">
        <v>0</v>
      </c>
      <c r="S434" s="70">
        <v>2.4300000000000002</v>
      </c>
      <c r="T434" s="71">
        <v>16</v>
      </c>
      <c r="U434" s="71">
        <v>6</v>
      </c>
      <c r="V434" s="78">
        <v>10</v>
      </c>
      <c r="W434" s="78">
        <v>1.63</v>
      </c>
      <c r="X434" s="78">
        <v>2.8</v>
      </c>
      <c r="Y434" s="70">
        <v>12.4</v>
      </c>
      <c r="Z434" s="71">
        <v>7.8</v>
      </c>
      <c r="AA434" s="78">
        <v>4.5999999999999996</v>
      </c>
      <c r="AB434" s="78">
        <v>0.75</v>
      </c>
      <c r="AC434" s="78">
        <v>2.5499999999999998</v>
      </c>
      <c r="AD434" s="63" t="s">
        <v>25</v>
      </c>
    </row>
    <row r="435" spans="1:30" ht="17.25" thickBot="1">
      <c r="A435" s="72">
        <v>433</v>
      </c>
      <c r="B435" s="57" t="s">
        <v>310</v>
      </c>
      <c r="C435" s="58" t="s">
        <v>1814</v>
      </c>
      <c r="D435" s="69" t="s">
        <v>103</v>
      </c>
      <c r="E435" s="58" t="s">
        <v>95</v>
      </c>
      <c r="F435" s="69" t="s">
        <v>3404</v>
      </c>
      <c r="G435" s="69">
        <v>1995</v>
      </c>
      <c r="H435" s="70">
        <v>4</v>
      </c>
      <c r="I435" s="71">
        <v>226</v>
      </c>
      <c r="J435" s="71">
        <v>57</v>
      </c>
      <c r="K435" s="71">
        <v>35.9</v>
      </c>
      <c r="L435" s="71">
        <v>2.5</v>
      </c>
      <c r="M435" s="70">
        <v>3</v>
      </c>
      <c r="N435" s="71">
        <v>70</v>
      </c>
      <c r="O435" s="71">
        <v>1</v>
      </c>
      <c r="P435" s="70">
        <v>1</v>
      </c>
      <c r="Q435" s="71">
        <v>16</v>
      </c>
      <c r="R435" s="71">
        <v>3</v>
      </c>
      <c r="S435" s="70">
        <v>0.25</v>
      </c>
      <c r="T435" s="71">
        <v>2</v>
      </c>
      <c r="U435" s="71">
        <v>6</v>
      </c>
      <c r="V435" s="77">
        <v>-4</v>
      </c>
      <c r="W435" s="77">
        <v>-1.59</v>
      </c>
      <c r="X435" s="77">
        <v>-0.26</v>
      </c>
      <c r="Y435" s="70">
        <v>2.2000000000000002</v>
      </c>
      <c r="Z435" s="71">
        <v>6</v>
      </c>
      <c r="AA435" s="77">
        <v>-3.7</v>
      </c>
      <c r="AB435" s="77">
        <v>-1.49</v>
      </c>
      <c r="AC435" s="77">
        <v>-0.52</v>
      </c>
      <c r="AD435" s="63" t="s">
        <v>25</v>
      </c>
    </row>
    <row r="436" spans="1:30" ht="17.25" thickBot="1">
      <c r="A436" s="72">
        <v>434</v>
      </c>
      <c r="B436" s="57" t="s">
        <v>2719</v>
      </c>
      <c r="C436" s="58" t="s">
        <v>1859</v>
      </c>
      <c r="D436" s="69" t="s">
        <v>103</v>
      </c>
      <c r="E436" s="58" t="s">
        <v>2661</v>
      </c>
      <c r="F436" s="69" t="s">
        <v>3804</v>
      </c>
      <c r="G436" s="69">
        <v>1993</v>
      </c>
      <c r="H436" s="70">
        <v>6</v>
      </c>
      <c r="I436" s="71">
        <v>262</v>
      </c>
      <c r="J436" s="71">
        <v>44</v>
      </c>
      <c r="K436" s="71">
        <v>48.5</v>
      </c>
      <c r="L436" s="71">
        <v>2.9</v>
      </c>
      <c r="M436" s="70">
        <v>2</v>
      </c>
      <c r="N436" s="71">
        <v>89</v>
      </c>
      <c r="O436" s="71">
        <v>1</v>
      </c>
      <c r="P436" s="70">
        <v>4</v>
      </c>
      <c r="Q436" s="71">
        <v>21</v>
      </c>
      <c r="R436" s="60">
        <v>0</v>
      </c>
      <c r="S436" s="70">
        <v>0.67</v>
      </c>
      <c r="T436" s="71">
        <v>5</v>
      </c>
      <c r="U436" s="71">
        <v>5</v>
      </c>
      <c r="V436" s="60">
        <v>0</v>
      </c>
      <c r="W436" s="60">
        <v>0</v>
      </c>
      <c r="X436" s="78">
        <v>2.27</v>
      </c>
      <c r="Y436" s="70">
        <v>4.3</v>
      </c>
      <c r="Z436" s="71">
        <v>6.5</v>
      </c>
      <c r="AA436" s="77">
        <v>-2.2000000000000002</v>
      </c>
      <c r="AB436" s="77">
        <v>-0.76</v>
      </c>
      <c r="AC436" s="77">
        <v>-0.1</v>
      </c>
      <c r="AD436" s="63" t="s">
        <v>25</v>
      </c>
    </row>
    <row r="437" spans="1:30" ht="17.25" thickBot="1">
      <c r="A437" s="72">
        <v>435</v>
      </c>
      <c r="B437" s="57" t="s">
        <v>94</v>
      </c>
      <c r="C437" s="58" t="s">
        <v>1843</v>
      </c>
      <c r="D437" s="69" t="s">
        <v>111</v>
      </c>
      <c r="E437" s="58" t="s">
        <v>93</v>
      </c>
      <c r="F437" s="69" t="s">
        <v>3805</v>
      </c>
      <c r="G437" s="69">
        <v>1993</v>
      </c>
      <c r="H437" s="70">
        <v>7</v>
      </c>
      <c r="I437" s="71">
        <v>630</v>
      </c>
      <c r="J437" s="71">
        <v>90</v>
      </c>
      <c r="K437" s="71">
        <v>100</v>
      </c>
      <c r="L437" s="71">
        <v>7</v>
      </c>
      <c r="M437" s="70">
        <v>7</v>
      </c>
      <c r="N437" s="71">
        <v>90</v>
      </c>
      <c r="O437" s="71">
        <v>7</v>
      </c>
      <c r="P437" s="59">
        <v>0</v>
      </c>
      <c r="Q437" s="60"/>
      <c r="R437" s="60">
        <v>0</v>
      </c>
      <c r="S437" s="70">
        <v>1</v>
      </c>
      <c r="T437" s="71">
        <v>8</v>
      </c>
      <c r="U437" s="71">
        <v>13</v>
      </c>
      <c r="V437" s="77">
        <v>-5</v>
      </c>
      <c r="W437" s="77">
        <v>-0.71</v>
      </c>
      <c r="X437" s="60"/>
      <c r="Y437" s="70">
        <v>8.1999999999999993</v>
      </c>
      <c r="Z437" s="71">
        <v>13.3</v>
      </c>
      <c r="AA437" s="77">
        <v>-5.2</v>
      </c>
      <c r="AB437" s="77">
        <v>-0.74</v>
      </c>
      <c r="AC437" s="60"/>
      <c r="AD437" s="63" t="s">
        <v>25</v>
      </c>
    </row>
    <row r="438" spans="1:30" ht="17.25" thickBot="1">
      <c r="A438" s="72">
        <v>436</v>
      </c>
      <c r="B438" s="57" t="s">
        <v>311</v>
      </c>
      <c r="C438" s="58" t="s">
        <v>1814</v>
      </c>
      <c r="D438" s="69" t="s">
        <v>102</v>
      </c>
      <c r="E438" s="58" t="s">
        <v>63</v>
      </c>
      <c r="F438" s="69" t="s">
        <v>3806</v>
      </c>
      <c r="G438" s="69">
        <v>2001</v>
      </c>
      <c r="H438" s="70">
        <v>7</v>
      </c>
      <c r="I438" s="71">
        <v>612</v>
      </c>
      <c r="J438" s="71">
        <v>87</v>
      </c>
      <c r="K438" s="71">
        <v>97.1</v>
      </c>
      <c r="L438" s="71">
        <v>6.8</v>
      </c>
      <c r="M438" s="70">
        <v>7</v>
      </c>
      <c r="N438" s="71">
        <v>87</v>
      </c>
      <c r="O438" s="71">
        <v>4</v>
      </c>
      <c r="P438" s="59">
        <v>0</v>
      </c>
      <c r="Q438" s="60"/>
      <c r="R438" s="60">
        <v>0</v>
      </c>
      <c r="S438" s="70">
        <v>2.4300000000000002</v>
      </c>
      <c r="T438" s="71">
        <v>14</v>
      </c>
      <c r="U438" s="71">
        <v>6</v>
      </c>
      <c r="V438" s="78">
        <v>8</v>
      </c>
      <c r="W438" s="78">
        <v>1.18</v>
      </c>
      <c r="X438" s="77">
        <v>-3.82</v>
      </c>
      <c r="Y438" s="70">
        <v>13.9</v>
      </c>
      <c r="Z438" s="71">
        <v>5.7</v>
      </c>
      <c r="AA438" s="78">
        <v>8.1999999999999993</v>
      </c>
      <c r="AB438" s="78">
        <v>1.2</v>
      </c>
      <c r="AC438" s="77">
        <v>-0.05</v>
      </c>
      <c r="AD438" s="63" t="s">
        <v>25</v>
      </c>
    </row>
    <row r="439" spans="1:30" ht="17.25" thickBot="1">
      <c r="A439" s="72">
        <v>437</v>
      </c>
      <c r="B439" s="57" t="s">
        <v>312</v>
      </c>
      <c r="C439" s="58" t="s">
        <v>1851</v>
      </c>
      <c r="D439" s="69" t="s">
        <v>102</v>
      </c>
      <c r="E439" s="58" t="s">
        <v>79</v>
      </c>
      <c r="F439" s="69" t="s">
        <v>3807</v>
      </c>
      <c r="G439" s="69">
        <v>1992</v>
      </c>
      <c r="H439" s="70">
        <v>7</v>
      </c>
      <c r="I439" s="71">
        <v>593</v>
      </c>
      <c r="J439" s="71">
        <v>85</v>
      </c>
      <c r="K439" s="71">
        <v>94.1</v>
      </c>
      <c r="L439" s="71">
        <v>6.6</v>
      </c>
      <c r="M439" s="70">
        <v>7</v>
      </c>
      <c r="N439" s="71">
        <v>85</v>
      </c>
      <c r="O439" s="71">
        <v>3</v>
      </c>
      <c r="P439" s="59">
        <v>0</v>
      </c>
      <c r="Q439" s="60"/>
      <c r="R439" s="60">
        <v>0</v>
      </c>
      <c r="S439" s="70">
        <v>2.29</v>
      </c>
      <c r="T439" s="71">
        <v>16</v>
      </c>
      <c r="U439" s="71">
        <v>6</v>
      </c>
      <c r="V439" s="78">
        <v>10</v>
      </c>
      <c r="W439" s="78">
        <v>1.52</v>
      </c>
      <c r="X439" s="78">
        <v>3.95</v>
      </c>
      <c r="Y439" s="70">
        <v>14.3</v>
      </c>
      <c r="Z439" s="71">
        <v>8.1999999999999993</v>
      </c>
      <c r="AA439" s="78">
        <v>6.1</v>
      </c>
      <c r="AB439" s="78">
        <v>0.92</v>
      </c>
      <c r="AC439" s="78">
        <v>2.77</v>
      </c>
      <c r="AD439" s="63" t="s">
        <v>25</v>
      </c>
    </row>
    <row r="440" spans="1:30" ht="17.25" thickBot="1">
      <c r="A440" s="72">
        <v>438</v>
      </c>
      <c r="B440" s="57" t="s">
        <v>313</v>
      </c>
      <c r="C440" s="58" t="s">
        <v>1816</v>
      </c>
      <c r="D440" s="69" t="s">
        <v>104</v>
      </c>
      <c r="E440" s="58" t="s">
        <v>63</v>
      </c>
      <c r="F440" s="69" t="s">
        <v>3808</v>
      </c>
      <c r="G440" s="69">
        <v>2001</v>
      </c>
      <c r="H440" s="70">
        <v>7</v>
      </c>
      <c r="I440" s="71">
        <v>630</v>
      </c>
      <c r="J440" s="71">
        <v>90</v>
      </c>
      <c r="K440" s="71">
        <v>100</v>
      </c>
      <c r="L440" s="71">
        <v>7</v>
      </c>
      <c r="M440" s="70">
        <v>7</v>
      </c>
      <c r="N440" s="71">
        <v>90</v>
      </c>
      <c r="O440" s="71">
        <v>7</v>
      </c>
      <c r="P440" s="59">
        <v>0</v>
      </c>
      <c r="Q440" s="60"/>
      <c r="R440" s="60">
        <v>0</v>
      </c>
      <c r="S440" s="70">
        <v>2.4300000000000002</v>
      </c>
      <c r="T440" s="71">
        <v>15</v>
      </c>
      <c r="U440" s="71">
        <v>6</v>
      </c>
      <c r="V440" s="78">
        <v>9</v>
      </c>
      <c r="W440" s="78">
        <v>1.29</v>
      </c>
      <c r="X440" s="60"/>
      <c r="Y440" s="70">
        <v>14.5</v>
      </c>
      <c r="Z440" s="71">
        <v>6.1</v>
      </c>
      <c r="AA440" s="78">
        <v>8.4</v>
      </c>
      <c r="AB440" s="78">
        <v>1.2</v>
      </c>
      <c r="AC440" s="60"/>
      <c r="AD440" s="63" t="s">
        <v>25</v>
      </c>
    </row>
    <row r="441" spans="1:30" ht="17.25" thickBot="1">
      <c r="A441" s="72">
        <v>439</v>
      </c>
      <c r="B441" s="57" t="s">
        <v>3308</v>
      </c>
      <c r="C441" s="58" t="s">
        <v>1846</v>
      </c>
      <c r="D441" s="69" t="s">
        <v>103</v>
      </c>
      <c r="E441" s="58" t="s">
        <v>2661</v>
      </c>
      <c r="F441" s="69" t="s">
        <v>3406</v>
      </c>
      <c r="G441" s="69">
        <v>1999</v>
      </c>
      <c r="H441" s="70">
        <v>2</v>
      </c>
      <c r="I441" s="71">
        <v>129</v>
      </c>
      <c r="J441" s="71">
        <v>65</v>
      </c>
      <c r="K441" s="71">
        <v>23.9</v>
      </c>
      <c r="L441" s="71">
        <v>1.4</v>
      </c>
      <c r="M441" s="70">
        <v>2</v>
      </c>
      <c r="N441" s="71">
        <v>65</v>
      </c>
      <c r="O441" s="60">
        <v>0</v>
      </c>
      <c r="P441" s="59">
        <v>0</v>
      </c>
      <c r="Q441" s="60"/>
      <c r="R441" s="60">
        <v>0</v>
      </c>
      <c r="S441" s="70">
        <v>0.5</v>
      </c>
      <c r="T441" s="60">
        <v>0</v>
      </c>
      <c r="U441" s="71">
        <v>2</v>
      </c>
      <c r="V441" s="77">
        <v>-2</v>
      </c>
      <c r="W441" s="77">
        <v>-1.4</v>
      </c>
      <c r="X441" s="77">
        <v>-0.3</v>
      </c>
      <c r="Y441" s="70">
        <v>1.6</v>
      </c>
      <c r="Z441" s="71">
        <v>1</v>
      </c>
      <c r="AA441" s="78">
        <v>0.5</v>
      </c>
      <c r="AB441" s="78">
        <v>0.36</v>
      </c>
      <c r="AC441" s="78">
        <v>1.41</v>
      </c>
      <c r="AD441" s="63" t="s">
        <v>25</v>
      </c>
    </row>
    <row r="442" spans="1:30" ht="17.25" thickBot="1">
      <c r="A442" s="72">
        <v>440</v>
      </c>
      <c r="B442" s="57" t="s">
        <v>314</v>
      </c>
      <c r="C442" s="58" t="s">
        <v>1848</v>
      </c>
      <c r="D442" s="69" t="s">
        <v>104</v>
      </c>
      <c r="E442" s="58" t="s">
        <v>71</v>
      </c>
      <c r="F442" s="69" t="s">
        <v>3809</v>
      </c>
      <c r="G442" s="69">
        <v>1996</v>
      </c>
      <c r="H442" s="70">
        <v>1</v>
      </c>
      <c r="I442" s="71">
        <v>77</v>
      </c>
      <c r="J442" s="71">
        <v>77</v>
      </c>
      <c r="K442" s="71">
        <v>12.2</v>
      </c>
      <c r="L442" s="71">
        <v>0.9</v>
      </c>
      <c r="M442" s="59">
        <v>0</v>
      </c>
      <c r="N442" s="60"/>
      <c r="O442" s="60">
        <v>0</v>
      </c>
      <c r="P442" s="70">
        <v>1</v>
      </c>
      <c r="Q442" s="71">
        <v>77</v>
      </c>
      <c r="R442" s="71">
        <v>3</v>
      </c>
      <c r="S442" s="70">
        <v>1</v>
      </c>
      <c r="T442" s="71">
        <v>1</v>
      </c>
      <c r="U442" s="71">
        <v>2</v>
      </c>
      <c r="V442" s="77">
        <v>-1</v>
      </c>
      <c r="W442" s="77">
        <v>-1.17</v>
      </c>
      <c r="X442" s="77">
        <v>-2.8</v>
      </c>
      <c r="Y442" s="70">
        <v>0.7</v>
      </c>
      <c r="Z442" s="71">
        <v>2.2000000000000002</v>
      </c>
      <c r="AA442" s="77">
        <v>-1.5</v>
      </c>
      <c r="AB442" s="77">
        <v>-1.8</v>
      </c>
      <c r="AC442" s="77">
        <v>-2.5499999999999998</v>
      </c>
      <c r="AD442" s="63" t="s">
        <v>25</v>
      </c>
    </row>
    <row r="443" spans="1:30" ht="17.25" thickBot="1">
      <c r="A443" s="72">
        <v>441</v>
      </c>
      <c r="B443" s="57" t="s">
        <v>74</v>
      </c>
      <c r="C443" s="58" t="s">
        <v>1822</v>
      </c>
      <c r="D443" s="69" t="s">
        <v>111</v>
      </c>
      <c r="E443" s="58" t="s">
        <v>81</v>
      </c>
      <c r="F443" s="69" t="s">
        <v>3810</v>
      </c>
      <c r="G443" s="69">
        <v>1997</v>
      </c>
      <c r="H443" s="70">
        <v>6</v>
      </c>
      <c r="I443" s="71">
        <v>540</v>
      </c>
      <c r="J443" s="71">
        <v>90</v>
      </c>
      <c r="K443" s="71">
        <v>100</v>
      </c>
      <c r="L443" s="71">
        <v>6</v>
      </c>
      <c r="M443" s="70">
        <v>6</v>
      </c>
      <c r="N443" s="71">
        <v>90</v>
      </c>
      <c r="O443" s="71">
        <v>6</v>
      </c>
      <c r="P443" s="59">
        <v>0</v>
      </c>
      <c r="Q443" s="60"/>
      <c r="R443" s="60">
        <v>0</v>
      </c>
      <c r="S443" s="70">
        <v>0.83</v>
      </c>
      <c r="T443" s="71">
        <v>5</v>
      </c>
      <c r="U443" s="71">
        <v>6</v>
      </c>
      <c r="V443" s="77">
        <v>-1</v>
      </c>
      <c r="W443" s="77">
        <v>-0.17</v>
      </c>
      <c r="X443" s="60"/>
      <c r="Y443" s="70">
        <v>11.5</v>
      </c>
      <c r="Z443" s="71">
        <v>6.3</v>
      </c>
      <c r="AA443" s="78">
        <v>5.2</v>
      </c>
      <c r="AB443" s="78">
        <v>0.87</v>
      </c>
      <c r="AC443" s="60"/>
      <c r="AD443" s="63" t="s">
        <v>25</v>
      </c>
    </row>
    <row r="444" spans="1:30" ht="17.25" thickBot="1">
      <c r="A444" s="72">
        <v>442</v>
      </c>
      <c r="B444" s="57" t="s">
        <v>315</v>
      </c>
      <c r="C444" s="58" t="s">
        <v>1814</v>
      </c>
      <c r="D444" s="69" t="s">
        <v>1821</v>
      </c>
      <c r="E444" s="58" t="s">
        <v>69</v>
      </c>
      <c r="F444" s="69" t="s">
        <v>3811</v>
      </c>
      <c r="G444" s="69">
        <v>2000</v>
      </c>
      <c r="H444" s="70">
        <v>3</v>
      </c>
      <c r="I444" s="71">
        <v>79</v>
      </c>
      <c r="J444" s="71">
        <v>26</v>
      </c>
      <c r="K444" s="71">
        <v>12.5</v>
      </c>
      <c r="L444" s="71">
        <v>0.9</v>
      </c>
      <c r="M444" s="59">
        <v>0</v>
      </c>
      <c r="N444" s="60"/>
      <c r="O444" s="60">
        <v>0</v>
      </c>
      <c r="P444" s="70">
        <v>3</v>
      </c>
      <c r="Q444" s="71">
        <v>26</v>
      </c>
      <c r="R444" s="60">
        <v>0</v>
      </c>
      <c r="S444" s="70">
        <v>2</v>
      </c>
      <c r="T444" s="71">
        <v>2</v>
      </c>
      <c r="U444" s="71">
        <v>1</v>
      </c>
      <c r="V444" s="78">
        <v>1</v>
      </c>
      <c r="W444" s="78">
        <v>1.1399999999999999</v>
      </c>
      <c r="X444" s="78">
        <v>1.96</v>
      </c>
      <c r="Y444" s="70">
        <v>2.6</v>
      </c>
      <c r="Z444" s="71">
        <v>1.9</v>
      </c>
      <c r="AA444" s="78">
        <v>0.8</v>
      </c>
      <c r="AB444" s="78">
        <v>0.89</v>
      </c>
      <c r="AC444" s="78">
        <v>1</v>
      </c>
      <c r="AD444" s="63" t="s">
        <v>25</v>
      </c>
    </row>
    <row r="445" spans="1:30" ht="17.25" thickBot="1">
      <c r="A445" s="72">
        <v>443</v>
      </c>
      <c r="B445" s="57" t="s">
        <v>3309</v>
      </c>
      <c r="C445" s="58" t="s">
        <v>1832</v>
      </c>
      <c r="D445" s="69" t="s">
        <v>103</v>
      </c>
      <c r="E445" s="58" t="s">
        <v>87</v>
      </c>
      <c r="F445" s="69" t="s">
        <v>3812</v>
      </c>
      <c r="G445" s="69">
        <v>1997</v>
      </c>
      <c r="H445" s="70">
        <v>3</v>
      </c>
      <c r="I445" s="71">
        <v>221</v>
      </c>
      <c r="J445" s="71">
        <v>74</v>
      </c>
      <c r="K445" s="71">
        <v>35.1</v>
      </c>
      <c r="L445" s="71">
        <v>2.5</v>
      </c>
      <c r="M445" s="70">
        <v>3</v>
      </c>
      <c r="N445" s="71">
        <v>74</v>
      </c>
      <c r="O445" s="71">
        <v>1</v>
      </c>
      <c r="P445" s="59">
        <v>0</v>
      </c>
      <c r="Q445" s="60"/>
      <c r="R445" s="60">
        <v>0</v>
      </c>
      <c r="S445" s="70">
        <v>0.67</v>
      </c>
      <c r="T445" s="71">
        <v>2</v>
      </c>
      <c r="U445" s="71">
        <v>4</v>
      </c>
      <c r="V445" s="77">
        <v>-2</v>
      </c>
      <c r="W445" s="77">
        <v>-0.81</v>
      </c>
      <c r="X445" s="77">
        <v>-0.81</v>
      </c>
      <c r="Y445" s="70">
        <v>1.2</v>
      </c>
      <c r="Z445" s="71">
        <v>2.2000000000000002</v>
      </c>
      <c r="AA445" s="77">
        <v>-1</v>
      </c>
      <c r="AB445" s="77">
        <v>-0.4</v>
      </c>
      <c r="AC445" s="78">
        <v>0.09</v>
      </c>
      <c r="AD445" s="63" t="s">
        <v>25</v>
      </c>
    </row>
    <row r="446" spans="1:30" ht="17.25" thickBot="1">
      <c r="A446" s="72">
        <v>444</v>
      </c>
      <c r="B446" s="57" t="s">
        <v>2757</v>
      </c>
      <c r="C446" s="58" t="s">
        <v>1824</v>
      </c>
      <c r="D446" s="69" t="s">
        <v>103</v>
      </c>
      <c r="E446" s="58" t="s">
        <v>81</v>
      </c>
      <c r="F446" s="69" t="s">
        <v>3954</v>
      </c>
      <c r="G446" s="69">
        <v>2004</v>
      </c>
      <c r="H446" s="59">
        <v>0</v>
      </c>
      <c r="I446" s="60"/>
      <c r="J446" s="60"/>
      <c r="K446" s="60"/>
      <c r="L446" s="60"/>
      <c r="M446" s="59">
        <v>0</v>
      </c>
      <c r="N446" s="60"/>
      <c r="O446" s="60">
        <v>0</v>
      </c>
      <c r="P446" s="59">
        <v>0</v>
      </c>
      <c r="Q446" s="60"/>
      <c r="R446" s="71">
        <v>1</v>
      </c>
      <c r="S446" s="59"/>
      <c r="T446" s="60"/>
      <c r="U446" s="60"/>
      <c r="V446" s="60"/>
      <c r="W446" s="60"/>
      <c r="X446" s="60"/>
      <c r="Y446" s="59"/>
      <c r="Z446" s="60"/>
      <c r="AA446" s="60"/>
      <c r="AB446" s="60"/>
      <c r="AC446" s="60"/>
      <c r="AD446" s="63" t="s">
        <v>25</v>
      </c>
    </row>
    <row r="447" spans="1:30" ht="17.25" thickBot="1">
      <c r="A447" s="72">
        <v>445</v>
      </c>
      <c r="B447" s="57" t="s">
        <v>2757</v>
      </c>
      <c r="C447" s="58" t="s">
        <v>1824</v>
      </c>
      <c r="D447" s="69" t="s">
        <v>103</v>
      </c>
      <c r="E447" s="58" t="s">
        <v>87</v>
      </c>
      <c r="F447" s="69" t="s">
        <v>3954</v>
      </c>
      <c r="G447" s="69">
        <v>2004</v>
      </c>
      <c r="H447" s="59">
        <v>0</v>
      </c>
      <c r="I447" s="60"/>
      <c r="J447" s="60"/>
      <c r="K447" s="60"/>
      <c r="L447" s="60"/>
      <c r="M447" s="59">
        <v>0</v>
      </c>
      <c r="N447" s="60"/>
      <c r="O447" s="60">
        <v>0</v>
      </c>
      <c r="P447" s="59">
        <v>0</v>
      </c>
      <c r="Q447" s="60"/>
      <c r="R447" s="71">
        <v>2</v>
      </c>
      <c r="S447" s="59"/>
      <c r="T447" s="60"/>
      <c r="U447" s="60"/>
      <c r="V447" s="60"/>
      <c r="W447" s="60"/>
      <c r="X447" s="60"/>
      <c r="Y447" s="59"/>
      <c r="Z447" s="60"/>
      <c r="AA447" s="60"/>
      <c r="AB447" s="60"/>
      <c r="AC447" s="60"/>
      <c r="AD447" s="63" t="s">
        <v>25</v>
      </c>
    </row>
    <row r="448" spans="1:30" ht="17.25" thickBot="1">
      <c r="A448" s="72">
        <v>446</v>
      </c>
      <c r="B448" s="57" t="s">
        <v>316</v>
      </c>
      <c r="C448" s="58" t="s">
        <v>1822</v>
      </c>
      <c r="D448" s="69" t="s">
        <v>1821</v>
      </c>
      <c r="E448" s="58" t="s">
        <v>93</v>
      </c>
      <c r="F448" s="69" t="s">
        <v>3813</v>
      </c>
      <c r="G448" s="69">
        <v>1992</v>
      </c>
      <c r="H448" s="70">
        <v>4</v>
      </c>
      <c r="I448" s="71">
        <v>173</v>
      </c>
      <c r="J448" s="71">
        <v>43</v>
      </c>
      <c r="K448" s="71">
        <v>27.5</v>
      </c>
      <c r="L448" s="71">
        <v>1.9</v>
      </c>
      <c r="M448" s="70">
        <v>2</v>
      </c>
      <c r="N448" s="71">
        <v>61</v>
      </c>
      <c r="O448" s="60">
        <v>0</v>
      </c>
      <c r="P448" s="70">
        <v>2</v>
      </c>
      <c r="Q448" s="71">
        <v>26</v>
      </c>
      <c r="R448" s="71">
        <v>3</v>
      </c>
      <c r="S448" s="70">
        <v>0.75</v>
      </c>
      <c r="T448" s="71">
        <v>2</v>
      </c>
      <c r="U448" s="71">
        <v>1</v>
      </c>
      <c r="V448" s="78">
        <v>1</v>
      </c>
      <c r="W448" s="78">
        <v>0.52</v>
      </c>
      <c r="X448" s="78">
        <v>1.7</v>
      </c>
      <c r="Y448" s="70">
        <v>3.3</v>
      </c>
      <c r="Z448" s="71">
        <v>2.4</v>
      </c>
      <c r="AA448" s="78">
        <v>0.9</v>
      </c>
      <c r="AB448" s="78">
        <v>0.48</v>
      </c>
      <c r="AC448" s="78">
        <v>1.68</v>
      </c>
      <c r="AD448" s="63" t="s">
        <v>25</v>
      </c>
    </row>
    <row r="449" spans="1:30" ht="17.25" thickBot="1">
      <c r="A449" s="72">
        <v>447</v>
      </c>
      <c r="B449" s="57" t="s">
        <v>317</v>
      </c>
      <c r="C449" s="58" t="s">
        <v>1838</v>
      </c>
      <c r="D449" s="69" t="s">
        <v>1821</v>
      </c>
      <c r="E449" s="58" t="s">
        <v>77</v>
      </c>
      <c r="F449" s="69" t="s">
        <v>3814</v>
      </c>
      <c r="G449" s="69">
        <v>2001</v>
      </c>
      <c r="H449" s="70">
        <v>5</v>
      </c>
      <c r="I449" s="71">
        <v>257</v>
      </c>
      <c r="J449" s="71">
        <v>51</v>
      </c>
      <c r="K449" s="71">
        <v>40.799999999999997</v>
      </c>
      <c r="L449" s="71">
        <v>2.9</v>
      </c>
      <c r="M449" s="70">
        <v>3</v>
      </c>
      <c r="N449" s="71">
        <v>73</v>
      </c>
      <c r="O449" s="60">
        <v>0</v>
      </c>
      <c r="P449" s="70">
        <v>2</v>
      </c>
      <c r="Q449" s="71">
        <v>19</v>
      </c>
      <c r="R449" s="60">
        <v>0</v>
      </c>
      <c r="S449" s="70">
        <v>1.2</v>
      </c>
      <c r="T449" s="71">
        <v>4</v>
      </c>
      <c r="U449" s="71">
        <v>2</v>
      </c>
      <c r="V449" s="78">
        <v>2</v>
      </c>
      <c r="W449" s="78">
        <v>0.7</v>
      </c>
      <c r="X449" s="78">
        <v>1.18</v>
      </c>
      <c r="Y449" s="70">
        <v>4.4000000000000004</v>
      </c>
      <c r="Z449" s="71">
        <v>2.4</v>
      </c>
      <c r="AA449" s="78">
        <v>2</v>
      </c>
      <c r="AB449" s="78">
        <v>0.71</v>
      </c>
      <c r="AC449" s="78">
        <v>0.12</v>
      </c>
      <c r="AD449" s="63" t="s">
        <v>25</v>
      </c>
    </row>
    <row r="450" spans="1:30" ht="17.25" thickBot="1">
      <c r="A450" s="72">
        <v>448</v>
      </c>
      <c r="B450" s="57" t="s">
        <v>318</v>
      </c>
      <c r="C450" s="58" t="s">
        <v>1819</v>
      </c>
      <c r="D450" s="69" t="s">
        <v>104</v>
      </c>
      <c r="E450" s="58" t="s">
        <v>67</v>
      </c>
      <c r="F450" s="69" t="s">
        <v>3685</v>
      </c>
      <c r="G450" s="69">
        <v>1991</v>
      </c>
      <c r="H450" s="70">
        <v>7</v>
      </c>
      <c r="I450" s="71">
        <v>630</v>
      </c>
      <c r="J450" s="71">
        <v>90</v>
      </c>
      <c r="K450" s="71">
        <v>100</v>
      </c>
      <c r="L450" s="71">
        <v>7</v>
      </c>
      <c r="M450" s="70">
        <v>7</v>
      </c>
      <c r="N450" s="71">
        <v>90</v>
      </c>
      <c r="O450" s="71">
        <v>7</v>
      </c>
      <c r="P450" s="59">
        <v>0</v>
      </c>
      <c r="Q450" s="60"/>
      <c r="R450" s="60">
        <v>0</v>
      </c>
      <c r="S450" s="70">
        <v>1.71</v>
      </c>
      <c r="T450" s="71">
        <v>18</v>
      </c>
      <c r="U450" s="71">
        <v>7</v>
      </c>
      <c r="V450" s="78">
        <v>11</v>
      </c>
      <c r="W450" s="78">
        <v>1.57</v>
      </c>
      <c r="X450" s="60"/>
      <c r="Y450" s="70">
        <v>15.3</v>
      </c>
      <c r="Z450" s="71">
        <v>7</v>
      </c>
      <c r="AA450" s="78">
        <v>8.3000000000000007</v>
      </c>
      <c r="AB450" s="78">
        <v>1.18</v>
      </c>
      <c r="AC450" s="60"/>
      <c r="AD450" s="63" t="s">
        <v>25</v>
      </c>
    </row>
    <row r="451" spans="1:30" ht="17.25" thickBot="1">
      <c r="A451" s="72">
        <v>449</v>
      </c>
      <c r="B451" s="57" t="s">
        <v>319</v>
      </c>
      <c r="C451" s="58" t="s">
        <v>1826</v>
      </c>
      <c r="D451" s="69" t="s">
        <v>1821</v>
      </c>
      <c r="E451" s="58" t="s">
        <v>85</v>
      </c>
      <c r="F451" s="69" t="s">
        <v>3815</v>
      </c>
      <c r="G451" s="69">
        <v>1992</v>
      </c>
      <c r="H451" s="70">
        <v>7</v>
      </c>
      <c r="I451" s="71">
        <v>539</v>
      </c>
      <c r="J451" s="71">
        <v>77</v>
      </c>
      <c r="K451" s="71">
        <v>85.6</v>
      </c>
      <c r="L451" s="71">
        <v>6</v>
      </c>
      <c r="M451" s="70">
        <v>7</v>
      </c>
      <c r="N451" s="71">
        <v>77</v>
      </c>
      <c r="O451" s="71">
        <v>2</v>
      </c>
      <c r="P451" s="59">
        <v>0</v>
      </c>
      <c r="Q451" s="60"/>
      <c r="R451" s="60">
        <v>0</v>
      </c>
      <c r="S451" s="70">
        <v>1.57</v>
      </c>
      <c r="T451" s="71">
        <v>4</v>
      </c>
      <c r="U451" s="71">
        <v>6</v>
      </c>
      <c r="V451" s="77">
        <v>-2</v>
      </c>
      <c r="W451" s="77">
        <v>-0.33</v>
      </c>
      <c r="X451" s="77">
        <v>-2.31</v>
      </c>
      <c r="Y451" s="70">
        <v>6.1</v>
      </c>
      <c r="Z451" s="71">
        <v>8.1999999999999993</v>
      </c>
      <c r="AA451" s="77">
        <v>-2.1</v>
      </c>
      <c r="AB451" s="77">
        <v>-0.35</v>
      </c>
      <c r="AC451" s="77">
        <v>-1.05</v>
      </c>
      <c r="AD451" s="63" t="s">
        <v>25</v>
      </c>
    </row>
    <row r="452" spans="1:30" ht="17.25" thickBot="1">
      <c r="A452" s="72">
        <v>450</v>
      </c>
      <c r="B452" s="57" t="s">
        <v>320</v>
      </c>
      <c r="C452" s="58" t="s">
        <v>1843</v>
      </c>
      <c r="D452" s="69" t="s">
        <v>1835</v>
      </c>
      <c r="E452" s="58" t="s">
        <v>93</v>
      </c>
      <c r="F452" s="69" t="s">
        <v>3816</v>
      </c>
      <c r="G452" s="69">
        <v>1993</v>
      </c>
      <c r="H452" s="70">
        <v>7</v>
      </c>
      <c r="I452" s="71">
        <v>623</v>
      </c>
      <c r="J452" s="71">
        <v>89</v>
      </c>
      <c r="K452" s="71">
        <v>98.9</v>
      </c>
      <c r="L452" s="71">
        <v>6.9</v>
      </c>
      <c r="M452" s="70">
        <v>7</v>
      </c>
      <c r="N452" s="71">
        <v>89</v>
      </c>
      <c r="O452" s="71">
        <v>6</v>
      </c>
      <c r="P452" s="59">
        <v>0</v>
      </c>
      <c r="Q452" s="60"/>
      <c r="R452" s="60">
        <v>0</v>
      </c>
      <c r="S452" s="70">
        <v>1</v>
      </c>
      <c r="T452" s="71">
        <v>8</v>
      </c>
      <c r="U452" s="71">
        <v>13</v>
      </c>
      <c r="V452" s="77">
        <v>-5</v>
      </c>
      <c r="W452" s="77">
        <v>-0.72</v>
      </c>
      <c r="X452" s="77">
        <v>-0.72</v>
      </c>
      <c r="Y452" s="70">
        <v>8.1999999999999993</v>
      </c>
      <c r="Z452" s="71">
        <v>13</v>
      </c>
      <c r="AA452" s="77">
        <v>-4.8</v>
      </c>
      <c r="AB452" s="77">
        <v>-0.69</v>
      </c>
      <c r="AC452" s="78">
        <v>4.3499999999999996</v>
      </c>
      <c r="AD452" s="63" t="s">
        <v>25</v>
      </c>
    </row>
    <row r="453" spans="1:30" ht="17.25" thickBot="1">
      <c r="A453" s="72">
        <v>451</v>
      </c>
      <c r="B453" s="57" t="s">
        <v>1783</v>
      </c>
      <c r="C453" s="58" t="s">
        <v>1826</v>
      </c>
      <c r="D453" s="69" t="s">
        <v>1821</v>
      </c>
      <c r="E453" s="58" t="s">
        <v>95</v>
      </c>
      <c r="F453" s="69" t="s">
        <v>3379</v>
      </c>
      <c r="G453" s="69">
        <v>2000</v>
      </c>
      <c r="H453" s="70">
        <v>6</v>
      </c>
      <c r="I453" s="71">
        <v>257</v>
      </c>
      <c r="J453" s="71">
        <v>43</v>
      </c>
      <c r="K453" s="71">
        <v>40.799999999999997</v>
      </c>
      <c r="L453" s="71">
        <v>2.9</v>
      </c>
      <c r="M453" s="70">
        <v>3</v>
      </c>
      <c r="N453" s="71">
        <v>69</v>
      </c>
      <c r="O453" s="60">
        <v>0</v>
      </c>
      <c r="P453" s="70">
        <v>3</v>
      </c>
      <c r="Q453" s="71">
        <v>17</v>
      </c>
      <c r="R453" s="71">
        <v>1</v>
      </c>
      <c r="S453" s="70">
        <v>0.33</v>
      </c>
      <c r="T453" s="71">
        <v>3</v>
      </c>
      <c r="U453" s="71">
        <v>8</v>
      </c>
      <c r="V453" s="77">
        <v>-5</v>
      </c>
      <c r="W453" s="77">
        <v>-1.75</v>
      </c>
      <c r="X453" s="77">
        <v>-0.54</v>
      </c>
      <c r="Y453" s="70">
        <v>3.8</v>
      </c>
      <c r="Z453" s="71">
        <v>7.5</v>
      </c>
      <c r="AA453" s="77">
        <v>-3.7</v>
      </c>
      <c r="AB453" s="77">
        <v>-1.3</v>
      </c>
      <c r="AC453" s="77">
        <v>-0.24</v>
      </c>
      <c r="AD453" s="63" t="s">
        <v>25</v>
      </c>
    </row>
    <row r="454" spans="1:30" ht="17.25" thickBot="1">
      <c r="A454" s="72">
        <v>452</v>
      </c>
      <c r="B454" s="57" t="s">
        <v>321</v>
      </c>
      <c r="C454" s="58" t="s">
        <v>1823</v>
      </c>
      <c r="D454" s="69" t="s">
        <v>104</v>
      </c>
      <c r="E454" s="58" t="s">
        <v>95</v>
      </c>
      <c r="F454" s="69" t="s">
        <v>3797</v>
      </c>
      <c r="G454" s="69">
        <v>1997</v>
      </c>
      <c r="H454" s="70">
        <v>6</v>
      </c>
      <c r="I454" s="71">
        <v>347</v>
      </c>
      <c r="J454" s="71">
        <v>58</v>
      </c>
      <c r="K454" s="71">
        <v>55.1</v>
      </c>
      <c r="L454" s="71">
        <v>3.9</v>
      </c>
      <c r="M454" s="70">
        <v>4</v>
      </c>
      <c r="N454" s="71">
        <v>81</v>
      </c>
      <c r="O454" s="71">
        <v>2</v>
      </c>
      <c r="P454" s="70">
        <v>2</v>
      </c>
      <c r="Q454" s="71">
        <v>13</v>
      </c>
      <c r="R454" s="71">
        <v>1</v>
      </c>
      <c r="S454" s="70">
        <v>0.5</v>
      </c>
      <c r="T454" s="71">
        <v>3</v>
      </c>
      <c r="U454" s="71">
        <v>10</v>
      </c>
      <c r="V454" s="77">
        <v>-7</v>
      </c>
      <c r="W454" s="77">
        <v>-1.82</v>
      </c>
      <c r="X454" s="77">
        <v>-0.86</v>
      </c>
      <c r="Y454" s="70">
        <v>4.4000000000000004</v>
      </c>
      <c r="Z454" s="71">
        <v>10.9</v>
      </c>
      <c r="AA454" s="77">
        <v>-6.5</v>
      </c>
      <c r="AB454" s="77">
        <v>-1.68</v>
      </c>
      <c r="AC454" s="77">
        <v>-1.18</v>
      </c>
      <c r="AD454" s="63" t="s">
        <v>25</v>
      </c>
    </row>
    <row r="455" spans="1:30" ht="17.25" thickBot="1">
      <c r="A455" s="72">
        <v>453</v>
      </c>
      <c r="B455" s="57" t="s">
        <v>2758</v>
      </c>
      <c r="C455" s="58" t="s">
        <v>1814</v>
      </c>
      <c r="D455" s="69" t="s">
        <v>104</v>
      </c>
      <c r="E455" s="58" t="s">
        <v>2351</v>
      </c>
      <c r="F455" s="69" t="s">
        <v>3955</v>
      </c>
      <c r="G455" s="69">
        <v>2002</v>
      </c>
      <c r="H455" s="59">
        <v>0</v>
      </c>
      <c r="I455" s="60"/>
      <c r="J455" s="60"/>
      <c r="K455" s="60"/>
      <c r="L455" s="60"/>
      <c r="M455" s="59">
        <v>0</v>
      </c>
      <c r="N455" s="60"/>
      <c r="O455" s="60">
        <v>0</v>
      </c>
      <c r="P455" s="59">
        <v>0</v>
      </c>
      <c r="Q455" s="60"/>
      <c r="R455" s="71">
        <v>4</v>
      </c>
      <c r="S455" s="59"/>
      <c r="T455" s="60"/>
      <c r="U455" s="60"/>
      <c r="V455" s="60"/>
      <c r="W455" s="60"/>
      <c r="X455" s="60"/>
      <c r="Y455" s="59"/>
      <c r="Z455" s="60"/>
      <c r="AA455" s="60"/>
      <c r="AB455" s="60"/>
      <c r="AC455" s="60"/>
      <c r="AD455" s="63" t="s">
        <v>25</v>
      </c>
    </row>
    <row r="456" spans="1:30" ht="17.25" thickBot="1">
      <c r="A456" s="72">
        <v>454</v>
      </c>
      <c r="B456" s="57" t="s">
        <v>322</v>
      </c>
      <c r="C456" s="58" t="s">
        <v>1814</v>
      </c>
      <c r="D456" s="69" t="s">
        <v>104</v>
      </c>
      <c r="E456" s="58" t="s">
        <v>69</v>
      </c>
      <c r="F456" s="69" t="s">
        <v>3817</v>
      </c>
      <c r="G456" s="69">
        <v>1995</v>
      </c>
      <c r="H456" s="70">
        <v>2</v>
      </c>
      <c r="I456" s="71">
        <v>180</v>
      </c>
      <c r="J456" s="71">
        <v>90</v>
      </c>
      <c r="K456" s="71">
        <v>28.6</v>
      </c>
      <c r="L456" s="71">
        <v>2</v>
      </c>
      <c r="M456" s="70">
        <v>2</v>
      </c>
      <c r="N456" s="71">
        <v>90</v>
      </c>
      <c r="O456" s="71">
        <v>2</v>
      </c>
      <c r="P456" s="59">
        <v>0</v>
      </c>
      <c r="Q456" s="60"/>
      <c r="R456" s="60">
        <v>0</v>
      </c>
      <c r="S456" s="70">
        <v>1.5</v>
      </c>
      <c r="T456" s="71">
        <v>1</v>
      </c>
      <c r="U456" s="71">
        <v>2</v>
      </c>
      <c r="V456" s="77">
        <v>-1</v>
      </c>
      <c r="W456" s="77">
        <v>-0.5</v>
      </c>
      <c r="X456" s="78">
        <v>0.1</v>
      </c>
      <c r="Y456" s="70">
        <v>4.3</v>
      </c>
      <c r="Z456" s="71">
        <v>4</v>
      </c>
      <c r="AA456" s="78">
        <v>0.3</v>
      </c>
      <c r="AB456" s="78">
        <v>0.15</v>
      </c>
      <c r="AC456" s="78">
        <v>0.2</v>
      </c>
      <c r="AD456" s="63" t="s">
        <v>25</v>
      </c>
    </row>
    <row r="457" spans="1:30" ht="17.25" thickBot="1">
      <c r="A457" s="72">
        <v>455</v>
      </c>
      <c r="B457" s="57" t="s">
        <v>2759</v>
      </c>
      <c r="C457" s="58" t="s">
        <v>1814</v>
      </c>
      <c r="D457" s="69" t="s">
        <v>111</v>
      </c>
      <c r="E457" s="58" t="s">
        <v>2661</v>
      </c>
      <c r="F457" s="69" t="s">
        <v>3956</v>
      </c>
      <c r="G457" s="69">
        <v>1991</v>
      </c>
      <c r="H457" s="59">
        <v>0</v>
      </c>
      <c r="I457" s="60"/>
      <c r="J457" s="60"/>
      <c r="K457" s="60"/>
      <c r="L457" s="60"/>
      <c r="M457" s="59">
        <v>0</v>
      </c>
      <c r="N457" s="60"/>
      <c r="O457" s="60">
        <v>0</v>
      </c>
      <c r="P457" s="59">
        <v>0</v>
      </c>
      <c r="Q457" s="60"/>
      <c r="R457" s="71">
        <v>1</v>
      </c>
      <c r="S457" s="59"/>
      <c r="T457" s="60"/>
      <c r="U457" s="60"/>
      <c r="V457" s="60"/>
      <c r="W457" s="60"/>
      <c r="X457" s="60"/>
      <c r="Y457" s="59"/>
      <c r="Z457" s="60"/>
      <c r="AA457" s="60"/>
      <c r="AB457" s="60"/>
      <c r="AC457" s="60"/>
      <c r="AD457" s="63" t="s">
        <v>25</v>
      </c>
    </row>
    <row r="458" spans="1:30" ht="17.25" thickBot="1">
      <c r="A458" s="72">
        <v>456</v>
      </c>
      <c r="B458" s="57" t="s">
        <v>323</v>
      </c>
      <c r="C458" s="58" t="s">
        <v>1843</v>
      </c>
      <c r="D458" s="69" t="s">
        <v>1812</v>
      </c>
      <c r="E458" s="58" t="s">
        <v>65</v>
      </c>
      <c r="F458" s="69" t="s">
        <v>3398</v>
      </c>
      <c r="G458" s="69">
        <v>1994</v>
      </c>
      <c r="H458" s="70">
        <v>4</v>
      </c>
      <c r="I458" s="71">
        <v>284</v>
      </c>
      <c r="J458" s="71">
        <v>71</v>
      </c>
      <c r="K458" s="71">
        <v>45.1</v>
      </c>
      <c r="L458" s="71">
        <v>3.2</v>
      </c>
      <c r="M458" s="70">
        <v>3</v>
      </c>
      <c r="N458" s="71">
        <v>90</v>
      </c>
      <c r="O458" s="71">
        <v>2</v>
      </c>
      <c r="P458" s="70">
        <v>1</v>
      </c>
      <c r="Q458" s="71">
        <v>15</v>
      </c>
      <c r="R458" s="60">
        <v>0</v>
      </c>
      <c r="S458" s="70">
        <v>3</v>
      </c>
      <c r="T458" s="71">
        <v>9</v>
      </c>
      <c r="U458" s="71">
        <v>2</v>
      </c>
      <c r="V458" s="78">
        <v>7</v>
      </c>
      <c r="W458" s="78">
        <v>2.2200000000000002</v>
      </c>
      <c r="X458" s="78">
        <v>0.92</v>
      </c>
      <c r="Y458" s="70">
        <v>9.1999999999999993</v>
      </c>
      <c r="Z458" s="71">
        <v>1.9</v>
      </c>
      <c r="AA458" s="78">
        <v>7.3</v>
      </c>
      <c r="AB458" s="78">
        <v>2.31</v>
      </c>
      <c r="AC458" s="78">
        <v>1.79</v>
      </c>
      <c r="AD458" s="63" t="s">
        <v>25</v>
      </c>
    </row>
    <row r="459" spans="1:30" ht="17.25" thickBot="1">
      <c r="A459" s="72">
        <v>457</v>
      </c>
      <c r="B459" s="57" t="s">
        <v>2333</v>
      </c>
      <c r="C459" s="58" t="s">
        <v>1843</v>
      </c>
      <c r="D459" s="69" t="s">
        <v>102</v>
      </c>
      <c r="E459" s="58" t="s">
        <v>93</v>
      </c>
      <c r="F459" s="69" t="s">
        <v>3818</v>
      </c>
      <c r="G459" s="69">
        <v>2002</v>
      </c>
      <c r="H459" s="70">
        <v>6</v>
      </c>
      <c r="I459" s="71">
        <v>249</v>
      </c>
      <c r="J459" s="71">
        <v>42</v>
      </c>
      <c r="K459" s="71">
        <v>39.5</v>
      </c>
      <c r="L459" s="71">
        <v>2.8</v>
      </c>
      <c r="M459" s="70">
        <v>3</v>
      </c>
      <c r="N459" s="71">
        <v>67</v>
      </c>
      <c r="O459" s="60">
        <v>0</v>
      </c>
      <c r="P459" s="70">
        <v>3</v>
      </c>
      <c r="Q459" s="71">
        <v>16</v>
      </c>
      <c r="R459" s="71">
        <v>1</v>
      </c>
      <c r="S459" s="70">
        <v>1</v>
      </c>
      <c r="T459" s="71">
        <v>1</v>
      </c>
      <c r="U459" s="71">
        <v>7</v>
      </c>
      <c r="V459" s="77">
        <v>-6</v>
      </c>
      <c r="W459" s="77">
        <v>-2.17</v>
      </c>
      <c r="X459" s="77">
        <v>-2.4</v>
      </c>
      <c r="Y459" s="70">
        <v>3.3</v>
      </c>
      <c r="Z459" s="71">
        <v>5.9</v>
      </c>
      <c r="AA459" s="77">
        <v>-2.6</v>
      </c>
      <c r="AB459" s="77">
        <v>-0.95</v>
      </c>
      <c r="AC459" s="77">
        <v>-0.35</v>
      </c>
      <c r="AD459" s="63" t="s">
        <v>25</v>
      </c>
    </row>
    <row r="460" spans="1:30" ht="17.25" thickBot="1">
      <c r="A460" s="72">
        <v>458</v>
      </c>
      <c r="B460" s="57" t="s">
        <v>324</v>
      </c>
      <c r="C460" s="58" t="s">
        <v>1824</v>
      </c>
      <c r="D460" s="69" t="s">
        <v>104</v>
      </c>
      <c r="E460" s="58" t="s">
        <v>81</v>
      </c>
      <c r="F460" s="69" t="s">
        <v>3819</v>
      </c>
      <c r="G460" s="69">
        <v>1984</v>
      </c>
      <c r="H460" s="70">
        <v>6</v>
      </c>
      <c r="I460" s="71">
        <v>540</v>
      </c>
      <c r="J460" s="71">
        <v>90</v>
      </c>
      <c r="K460" s="71">
        <v>100</v>
      </c>
      <c r="L460" s="71">
        <v>6</v>
      </c>
      <c r="M460" s="70">
        <v>6</v>
      </c>
      <c r="N460" s="71">
        <v>90</v>
      </c>
      <c r="O460" s="71">
        <v>6</v>
      </c>
      <c r="P460" s="59">
        <v>0</v>
      </c>
      <c r="Q460" s="60"/>
      <c r="R460" s="60">
        <v>0</v>
      </c>
      <c r="S460" s="70">
        <v>0.83</v>
      </c>
      <c r="T460" s="71">
        <v>5</v>
      </c>
      <c r="U460" s="71">
        <v>6</v>
      </c>
      <c r="V460" s="77">
        <v>-1</v>
      </c>
      <c r="W460" s="77">
        <v>-0.17</v>
      </c>
      <c r="X460" s="60"/>
      <c r="Y460" s="70">
        <v>11.5</v>
      </c>
      <c r="Z460" s="71">
        <v>6.3</v>
      </c>
      <c r="AA460" s="78">
        <v>5.2</v>
      </c>
      <c r="AB460" s="78">
        <v>0.87</v>
      </c>
      <c r="AC460" s="60"/>
      <c r="AD460" s="63" t="s">
        <v>25</v>
      </c>
    </row>
    <row r="461" spans="1:30" ht="17.25" thickBot="1">
      <c r="A461" s="72">
        <v>459</v>
      </c>
      <c r="B461" s="57" t="s">
        <v>3310</v>
      </c>
      <c r="C461" s="58" t="s">
        <v>1848</v>
      </c>
      <c r="D461" s="69" t="s">
        <v>102</v>
      </c>
      <c r="E461" s="58" t="s">
        <v>95</v>
      </c>
      <c r="F461" s="69" t="s">
        <v>3820</v>
      </c>
      <c r="G461" s="69">
        <v>1999</v>
      </c>
      <c r="H461" s="70">
        <v>2</v>
      </c>
      <c r="I461" s="71">
        <v>50</v>
      </c>
      <c r="J461" s="71">
        <v>25</v>
      </c>
      <c r="K461" s="71">
        <v>7.9</v>
      </c>
      <c r="L461" s="71">
        <v>0.6</v>
      </c>
      <c r="M461" s="59">
        <v>0</v>
      </c>
      <c r="N461" s="60"/>
      <c r="O461" s="60">
        <v>0</v>
      </c>
      <c r="P461" s="70">
        <v>2</v>
      </c>
      <c r="Q461" s="71">
        <v>25</v>
      </c>
      <c r="R461" s="71">
        <v>1</v>
      </c>
      <c r="S461" s="70">
        <v>0.5</v>
      </c>
      <c r="T461" s="60">
        <v>0</v>
      </c>
      <c r="U461" s="71">
        <v>1</v>
      </c>
      <c r="V461" s="77">
        <v>-1</v>
      </c>
      <c r="W461" s="77">
        <v>-1.8</v>
      </c>
      <c r="X461" s="77">
        <v>-0.4</v>
      </c>
      <c r="Y461" s="70">
        <v>0.8</v>
      </c>
      <c r="Z461" s="71">
        <v>1.3</v>
      </c>
      <c r="AA461" s="77">
        <v>-0.5</v>
      </c>
      <c r="AB461" s="77">
        <v>-0.84</v>
      </c>
      <c r="AC461" s="78">
        <v>0.34</v>
      </c>
      <c r="AD461" s="63" t="s">
        <v>25</v>
      </c>
    </row>
    <row r="462" spans="1:30" ht="17.25" thickBot="1">
      <c r="A462" s="72">
        <v>460</v>
      </c>
      <c r="B462" s="57" t="s">
        <v>325</v>
      </c>
      <c r="C462" s="58" t="s">
        <v>1814</v>
      </c>
      <c r="D462" s="69" t="s">
        <v>103</v>
      </c>
      <c r="E462" s="58" t="s">
        <v>71</v>
      </c>
      <c r="F462" s="69" t="s">
        <v>3821</v>
      </c>
      <c r="G462" s="69">
        <v>2000</v>
      </c>
      <c r="H462" s="70">
        <v>4</v>
      </c>
      <c r="I462" s="71">
        <v>105</v>
      </c>
      <c r="J462" s="71">
        <v>26</v>
      </c>
      <c r="K462" s="71">
        <v>16.7</v>
      </c>
      <c r="L462" s="71">
        <v>1.2</v>
      </c>
      <c r="M462" s="70">
        <v>1</v>
      </c>
      <c r="N462" s="71">
        <v>74</v>
      </c>
      <c r="O462" s="60">
        <v>0</v>
      </c>
      <c r="P462" s="70">
        <v>3</v>
      </c>
      <c r="Q462" s="71">
        <v>10</v>
      </c>
      <c r="R462" s="71">
        <v>3</v>
      </c>
      <c r="S462" s="70">
        <v>2.5</v>
      </c>
      <c r="T462" s="71">
        <v>3</v>
      </c>
      <c r="U462" s="71">
        <v>3</v>
      </c>
      <c r="V462" s="60">
        <v>0</v>
      </c>
      <c r="W462" s="60">
        <v>0</v>
      </c>
      <c r="X462" s="77">
        <v>-1.54</v>
      </c>
      <c r="Y462" s="70">
        <v>1.6</v>
      </c>
      <c r="Z462" s="71">
        <v>2.1</v>
      </c>
      <c r="AA462" s="77">
        <v>-0.5</v>
      </c>
      <c r="AB462" s="77">
        <v>-0.4</v>
      </c>
      <c r="AC462" s="77">
        <v>-1</v>
      </c>
      <c r="AD462" s="63" t="s">
        <v>25</v>
      </c>
    </row>
    <row r="463" spans="1:30" ht="17.25" thickBot="1">
      <c r="A463" s="72">
        <v>461</v>
      </c>
      <c r="B463" s="57" t="s">
        <v>3175</v>
      </c>
      <c r="C463" s="58" t="s">
        <v>1814</v>
      </c>
      <c r="D463" s="69" t="s">
        <v>104</v>
      </c>
      <c r="E463" s="58" t="s">
        <v>95</v>
      </c>
      <c r="F463" s="69" t="s">
        <v>3822</v>
      </c>
      <c r="G463" s="69">
        <v>1991</v>
      </c>
      <c r="H463" s="70">
        <v>1</v>
      </c>
      <c r="I463" s="71">
        <v>8</v>
      </c>
      <c r="J463" s="71">
        <v>8</v>
      </c>
      <c r="K463" s="71">
        <v>1.3</v>
      </c>
      <c r="L463" s="71">
        <v>0.1</v>
      </c>
      <c r="M463" s="59">
        <v>0</v>
      </c>
      <c r="N463" s="60"/>
      <c r="O463" s="60">
        <v>0</v>
      </c>
      <c r="P463" s="70">
        <v>1</v>
      </c>
      <c r="Q463" s="71">
        <v>8</v>
      </c>
      <c r="R463" s="71">
        <v>3</v>
      </c>
      <c r="S463" s="59">
        <v>0</v>
      </c>
      <c r="T463" s="60">
        <v>0</v>
      </c>
      <c r="U463" s="71">
        <v>1</v>
      </c>
      <c r="V463" s="77">
        <v>-1</v>
      </c>
      <c r="W463" s="77">
        <v>-11.25</v>
      </c>
      <c r="X463" s="77">
        <v>-9.9499999999999993</v>
      </c>
      <c r="Y463" s="59">
        <v>0</v>
      </c>
      <c r="Z463" s="71">
        <v>0.5</v>
      </c>
      <c r="AA463" s="77">
        <v>-0.5</v>
      </c>
      <c r="AB463" s="77">
        <v>-6.1</v>
      </c>
      <c r="AC463" s="77">
        <v>-5.01</v>
      </c>
      <c r="AD463" s="63" t="s">
        <v>25</v>
      </c>
    </row>
    <row r="464" spans="1:30" ht="17.25" thickBot="1">
      <c r="A464" s="72">
        <v>462</v>
      </c>
      <c r="B464" s="57" t="s">
        <v>326</v>
      </c>
      <c r="C464" s="58" t="s">
        <v>1814</v>
      </c>
      <c r="D464" s="69" t="s">
        <v>1812</v>
      </c>
      <c r="E464" s="58" t="s">
        <v>63</v>
      </c>
      <c r="F464" s="69" t="s">
        <v>3388</v>
      </c>
      <c r="G464" s="69">
        <v>2000</v>
      </c>
      <c r="H464" s="70">
        <v>2</v>
      </c>
      <c r="I464" s="71">
        <v>11</v>
      </c>
      <c r="J464" s="71">
        <v>6</v>
      </c>
      <c r="K464" s="71">
        <v>1.7</v>
      </c>
      <c r="L464" s="71">
        <v>0.1</v>
      </c>
      <c r="M464" s="59">
        <v>0</v>
      </c>
      <c r="N464" s="60"/>
      <c r="O464" s="60">
        <v>0</v>
      </c>
      <c r="P464" s="70">
        <v>2</v>
      </c>
      <c r="Q464" s="71">
        <v>6</v>
      </c>
      <c r="R464" s="71">
        <v>5</v>
      </c>
      <c r="S464" s="70">
        <v>2</v>
      </c>
      <c r="T464" s="71">
        <v>1</v>
      </c>
      <c r="U464" s="60">
        <v>0</v>
      </c>
      <c r="V464" s="78">
        <v>1</v>
      </c>
      <c r="W464" s="78">
        <v>8.18</v>
      </c>
      <c r="X464" s="78">
        <v>7.02</v>
      </c>
      <c r="Y464" s="70">
        <v>0.5</v>
      </c>
      <c r="Z464" s="71">
        <v>0.1</v>
      </c>
      <c r="AA464" s="78">
        <v>0.5</v>
      </c>
      <c r="AB464" s="78">
        <v>3.76</v>
      </c>
      <c r="AC464" s="78">
        <v>2.6</v>
      </c>
      <c r="AD464" s="63" t="s">
        <v>25</v>
      </c>
    </row>
    <row r="465" spans="1:30" ht="17.25" thickBot="1">
      <c r="A465" s="72">
        <v>463</v>
      </c>
      <c r="B465" s="57" t="s">
        <v>3424</v>
      </c>
      <c r="C465" s="58" t="s">
        <v>1843</v>
      </c>
      <c r="D465" s="69" t="s">
        <v>1835</v>
      </c>
      <c r="E465" s="58" t="s">
        <v>63</v>
      </c>
      <c r="F465" s="69" t="s">
        <v>3957</v>
      </c>
      <c r="G465" s="69">
        <v>1991</v>
      </c>
      <c r="H465" s="59">
        <v>0</v>
      </c>
      <c r="I465" s="60"/>
      <c r="J465" s="60"/>
      <c r="K465" s="60"/>
      <c r="L465" s="60"/>
      <c r="M465" s="59">
        <v>0</v>
      </c>
      <c r="N465" s="60"/>
      <c r="O465" s="60">
        <v>0</v>
      </c>
      <c r="P465" s="59">
        <v>0</v>
      </c>
      <c r="Q465" s="60"/>
      <c r="R465" s="71">
        <v>1</v>
      </c>
      <c r="S465" s="59"/>
      <c r="T465" s="60"/>
      <c r="U465" s="60"/>
      <c r="V465" s="60"/>
      <c r="W465" s="60"/>
      <c r="X465" s="60"/>
      <c r="Y465" s="59"/>
      <c r="Z465" s="60"/>
      <c r="AA465" s="60"/>
      <c r="AB465" s="60"/>
      <c r="AC465" s="60"/>
      <c r="AD465" s="63" t="s">
        <v>25</v>
      </c>
    </row>
    <row r="466" spans="1:30" ht="17.25" thickBot="1">
      <c r="A466" s="72">
        <v>464</v>
      </c>
      <c r="B466" s="57" t="s">
        <v>327</v>
      </c>
      <c r="C466" s="58" t="s">
        <v>1814</v>
      </c>
      <c r="D466" s="69" t="s">
        <v>102</v>
      </c>
      <c r="E466" s="58" t="s">
        <v>95</v>
      </c>
      <c r="F466" s="69" t="s">
        <v>3823</v>
      </c>
      <c r="G466" s="69">
        <v>1997</v>
      </c>
      <c r="H466" s="70">
        <v>7</v>
      </c>
      <c r="I466" s="71">
        <v>630</v>
      </c>
      <c r="J466" s="71">
        <v>90</v>
      </c>
      <c r="K466" s="71">
        <v>100</v>
      </c>
      <c r="L466" s="71">
        <v>7</v>
      </c>
      <c r="M466" s="70">
        <v>7</v>
      </c>
      <c r="N466" s="71">
        <v>90</v>
      </c>
      <c r="O466" s="71">
        <v>7</v>
      </c>
      <c r="P466" s="59">
        <v>0</v>
      </c>
      <c r="Q466" s="60"/>
      <c r="R466" s="60">
        <v>0</v>
      </c>
      <c r="S466" s="70">
        <v>0.43</v>
      </c>
      <c r="T466" s="71">
        <v>5</v>
      </c>
      <c r="U466" s="71">
        <v>15</v>
      </c>
      <c r="V466" s="77">
        <v>-10</v>
      </c>
      <c r="W466" s="77">
        <v>-1.43</v>
      </c>
      <c r="X466" s="60"/>
      <c r="Y466" s="70">
        <v>8.1</v>
      </c>
      <c r="Z466" s="71">
        <v>16.2</v>
      </c>
      <c r="AA466" s="77">
        <v>-8.1</v>
      </c>
      <c r="AB466" s="77">
        <v>-1.1499999999999999</v>
      </c>
      <c r="AC466" s="60"/>
      <c r="AD466" s="63" t="s">
        <v>25</v>
      </c>
    </row>
    <row r="467" spans="1:30" ht="17.25" thickBot="1">
      <c r="A467" s="72">
        <v>465</v>
      </c>
      <c r="B467" s="57" t="s">
        <v>328</v>
      </c>
      <c r="C467" s="58" t="s">
        <v>1866</v>
      </c>
      <c r="D467" s="69" t="s">
        <v>102</v>
      </c>
      <c r="E467" s="58" t="s">
        <v>71</v>
      </c>
      <c r="F467" s="69" t="s">
        <v>3824</v>
      </c>
      <c r="G467" s="69">
        <v>1999</v>
      </c>
      <c r="H467" s="70">
        <v>5</v>
      </c>
      <c r="I467" s="71">
        <v>199</v>
      </c>
      <c r="J467" s="71">
        <v>40</v>
      </c>
      <c r="K467" s="71">
        <v>31.6</v>
      </c>
      <c r="L467" s="71">
        <v>2.2000000000000002</v>
      </c>
      <c r="M467" s="70">
        <v>2</v>
      </c>
      <c r="N467" s="71">
        <v>73</v>
      </c>
      <c r="O467" s="60">
        <v>0</v>
      </c>
      <c r="P467" s="70">
        <v>3</v>
      </c>
      <c r="Q467" s="71">
        <v>18</v>
      </c>
      <c r="R467" s="71">
        <v>2</v>
      </c>
      <c r="S467" s="70">
        <v>2.6</v>
      </c>
      <c r="T467" s="71">
        <v>6</v>
      </c>
      <c r="U467" s="71">
        <v>2</v>
      </c>
      <c r="V467" s="78">
        <v>4</v>
      </c>
      <c r="W467" s="78">
        <v>1.81</v>
      </c>
      <c r="X467" s="78">
        <v>0.76</v>
      </c>
      <c r="Y467" s="70">
        <v>4.7</v>
      </c>
      <c r="Z467" s="71">
        <v>1.8</v>
      </c>
      <c r="AA467" s="78">
        <v>2.9</v>
      </c>
      <c r="AB467" s="78">
        <v>1.31</v>
      </c>
      <c r="AC467" s="78">
        <v>1.28</v>
      </c>
      <c r="AD467" s="63" t="s">
        <v>25</v>
      </c>
    </row>
    <row r="468" spans="1:30" ht="17.25" thickBot="1">
      <c r="A468" s="72">
        <v>466</v>
      </c>
      <c r="B468" s="57" t="s">
        <v>329</v>
      </c>
      <c r="C468" s="58" t="s">
        <v>1847</v>
      </c>
      <c r="D468" s="69" t="s">
        <v>103</v>
      </c>
      <c r="E468" s="58" t="s">
        <v>91</v>
      </c>
      <c r="F468" s="69" t="s">
        <v>3825</v>
      </c>
      <c r="G468" s="69">
        <v>1995</v>
      </c>
      <c r="H468" s="70">
        <v>6</v>
      </c>
      <c r="I468" s="71">
        <v>467</v>
      </c>
      <c r="J468" s="71">
        <v>78</v>
      </c>
      <c r="K468" s="71">
        <v>74.099999999999994</v>
      </c>
      <c r="L468" s="71">
        <v>5.2</v>
      </c>
      <c r="M468" s="70">
        <v>6</v>
      </c>
      <c r="N468" s="71">
        <v>78</v>
      </c>
      <c r="O468" s="71">
        <v>3</v>
      </c>
      <c r="P468" s="59">
        <v>0</v>
      </c>
      <c r="Q468" s="60"/>
      <c r="R468" s="60">
        <v>0</v>
      </c>
      <c r="S468" s="70">
        <v>1.67</v>
      </c>
      <c r="T468" s="71">
        <v>9</v>
      </c>
      <c r="U468" s="71">
        <v>7</v>
      </c>
      <c r="V468" s="78">
        <v>2</v>
      </c>
      <c r="W468" s="78">
        <v>0.39</v>
      </c>
      <c r="X468" s="77">
        <v>-0.17</v>
      </c>
      <c r="Y468" s="70">
        <v>8.1999999999999993</v>
      </c>
      <c r="Z468" s="71">
        <v>11.2</v>
      </c>
      <c r="AA468" s="77">
        <v>-3</v>
      </c>
      <c r="AB468" s="77">
        <v>-0.59</v>
      </c>
      <c r="AC468" s="77">
        <v>-0.49</v>
      </c>
      <c r="AD468" s="63" t="s">
        <v>25</v>
      </c>
    </row>
    <row r="469" spans="1:30" ht="17.25" thickBot="1">
      <c r="A469" s="72">
        <v>467</v>
      </c>
      <c r="B469" s="57" t="s">
        <v>2720</v>
      </c>
      <c r="C469" s="58" t="s">
        <v>1824</v>
      </c>
      <c r="D469" s="69" t="s">
        <v>103</v>
      </c>
      <c r="E469" s="58" t="s">
        <v>2351</v>
      </c>
      <c r="F469" s="69" t="s">
        <v>3820</v>
      </c>
      <c r="G469" s="69">
        <v>1999</v>
      </c>
      <c r="H469" s="70">
        <v>7</v>
      </c>
      <c r="I469" s="71">
        <v>518</v>
      </c>
      <c r="J469" s="71">
        <v>74</v>
      </c>
      <c r="K469" s="71">
        <v>82.2</v>
      </c>
      <c r="L469" s="71">
        <v>5.8</v>
      </c>
      <c r="M469" s="70">
        <v>6</v>
      </c>
      <c r="N469" s="71">
        <v>85</v>
      </c>
      <c r="O469" s="71">
        <v>5</v>
      </c>
      <c r="P469" s="70">
        <v>1</v>
      </c>
      <c r="Q469" s="71">
        <v>11</v>
      </c>
      <c r="R469" s="60">
        <v>0</v>
      </c>
      <c r="S469" s="70">
        <v>0.14000000000000001</v>
      </c>
      <c r="T469" s="71">
        <v>5</v>
      </c>
      <c r="U469" s="71">
        <v>17</v>
      </c>
      <c r="V469" s="77">
        <v>-12</v>
      </c>
      <c r="W469" s="77">
        <v>-2.08</v>
      </c>
      <c r="X469" s="77">
        <v>-0.48</v>
      </c>
      <c r="Y469" s="70">
        <v>4.7</v>
      </c>
      <c r="Z469" s="71">
        <v>15.2</v>
      </c>
      <c r="AA469" s="77">
        <v>-10.4</v>
      </c>
      <c r="AB469" s="77">
        <v>-1.81</v>
      </c>
      <c r="AC469" s="77">
        <v>-0.63</v>
      </c>
      <c r="AD469" s="63" t="s">
        <v>25</v>
      </c>
    </row>
    <row r="470" spans="1:30" ht="17.25" thickBot="1">
      <c r="A470" s="72">
        <v>468</v>
      </c>
      <c r="B470" s="57" t="s">
        <v>330</v>
      </c>
      <c r="C470" s="58" t="s">
        <v>1814</v>
      </c>
      <c r="D470" s="69" t="s">
        <v>102</v>
      </c>
      <c r="E470" s="58" t="s">
        <v>75</v>
      </c>
      <c r="F470" s="69" t="s">
        <v>3958</v>
      </c>
      <c r="G470" s="69">
        <v>2002</v>
      </c>
      <c r="H470" s="59">
        <v>0</v>
      </c>
      <c r="I470" s="60"/>
      <c r="J470" s="60"/>
      <c r="K470" s="60"/>
      <c r="L470" s="60"/>
      <c r="M470" s="59">
        <v>0</v>
      </c>
      <c r="N470" s="60"/>
      <c r="O470" s="60">
        <v>0</v>
      </c>
      <c r="P470" s="59">
        <v>0</v>
      </c>
      <c r="Q470" s="60"/>
      <c r="R470" s="71">
        <v>1</v>
      </c>
      <c r="S470" s="59"/>
      <c r="T470" s="60"/>
      <c r="U470" s="60"/>
      <c r="V470" s="60"/>
      <c r="W470" s="60"/>
      <c r="X470" s="60"/>
      <c r="Y470" s="59"/>
      <c r="Z470" s="60"/>
      <c r="AA470" s="60"/>
      <c r="AB470" s="60"/>
      <c r="AC470" s="60"/>
      <c r="AD470" s="63" t="s">
        <v>25</v>
      </c>
    </row>
    <row r="471" spans="1:30" ht="17.25" thickBot="1">
      <c r="A471" s="72">
        <v>469</v>
      </c>
      <c r="B471" s="57" t="s">
        <v>377</v>
      </c>
      <c r="C471" s="58" t="s">
        <v>1814</v>
      </c>
      <c r="D471" s="69" t="s">
        <v>111</v>
      </c>
      <c r="E471" s="58" t="s">
        <v>73</v>
      </c>
      <c r="F471" s="69" t="s">
        <v>3826</v>
      </c>
      <c r="G471" s="69">
        <v>1990</v>
      </c>
      <c r="H471" s="70">
        <v>4</v>
      </c>
      <c r="I471" s="71">
        <v>360</v>
      </c>
      <c r="J471" s="71">
        <v>90</v>
      </c>
      <c r="K471" s="71">
        <v>57.1</v>
      </c>
      <c r="L471" s="71">
        <v>4</v>
      </c>
      <c r="M471" s="70">
        <v>4</v>
      </c>
      <c r="N471" s="71">
        <v>90</v>
      </c>
      <c r="O471" s="71">
        <v>4</v>
      </c>
      <c r="P471" s="59">
        <v>0</v>
      </c>
      <c r="Q471" s="60"/>
      <c r="R471" s="71">
        <v>3</v>
      </c>
      <c r="S471" s="70">
        <v>2.25</v>
      </c>
      <c r="T471" s="71">
        <v>12</v>
      </c>
      <c r="U471" s="71">
        <v>9</v>
      </c>
      <c r="V471" s="78">
        <v>3</v>
      </c>
      <c r="W471" s="78">
        <v>0.75</v>
      </c>
      <c r="X471" s="78">
        <v>0.08</v>
      </c>
      <c r="Y471" s="70">
        <v>9.6</v>
      </c>
      <c r="Z471" s="71">
        <v>6</v>
      </c>
      <c r="AA471" s="78">
        <v>3.6</v>
      </c>
      <c r="AB471" s="78">
        <v>0.89</v>
      </c>
      <c r="AC471" s="78">
        <v>1.1599999999999999</v>
      </c>
      <c r="AD471" s="63" t="s">
        <v>25</v>
      </c>
    </row>
    <row r="472" spans="1:30" ht="17.25" thickBot="1">
      <c r="A472" s="72">
        <v>470</v>
      </c>
      <c r="B472" s="57" t="s">
        <v>331</v>
      </c>
      <c r="C472" s="58" t="s">
        <v>1814</v>
      </c>
      <c r="D472" s="69" t="s">
        <v>1812</v>
      </c>
      <c r="E472" s="58" t="s">
        <v>81</v>
      </c>
      <c r="F472" s="69" t="s">
        <v>3827</v>
      </c>
      <c r="G472" s="69">
        <v>1994</v>
      </c>
      <c r="H472" s="70">
        <v>6</v>
      </c>
      <c r="I472" s="71">
        <v>529</v>
      </c>
      <c r="J472" s="71">
        <v>88</v>
      </c>
      <c r="K472" s="71">
        <v>98</v>
      </c>
      <c r="L472" s="71">
        <v>5.9</v>
      </c>
      <c r="M472" s="70">
        <v>6</v>
      </c>
      <c r="N472" s="71">
        <v>88</v>
      </c>
      <c r="O472" s="71">
        <v>4</v>
      </c>
      <c r="P472" s="59">
        <v>0</v>
      </c>
      <c r="Q472" s="60"/>
      <c r="R472" s="60">
        <v>0</v>
      </c>
      <c r="S472" s="70">
        <v>0.83</v>
      </c>
      <c r="T472" s="71">
        <v>5</v>
      </c>
      <c r="U472" s="71">
        <v>6</v>
      </c>
      <c r="V472" s="77">
        <v>-1</v>
      </c>
      <c r="W472" s="77">
        <v>-0.17</v>
      </c>
      <c r="X472" s="77">
        <v>-0.17</v>
      </c>
      <c r="Y472" s="70">
        <v>11.5</v>
      </c>
      <c r="Z472" s="71">
        <v>6.2</v>
      </c>
      <c r="AA472" s="78">
        <v>5.3</v>
      </c>
      <c r="AB472" s="78">
        <v>0.9</v>
      </c>
      <c r="AC472" s="78">
        <v>1.2</v>
      </c>
      <c r="AD472" s="63" t="s">
        <v>25</v>
      </c>
    </row>
    <row r="473" spans="1:30" ht="17.25" thickBot="1">
      <c r="A473" s="72">
        <v>471</v>
      </c>
      <c r="B473" s="57" t="s">
        <v>378</v>
      </c>
      <c r="C473" s="58" t="s">
        <v>1842</v>
      </c>
      <c r="D473" s="69" t="s">
        <v>111</v>
      </c>
      <c r="E473" s="58" t="s">
        <v>77</v>
      </c>
      <c r="F473" s="69" t="s">
        <v>3959</v>
      </c>
      <c r="G473" s="69">
        <v>1995</v>
      </c>
      <c r="H473" s="59">
        <v>0</v>
      </c>
      <c r="I473" s="60"/>
      <c r="J473" s="60"/>
      <c r="K473" s="60"/>
      <c r="L473" s="60"/>
      <c r="M473" s="59">
        <v>0</v>
      </c>
      <c r="N473" s="60"/>
      <c r="O473" s="60">
        <v>0</v>
      </c>
      <c r="P473" s="59">
        <v>0</v>
      </c>
      <c r="Q473" s="60"/>
      <c r="R473" s="71">
        <v>6</v>
      </c>
      <c r="S473" s="59"/>
      <c r="T473" s="60"/>
      <c r="U473" s="60"/>
      <c r="V473" s="60"/>
      <c r="W473" s="60"/>
      <c r="X473" s="60"/>
      <c r="Y473" s="59"/>
      <c r="Z473" s="60"/>
      <c r="AA473" s="60"/>
      <c r="AB473" s="60"/>
      <c r="AC473" s="60"/>
      <c r="AD473" s="63" t="s">
        <v>25</v>
      </c>
    </row>
    <row r="474" spans="1:30" ht="17.25" thickBot="1">
      <c r="A474" s="72">
        <v>472</v>
      </c>
      <c r="B474" s="57" t="s">
        <v>3325</v>
      </c>
      <c r="C474" s="58" t="s">
        <v>1814</v>
      </c>
      <c r="D474" s="69" t="s">
        <v>102</v>
      </c>
      <c r="E474" s="58" t="s">
        <v>81</v>
      </c>
      <c r="F474" s="69" t="s">
        <v>3960</v>
      </c>
      <c r="G474" s="69">
        <v>2005</v>
      </c>
      <c r="H474" s="59">
        <v>0</v>
      </c>
      <c r="I474" s="60"/>
      <c r="J474" s="60"/>
      <c r="K474" s="60"/>
      <c r="L474" s="60"/>
      <c r="M474" s="59">
        <v>0</v>
      </c>
      <c r="N474" s="60"/>
      <c r="O474" s="60">
        <v>0</v>
      </c>
      <c r="P474" s="59">
        <v>0</v>
      </c>
      <c r="Q474" s="60"/>
      <c r="R474" s="71">
        <v>1</v>
      </c>
      <c r="S474" s="59"/>
      <c r="T474" s="60"/>
      <c r="U474" s="60"/>
      <c r="V474" s="60"/>
      <c r="W474" s="60"/>
      <c r="X474" s="60"/>
      <c r="Y474" s="59"/>
      <c r="Z474" s="60"/>
      <c r="AA474" s="60"/>
      <c r="AB474" s="60"/>
      <c r="AC474" s="60"/>
      <c r="AD474" s="63" t="s">
        <v>25</v>
      </c>
    </row>
    <row r="475" spans="1:30" ht="17.25" thickBot="1">
      <c r="A475" s="72">
        <v>473</v>
      </c>
      <c r="B475" s="57" t="s">
        <v>2721</v>
      </c>
      <c r="C475" s="58" t="s">
        <v>1872</v>
      </c>
      <c r="D475" s="69" t="s">
        <v>103</v>
      </c>
      <c r="E475" s="58" t="s">
        <v>79</v>
      </c>
      <c r="F475" s="69" t="s">
        <v>3828</v>
      </c>
      <c r="G475" s="69">
        <v>2000</v>
      </c>
      <c r="H475" s="70">
        <v>7</v>
      </c>
      <c r="I475" s="71">
        <v>630</v>
      </c>
      <c r="J475" s="71">
        <v>90</v>
      </c>
      <c r="K475" s="71">
        <v>100</v>
      </c>
      <c r="L475" s="71">
        <v>7</v>
      </c>
      <c r="M475" s="70">
        <v>7</v>
      </c>
      <c r="N475" s="71">
        <v>90</v>
      </c>
      <c r="O475" s="71">
        <v>7</v>
      </c>
      <c r="P475" s="59">
        <v>0</v>
      </c>
      <c r="Q475" s="60"/>
      <c r="R475" s="60">
        <v>0</v>
      </c>
      <c r="S475" s="70">
        <v>2.29</v>
      </c>
      <c r="T475" s="71">
        <v>16</v>
      </c>
      <c r="U475" s="71">
        <v>7</v>
      </c>
      <c r="V475" s="78">
        <v>9</v>
      </c>
      <c r="W475" s="78">
        <v>1.29</v>
      </c>
      <c r="X475" s="60"/>
      <c r="Y475" s="70">
        <v>14.5</v>
      </c>
      <c r="Z475" s="71">
        <v>9.1999999999999993</v>
      </c>
      <c r="AA475" s="78">
        <v>5.3</v>
      </c>
      <c r="AB475" s="78">
        <v>0.76</v>
      </c>
      <c r="AC475" s="60"/>
      <c r="AD475" s="63" t="s">
        <v>25</v>
      </c>
    </row>
    <row r="476" spans="1:30" ht="17.25" thickBot="1">
      <c r="A476" s="72">
        <v>474</v>
      </c>
      <c r="B476" s="57" t="s">
        <v>332</v>
      </c>
      <c r="C476" s="58" t="s">
        <v>1814</v>
      </c>
      <c r="D476" s="69" t="s">
        <v>104</v>
      </c>
      <c r="E476" s="58" t="s">
        <v>67</v>
      </c>
      <c r="F476" s="69" t="s">
        <v>3829</v>
      </c>
      <c r="G476" s="69">
        <v>1995</v>
      </c>
      <c r="H476" s="70">
        <v>2</v>
      </c>
      <c r="I476" s="71">
        <v>77</v>
      </c>
      <c r="J476" s="71">
        <v>39</v>
      </c>
      <c r="K476" s="71">
        <v>12.2</v>
      </c>
      <c r="L476" s="71">
        <v>0.9</v>
      </c>
      <c r="M476" s="70">
        <v>1</v>
      </c>
      <c r="N476" s="71">
        <v>73</v>
      </c>
      <c r="O476" s="60">
        <v>0</v>
      </c>
      <c r="P476" s="70">
        <v>1</v>
      </c>
      <c r="Q476" s="71">
        <v>4</v>
      </c>
      <c r="R476" s="71">
        <v>5</v>
      </c>
      <c r="S476" s="59">
        <v>0</v>
      </c>
      <c r="T476" s="60">
        <v>0</v>
      </c>
      <c r="U476" s="71">
        <v>4</v>
      </c>
      <c r="V476" s="77">
        <v>-4</v>
      </c>
      <c r="W476" s="77">
        <v>-4.68</v>
      </c>
      <c r="X476" s="77">
        <v>-7.12</v>
      </c>
      <c r="Y476" s="70">
        <v>1.1000000000000001</v>
      </c>
      <c r="Z476" s="71">
        <v>1.6</v>
      </c>
      <c r="AA476" s="77">
        <v>-0.5</v>
      </c>
      <c r="AB476" s="77">
        <v>-0.56000000000000005</v>
      </c>
      <c r="AC476" s="77">
        <v>-1.98</v>
      </c>
      <c r="AD476" s="63" t="s">
        <v>25</v>
      </c>
    </row>
    <row r="477" spans="1:30" ht="17.25" thickBot="1">
      <c r="A477" s="72">
        <v>475</v>
      </c>
      <c r="B477" s="57" t="s">
        <v>333</v>
      </c>
      <c r="C477" s="58" t="s">
        <v>1814</v>
      </c>
      <c r="D477" s="69" t="s">
        <v>104</v>
      </c>
      <c r="E477" s="58" t="s">
        <v>96</v>
      </c>
      <c r="F477" s="69" t="s">
        <v>3830</v>
      </c>
      <c r="G477" s="69">
        <v>1992</v>
      </c>
      <c r="H477" s="70">
        <v>7</v>
      </c>
      <c r="I477" s="71">
        <v>629</v>
      </c>
      <c r="J477" s="71">
        <v>90</v>
      </c>
      <c r="K477" s="71">
        <v>99.8</v>
      </c>
      <c r="L477" s="71">
        <v>7</v>
      </c>
      <c r="M477" s="70">
        <v>7</v>
      </c>
      <c r="N477" s="71">
        <v>90</v>
      </c>
      <c r="O477" s="71">
        <v>6</v>
      </c>
      <c r="P477" s="59">
        <v>0</v>
      </c>
      <c r="Q477" s="60"/>
      <c r="R477" s="60">
        <v>0</v>
      </c>
      <c r="S477" s="70">
        <v>0.56999999999999995</v>
      </c>
      <c r="T477" s="71">
        <v>6</v>
      </c>
      <c r="U477" s="71">
        <v>12</v>
      </c>
      <c r="V477" s="77">
        <v>-6</v>
      </c>
      <c r="W477" s="77">
        <v>-0.86</v>
      </c>
      <c r="X477" s="77">
        <v>-0.86</v>
      </c>
      <c r="Y477" s="70">
        <v>12.3</v>
      </c>
      <c r="Z477" s="71">
        <v>9.1999999999999993</v>
      </c>
      <c r="AA477" s="78">
        <v>3.1</v>
      </c>
      <c r="AB477" s="78">
        <v>0.44</v>
      </c>
      <c r="AC477" s="78">
        <v>30.29</v>
      </c>
      <c r="AD477" s="63" t="s">
        <v>25</v>
      </c>
    </row>
    <row r="478" spans="1:30" ht="17.25" thickBot="1">
      <c r="A478" s="72">
        <v>476</v>
      </c>
      <c r="B478" s="57" t="s">
        <v>3153</v>
      </c>
      <c r="C478" s="58" t="s">
        <v>1843</v>
      </c>
      <c r="D478" s="69" t="s">
        <v>104</v>
      </c>
      <c r="E478" s="58" t="s">
        <v>87</v>
      </c>
      <c r="F478" s="69" t="s">
        <v>3681</v>
      </c>
      <c r="G478" s="69">
        <v>2000</v>
      </c>
      <c r="H478" s="70">
        <v>3</v>
      </c>
      <c r="I478" s="71">
        <v>95</v>
      </c>
      <c r="J478" s="71">
        <v>32</v>
      </c>
      <c r="K478" s="71">
        <v>15.1</v>
      </c>
      <c r="L478" s="71">
        <v>1.1000000000000001</v>
      </c>
      <c r="M478" s="70">
        <v>1</v>
      </c>
      <c r="N478" s="71">
        <v>38</v>
      </c>
      <c r="O478" s="60">
        <v>0</v>
      </c>
      <c r="P478" s="70">
        <v>2</v>
      </c>
      <c r="Q478" s="71">
        <v>29</v>
      </c>
      <c r="R478" s="60">
        <v>0</v>
      </c>
      <c r="S478" s="70">
        <v>1.33</v>
      </c>
      <c r="T478" s="71">
        <v>1</v>
      </c>
      <c r="U478" s="71">
        <v>2</v>
      </c>
      <c r="V478" s="77">
        <v>-1</v>
      </c>
      <c r="W478" s="77">
        <v>-0.95</v>
      </c>
      <c r="X478" s="77">
        <v>-0.78</v>
      </c>
      <c r="Y478" s="70">
        <v>0.6</v>
      </c>
      <c r="Z478" s="71">
        <v>1.7</v>
      </c>
      <c r="AA478" s="77">
        <v>-1.1000000000000001</v>
      </c>
      <c r="AB478" s="77">
        <v>-1.04</v>
      </c>
      <c r="AC478" s="77">
        <v>-0.69</v>
      </c>
      <c r="AD478" s="63" t="s">
        <v>25</v>
      </c>
    </row>
    <row r="479" spans="1:30" ht="17.25" thickBot="1">
      <c r="A479" s="72">
        <v>477</v>
      </c>
      <c r="B479" s="57" t="s">
        <v>3154</v>
      </c>
      <c r="C479" s="58" t="s">
        <v>1814</v>
      </c>
      <c r="D479" s="69" t="s">
        <v>102</v>
      </c>
      <c r="E479" s="58" t="s">
        <v>95</v>
      </c>
      <c r="F479" s="69" t="s">
        <v>3831</v>
      </c>
      <c r="G479" s="69">
        <v>1999</v>
      </c>
      <c r="H479" s="70">
        <v>4</v>
      </c>
      <c r="I479" s="71">
        <v>212</v>
      </c>
      <c r="J479" s="71">
        <v>53</v>
      </c>
      <c r="K479" s="71">
        <v>33.700000000000003</v>
      </c>
      <c r="L479" s="71">
        <v>2.4</v>
      </c>
      <c r="M479" s="70">
        <v>3</v>
      </c>
      <c r="N479" s="71">
        <v>64</v>
      </c>
      <c r="O479" s="60">
        <v>0</v>
      </c>
      <c r="P479" s="70">
        <v>1</v>
      </c>
      <c r="Q479" s="71">
        <v>20</v>
      </c>
      <c r="R479" s="60">
        <v>0</v>
      </c>
      <c r="S479" s="70">
        <v>0.5</v>
      </c>
      <c r="T479" s="71">
        <v>2</v>
      </c>
      <c r="U479" s="71">
        <v>6</v>
      </c>
      <c r="V479" s="77">
        <v>-4</v>
      </c>
      <c r="W479" s="77">
        <v>-1.7</v>
      </c>
      <c r="X479" s="77">
        <v>-0.41</v>
      </c>
      <c r="Y479" s="70">
        <v>2.2000000000000002</v>
      </c>
      <c r="Z479" s="71">
        <v>6.7</v>
      </c>
      <c r="AA479" s="77">
        <v>-4.5</v>
      </c>
      <c r="AB479" s="77">
        <v>-1.89</v>
      </c>
      <c r="AC479" s="77">
        <v>-1.1200000000000001</v>
      </c>
      <c r="AD479" s="63" t="s">
        <v>25</v>
      </c>
    </row>
    <row r="480" spans="1:30" ht="17.25" thickBot="1">
      <c r="A480" s="72">
        <v>478</v>
      </c>
      <c r="B480" s="57" t="s">
        <v>3311</v>
      </c>
      <c r="C480" s="58" t="s">
        <v>1814</v>
      </c>
      <c r="D480" s="69" t="s">
        <v>104</v>
      </c>
      <c r="E480" s="58" t="s">
        <v>2350</v>
      </c>
      <c r="F480" s="69" t="s">
        <v>3832</v>
      </c>
      <c r="G480" s="69">
        <v>1993</v>
      </c>
      <c r="H480" s="70">
        <v>3</v>
      </c>
      <c r="I480" s="71">
        <v>270</v>
      </c>
      <c r="J480" s="71">
        <v>90</v>
      </c>
      <c r="K480" s="71">
        <v>50</v>
      </c>
      <c r="L480" s="71">
        <v>3</v>
      </c>
      <c r="M480" s="70">
        <v>3</v>
      </c>
      <c r="N480" s="71">
        <v>90</v>
      </c>
      <c r="O480" s="71">
        <v>3</v>
      </c>
      <c r="P480" s="59">
        <v>0</v>
      </c>
      <c r="Q480" s="60"/>
      <c r="R480" s="60">
        <v>0</v>
      </c>
      <c r="S480" s="70">
        <v>0.33</v>
      </c>
      <c r="T480" s="71">
        <v>1</v>
      </c>
      <c r="U480" s="71">
        <v>4</v>
      </c>
      <c r="V480" s="77">
        <v>-3</v>
      </c>
      <c r="W480" s="77">
        <v>-1</v>
      </c>
      <c r="X480" s="78">
        <v>1.67</v>
      </c>
      <c r="Y480" s="70">
        <v>2.2999999999999998</v>
      </c>
      <c r="Z480" s="71">
        <v>4.8</v>
      </c>
      <c r="AA480" s="77">
        <v>-2.5</v>
      </c>
      <c r="AB480" s="77">
        <v>-0.85</v>
      </c>
      <c r="AC480" s="78">
        <v>0.59</v>
      </c>
      <c r="AD480" s="63" t="s">
        <v>25</v>
      </c>
    </row>
    <row r="481" spans="1:30" ht="17.25" thickBot="1">
      <c r="A481" s="72">
        <v>479</v>
      </c>
      <c r="B481" s="57" t="s">
        <v>334</v>
      </c>
      <c r="C481" s="58" t="s">
        <v>1820</v>
      </c>
      <c r="D481" s="69" t="s">
        <v>104</v>
      </c>
      <c r="E481" s="58" t="s">
        <v>75</v>
      </c>
      <c r="F481" s="69" t="s">
        <v>3833</v>
      </c>
      <c r="G481" s="69">
        <v>1995</v>
      </c>
      <c r="H481" s="70">
        <v>5</v>
      </c>
      <c r="I481" s="71">
        <v>427</v>
      </c>
      <c r="J481" s="71">
        <v>85</v>
      </c>
      <c r="K481" s="71">
        <v>79.099999999999994</v>
      </c>
      <c r="L481" s="71">
        <v>4.7</v>
      </c>
      <c r="M481" s="70">
        <v>5</v>
      </c>
      <c r="N481" s="71">
        <v>85</v>
      </c>
      <c r="O481" s="71">
        <v>3</v>
      </c>
      <c r="P481" s="59">
        <v>0</v>
      </c>
      <c r="Q481" s="60"/>
      <c r="R481" s="60">
        <v>0</v>
      </c>
      <c r="S481" s="70">
        <v>1.4</v>
      </c>
      <c r="T481" s="71">
        <v>5</v>
      </c>
      <c r="U481" s="71">
        <v>8</v>
      </c>
      <c r="V481" s="77">
        <v>-3</v>
      </c>
      <c r="W481" s="77">
        <v>-0.63</v>
      </c>
      <c r="X481" s="78">
        <v>0.96</v>
      </c>
      <c r="Y481" s="70">
        <v>4.7</v>
      </c>
      <c r="Z481" s="71">
        <v>11.3</v>
      </c>
      <c r="AA481" s="77">
        <v>-6.6</v>
      </c>
      <c r="AB481" s="77">
        <v>-1.38</v>
      </c>
      <c r="AC481" s="77">
        <v>-0.53</v>
      </c>
      <c r="AD481" s="63" t="s">
        <v>25</v>
      </c>
    </row>
    <row r="482" spans="1:30" ht="17.25" thickBot="1">
      <c r="A482" s="72">
        <v>480</v>
      </c>
      <c r="B482" s="57" t="s">
        <v>3155</v>
      </c>
      <c r="C482" s="58" t="s">
        <v>1814</v>
      </c>
      <c r="D482" s="69" t="s">
        <v>104</v>
      </c>
      <c r="E482" s="58" t="s">
        <v>2351</v>
      </c>
      <c r="F482" s="69" t="s">
        <v>3834</v>
      </c>
      <c r="G482" s="69">
        <v>2001</v>
      </c>
      <c r="H482" s="70">
        <v>4</v>
      </c>
      <c r="I482" s="71">
        <v>293</v>
      </c>
      <c r="J482" s="71">
        <v>73</v>
      </c>
      <c r="K482" s="71">
        <v>46.5</v>
      </c>
      <c r="L482" s="71">
        <v>3.3</v>
      </c>
      <c r="M482" s="70">
        <v>3</v>
      </c>
      <c r="N482" s="71">
        <v>90</v>
      </c>
      <c r="O482" s="71">
        <v>3</v>
      </c>
      <c r="P482" s="70">
        <v>1</v>
      </c>
      <c r="Q482" s="71">
        <v>23</v>
      </c>
      <c r="R482" s="60">
        <v>0</v>
      </c>
      <c r="S482" s="70">
        <v>0.25</v>
      </c>
      <c r="T482" s="71">
        <v>1</v>
      </c>
      <c r="U482" s="71">
        <v>12</v>
      </c>
      <c r="V482" s="77">
        <v>-11</v>
      </c>
      <c r="W482" s="77">
        <v>-3.38</v>
      </c>
      <c r="X482" s="77">
        <v>-2.58</v>
      </c>
      <c r="Y482" s="70">
        <v>3.4</v>
      </c>
      <c r="Z482" s="71">
        <v>8.1999999999999993</v>
      </c>
      <c r="AA482" s="77">
        <v>-4.8</v>
      </c>
      <c r="AB482" s="77">
        <v>-1.48</v>
      </c>
      <c r="AC482" s="78">
        <v>0.41</v>
      </c>
      <c r="AD482" s="63" t="s">
        <v>25</v>
      </c>
    </row>
    <row r="483" spans="1:30" ht="17.25" thickBot="1">
      <c r="A483" s="72">
        <v>481</v>
      </c>
      <c r="B483" s="57" t="s">
        <v>335</v>
      </c>
      <c r="C483" s="58" t="s">
        <v>1846</v>
      </c>
      <c r="D483" s="69" t="s">
        <v>1812</v>
      </c>
      <c r="E483" s="58" t="s">
        <v>83</v>
      </c>
      <c r="F483" s="69" t="s">
        <v>3835</v>
      </c>
      <c r="G483" s="69">
        <v>1997</v>
      </c>
      <c r="H483" s="70">
        <v>7</v>
      </c>
      <c r="I483" s="71">
        <v>141</v>
      </c>
      <c r="J483" s="71">
        <v>20</v>
      </c>
      <c r="K483" s="71">
        <v>22.4</v>
      </c>
      <c r="L483" s="71">
        <v>1.6</v>
      </c>
      <c r="M483" s="59">
        <v>0</v>
      </c>
      <c r="N483" s="60"/>
      <c r="O483" s="60">
        <v>0</v>
      </c>
      <c r="P483" s="70">
        <v>7</v>
      </c>
      <c r="Q483" s="71">
        <v>20</v>
      </c>
      <c r="R483" s="60">
        <v>0</v>
      </c>
      <c r="S483" s="70">
        <v>2.14</v>
      </c>
      <c r="T483" s="71">
        <v>5</v>
      </c>
      <c r="U483" s="71">
        <v>3</v>
      </c>
      <c r="V483" s="78">
        <v>2</v>
      </c>
      <c r="W483" s="78">
        <v>1.28</v>
      </c>
      <c r="X483" s="78">
        <v>0.36</v>
      </c>
      <c r="Y483" s="70">
        <v>4.5999999999999996</v>
      </c>
      <c r="Z483" s="71">
        <v>3.6</v>
      </c>
      <c r="AA483" s="78">
        <v>1.1000000000000001</v>
      </c>
      <c r="AB483" s="78">
        <v>0.67</v>
      </c>
      <c r="AC483" s="78">
        <v>0.48</v>
      </c>
      <c r="AD483" s="63" t="s">
        <v>25</v>
      </c>
    </row>
    <row r="484" spans="1:30" ht="17.25" thickBot="1">
      <c r="A484" s="72">
        <v>482</v>
      </c>
      <c r="B484" s="57" t="s">
        <v>2722</v>
      </c>
      <c r="C484" s="58" t="s">
        <v>1820</v>
      </c>
      <c r="D484" s="69" t="s">
        <v>104</v>
      </c>
      <c r="E484" s="58" t="s">
        <v>63</v>
      </c>
      <c r="F484" s="69" t="s">
        <v>3403</v>
      </c>
      <c r="G484" s="69">
        <v>2001</v>
      </c>
      <c r="H484" s="70">
        <v>1</v>
      </c>
      <c r="I484" s="71">
        <v>49</v>
      </c>
      <c r="J484" s="71">
        <v>49</v>
      </c>
      <c r="K484" s="71">
        <v>7.8</v>
      </c>
      <c r="L484" s="71">
        <v>0.5</v>
      </c>
      <c r="M484" s="70">
        <v>1</v>
      </c>
      <c r="N484" s="71">
        <v>49</v>
      </c>
      <c r="O484" s="60">
        <v>0</v>
      </c>
      <c r="P484" s="59">
        <v>0</v>
      </c>
      <c r="Q484" s="60"/>
      <c r="R484" s="60">
        <v>0</v>
      </c>
      <c r="S484" s="70">
        <v>3</v>
      </c>
      <c r="T484" s="71">
        <v>2</v>
      </c>
      <c r="U484" s="60">
        <v>0</v>
      </c>
      <c r="V484" s="78">
        <v>2</v>
      </c>
      <c r="W484" s="78">
        <v>3.67</v>
      </c>
      <c r="X484" s="78">
        <v>2.59</v>
      </c>
      <c r="Y484" s="70">
        <v>0.3</v>
      </c>
      <c r="Z484" s="71">
        <v>0.3</v>
      </c>
      <c r="AA484" s="60">
        <v>0</v>
      </c>
      <c r="AB484" s="78">
        <v>7.0000000000000007E-2</v>
      </c>
      <c r="AC484" s="77">
        <v>-1.22</v>
      </c>
      <c r="AD484" s="63" t="s">
        <v>25</v>
      </c>
    </row>
    <row r="485" spans="1:30" ht="17.25" thickBot="1">
      <c r="A485" s="72">
        <v>483</v>
      </c>
      <c r="B485" s="57" t="s">
        <v>2867</v>
      </c>
      <c r="C485" s="58" t="s">
        <v>1814</v>
      </c>
      <c r="D485" s="69" t="s">
        <v>104</v>
      </c>
      <c r="E485" s="58" t="s">
        <v>87</v>
      </c>
      <c r="F485" s="69" t="s">
        <v>3836</v>
      </c>
      <c r="G485" s="69">
        <v>1995</v>
      </c>
      <c r="H485" s="70">
        <v>1</v>
      </c>
      <c r="I485" s="71">
        <v>31</v>
      </c>
      <c r="J485" s="71">
        <v>31</v>
      </c>
      <c r="K485" s="71">
        <v>4.9000000000000004</v>
      </c>
      <c r="L485" s="71">
        <v>0.3</v>
      </c>
      <c r="M485" s="59">
        <v>0</v>
      </c>
      <c r="N485" s="60"/>
      <c r="O485" s="60">
        <v>0</v>
      </c>
      <c r="P485" s="70">
        <v>1</v>
      </c>
      <c r="Q485" s="71">
        <v>31</v>
      </c>
      <c r="R485" s="71">
        <v>1</v>
      </c>
      <c r="S485" s="70">
        <v>1</v>
      </c>
      <c r="T485" s="71">
        <v>1</v>
      </c>
      <c r="U485" s="60">
        <v>0</v>
      </c>
      <c r="V485" s="78">
        <v>1</v>
      </c>
      <c r="W485" s="78">
        <v>2.9</v>
      </c>
      <c r="X485" s="78">
        <v>3.35</v>
      </c>
      <c r="Y485" s="70">
        <v>0.3</v>
      </c>
      <c r="Z485" s="71">
        <v>0.9</v>
      </c>
      <c r="AA485" s="77">
        <v>-0.6</v>
      </c>
      <c r="AB485" s="77">
        <v>-1.74</v>
      </c>
      <c r="AC485" s="77">
        <v>-1.34</v>
      </c>
      <c r="AD485" s="63" t="s">
        <v>25</v>
      </c>
    </row>
    <row r="486" spans="1:30" ht="17.25" thickBot="1">
      <c r="A486" s="72">
        <v>484</v>
      </c>
      <c r="B486" s="57" t="s">
        <v>336</v>
      </c>
      <c r="C486" s="58" t="s">
        <v>1863</v>
      </c>
      <c r="D486" s="69" t="s">
        <v>104</v>
      </c>
      <c r="E486" s="58" t="s">
        <v>63</v>
      </c>
      <c r="F486" s="69" t="s">
        <v>3837</v>
      </c>
      <c r="G486" s="69">
        <v>1998</v>
      </c>
      <c r="H486" s="70">
        <v>5</v>
      </c>
      <c r="I486" s="71">
        <v>155</v>
      </c>
      <c r="J486" s="71">
        <v>31</v>
      </c>
      <c r="K486" s="71">
        <v>24.6</v>
      </c>
      <c r="L486" s="71">
        <v>1.7</v>
      </c>
      <c r="M486" s="70">
        <v>1</v>
      </c>
      <c r="N486" s="71">
        <v>66</v>
      </c>
      <c r="O486" s="60">
        <v>0</v>
      </c>
      <c r="P486" s="70">
        <v>4</v>
      </c>
      <c r="Q486" s="71">
        <v>22</v>
      </c>
      <c r="R486" s="71">
        <v>1</v>
      </c>
      <c r="S486" s="70">
        <v>3</v>
      </c>
      <c r="T486" s="71">
        <v>4</v>
      </c>
      <c r="U486" s="71">
        <v>1</v>
      </c>
      <c r="V486" s="78">
        <v>3</v>
      </c>
      <c r="W486" s="78">
        <v>1.74</v>
      </c>
      <c r="X486" s="78">
        <v>0.61</v>
      </c>
      <c r="Y486" s="70">
        <v>4.4000000000000004</v>
      </c>
      <c r="Z486" s="71">
        <v>1.7</v>
      </c>
      <c r="AA486" s="78">
        <v>2.7</v>
      </c>
      <c r="AB486" s="78">
        <v>1.57</v>
      </c>
      <c r="AC486" s="78">
        <v>0.49</v>
      </c>
      <c r="AD486" s="63" t="s">
        <v>25</v>
      </c>
    </row>
    <row r="487" spans="1:30" ht="17.25" thickBot="1">
      <c r="A487" s="72">
        <v>485</v>
      </c>
      <c r="B487" s="57" t="s">
        <v>337</v>
      </c>
      <c r="C487" s="58" t="s">
        <v>1814</v>
      </c>
      <c r="D487" s="69" t="s">
        <v>104</v>
      </c>
      <c r="E487" s="58" t="s">
        <v>85</v>
      </c>
      <c r="F487" s="69" t="s">
        <v>3838</v>
      </c>
      <c r="G487" s="69">
        <v>1989</v>
      </c>
      <c r="H487" s="70">
        <v>1</v>
      </c>
      <c r="I487" s="71">
        <v>1</v>
      </c>
      <c r="J487" s="71">
        <v>1</v>
      </c>
      <c r="K487" s="71">
        <v>0.2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1</v>
      </c>
      <c r="R487" s="71">
        <v>3</v>
      </c>
      <c r="S487" s="70">
        <v>3</v>
      </c>
      <c r="T487" s="60">
        <v>0</v>
      </c>
      <c r="U487" s="60">
        <v>0</v>
      </c>
      <c r="V487" s="60">
        <v>0</v>
      </c>
      <c r="W487" s="60">
        <v>0</v>
      </c>
      <c r="X487" s="60">
        <v>0</v>
      </c>
      <c r="Y487" s="59">
        <v>0</v>
      </c>
      <c r="Z487" s="60">
        <v>0</v>
      </c>
      <c r="AA487" s="60">
        <v>0</v>
      </c>
      <c r="AB487" s="60">
        <v>0</v>
      </c>
      <c r="AC487" s="78">
        <v>0.2</v>
      </c>
      <c r="AD487" s="63" t="s">
        <v>25</v>
      </c>
    </row>
    <row r="488" spans="1:30" ht="17.25" thickBot="1">
      <c r="A488" s="72">
        <v>486</v>
      </c>
      <c r="B488" s="57" t="s">
        <v>2723</v>
      </c>
      <c r="C488" s="58" t="s">
        <v>1854</v>
      </c>
      <c r="D488" s="69" t="s">
        <v>103</v>
      </c>
      <c r="E488" s="58" t="s">
        <v>67</v>
      </c>
      <c r="F488" s="69" t="s">
        <v>3839</v>
      </c>
      <c r="G488" s="69">
        <v>2000</v>
      </c>
      <c r="H488" s="70">
        <v>6</v>
      </c>
      <c r="I488" s="71">
        <v>326</v>
      </c>
      <c r="J488" s="71">
        <v>54</v>
      </c>
      <c r="K488" s="71">
        <v>51.7</v>
      </c>
      <c r="L488" s="71">
        <v>3.6</v>
      </c>
      <c r="M488" s="70">
        <v>4</v>
      </c>
      <c r="N488" s="71">
        <v>71</v>
      </c>
      <c r="O488" s="60">
        <v>0</v>
      </c>
      <c r="P488" s="70">
        <v>2</v>
      </c>
      <c r="Q488" s="71">
        <v>22</v>
      </c>
      <c r="R488" s="71">
        <v>1</v>
      </c>
      <c r="S488" s="70">
        <v>1.5</v>
      </c>
      <c r="T488" s="71">
        <v>9</v>
      </c>
      <c r="U488" s="71">
        <v>3</v>
      </c>
      <c r="V488" s="78">
        <v>6</v>
      </c>
      <c r="W488" s="78">
        <v>1.66</v>
      </c>
      <c r="X488" s="78">
        <v>0.18</v>
      </c>
      <c r="Y488" s="70">
        <v>7.9</v>
      </c>
      <c r="Z488" s="71">
        <v>4.3</v>
      </c>
      <c r="AA488" s="78">
        <v>3.6</v>
      </c>
      <c r="AB488" s="78">
        <v>0.99</v>
      </c>
      <c r="AC488" s="77">
        <v>-0.4</v>
      </c>
      <c r="AD488" s="63" t="s">
        <v>25</v>
      </c>
    </row>
    <row r="489" spans="1:30" ht="17.25" thickBot="1">
      <c r="A489" s="72">
        <v>487</v>
      </c>
      <c r="B489" s="57" t="s">
        <v>2724</v>
      </c>
      <c r="C489" s="58" t="s">
        <v>1822</v>
      </c>
      <c r="D489" s="69" t="s">
        <v>104</v>
      </c>
      <c r="E489" s="58" t="s">
        <v>83</v>
      </c>
      <c r="F489" s="69" t="s">
        <v>3144</v>
      </c>
      <c r="G489" s="69">
        <v>1997</v>
      </c>
      <c r="H489" s="70">
        <v>7</v>
      </c>
      <c r="I489" s="71">
        <v>600</v>
      </c>
      <c r="J489" s="71">
        <v>86</v>
      </c>
      <c r="K489" s="71">
        <v>95.2</v>
      </c>
      <c r="L489" s="71">
        <v>6.7</v>
      </c>
      <c r="M489" s="70">
        <v>6</v>
      </c>
      <c r="N489" s="71">
        <v>90</v>
      </c>
      <c r="O489" s="71">
        <v>6</v>
      </c>
      <c r="P489" s="70">
        <v>1</v>
      </c>
      <c r="Q489" s="71">
        <v>60</v>
      </c>
      <c r="R489" s="60">
        <v>0</v>
      </c>
      <c r="S489" s="70">
        <v>2.14</v>
      </c>
      <c r="T489" s="71">
        <v>17</v>
      </c>
      <c r="U489" s="71">
        <v>9</v>
      </c>
      <c r="V489" s="78">
        <v>8</v>
      </c>
      <c r="W489" s="78">
        <v>1.2</v>
      </c>
      <c r="X489" s="78">
        <v>4.2</v>
      </c>
      <c r="Y489" s="70">
        <v>13.1</v>
      </c>
      <c r="Z489" s="71">
        <v>10.199999999999999</v>
      </c>
      <c r="AA489" s="78">
        <v>2.9</v>
      </c>
      <c r="AB489" s="78">
        <v>0.44</v>
      </c>
      <c r="AC489" s="78">
        <v>2.87</v>
      </c>
      <c r="AD489" s="63" t="s">
        <v>25</v>
      </c>
    </row>
    <row r="490" spans="1:30" ht="17.25" thickBot="1">
      <c r="A490" s="72">
        <v>488</v>
      </c>
      <c r="B490" s="57" t="s">
        <v>2725</v>
      </c>
      <c r="C490" s="58" t="s">
        <v>1814</v>
      </c>
      <c r="D490" s="69" t="s">
        <v>111</v>
      </c>
      <c r="E490" s="58" t="s">
        <v>2350</v>
      </c>
      <c r="F490" s="69" t="s">
        <v>3840</v>
      </c>
      <c r="G490" s="69">
        <v>2002</v>
      </c>
      <c r="H490" s="70">
        <v>6</v>
      </c>
      <c r="I490" s="71">
        <v>540</v>
      </c>
      <c r="J490" s="71">
        <v>90</v>
      </c>
      <c r="K490" s="71">
        <v>100</v>
      </c>
      <c r="L490" s="71">
        <v>6</v>
      </c>
      <c r="M490" s="70">
        <v>6</v>
      </c>
      <c r="N490" s="71">
        <v>90</v>
      </c>
      <c r="O490" s="71">
        <v>6</v>
      </c>
      <c r="P490" s="59">
        <v>0</v>
      </c>
      <c r="Q490" s="60"/>
      <c r="R490" s="60">
        <v>0</v>
      </c>
      <c r="S490" s="70">
        <v>0.17</v>
      </c>
      <c r="T490" s="71">
        <v>4</v>
      </c>
      <c r="U490" s="71">
        <v>15</v>
      </c>
      <c r="V490" s="77">
        <v>-11</v>
      </c>
      <c r="W490" s="77">
        <v>-1.83</v>
      </c>
      <c r="X490" s="60"/>
      <c r="Y490" s="70">
        <v>4.7</v>
      </c>
      <c r="Z490" s="71">
        <v>11.5</v>
      </c>
      <c r="AA490" s="77">
        <v>-6.8</v>
      </c>
      <c r="AB490" s="77">
        <v>-1.1399999999999999</v>
      </c>
      <c r="AC490" s="60"/>
      <c r="AD490" s="63" t="s">
        <v>25</v>
      </c>
    </row>
    <row r="491" spans="1:30" ht="17.25" thickBot="1">
      <c r="A491" s="72">
        <v>489</v>
      </c>
      <c r="B491" s="57" t="s">
        <v>2853</v>
      </c>
      <c r="C491" s="58" t="s">
        <v>1822</v>
      </c>
      <c r="D491" s="69" t="s">
        <v>2852</v>
      </c>
      <c r="E491" s="58" t="s">
        <v>75</v>
      </c>
      <c r="F491" s="69" t="s">
        <v>3841</v>
      </c>
      <c r="G491" s="69">
        <v>1996</v>
      </c>
      <c r="H491" s="70">
        <v>3</v>
      </c>
      <c r="I491" s="71">
        <v>35</v>
      </c>
      <c r="J491" s="71">
        <v>12</v>
      </c>
      <c r="K491" s="71">
        <v>6.5</v>
      </c>
      <c r="L491" s="71">
        <v>0.4</v>
      </c>
      <c r="M491" s="59">
        <v>0</v>
      </c>
      <c r="N491" s="60"/>
      <c r="O491" s="60">
        <v>0</v>
      </c>
      <c r="P491" s="70">
        <v>3</v>
      </c>
      <c r="Q491" s="71">
        <v>12</v>
      </c>
      <c r="R491" s="60">
        <v>0</v>
      </c>
      <c r="S491" s="70">
        <v>0.33</v>
      </c>
      <c r="T491" s="71">
        <v>1</v>
      </c>
      <c r="U491" s="71">
        <v>3</v>
      </c>
      <c r="V491" s="77">
        <v>-2</v>
      </c>
      <c r="W491" s="77">
        <v>-5.14</v>
      </c>
      <c r="X491" s="77">
        <v>-4.6100000000000003</v>
      </c>
      <c r="Y491" s="70">
        <v>0.3</v>
      </c>
      <c r="Z491" s="71">
        <v>2.4</v>
      </c>
      <c r="AA491" s="77">
        <v>-2.1</v>
      </c>
      <c r="AB491" s="77">
        <v>-5.45</v>
      </c>
      <c r="AC491" s="77">
        <v>-4.46</v>
      </c>
      <c r="AD491" s="63" t="s">
        <v>25</v>
      </c>
    </row>
    <row r="492" spans="1:30" ht="17.25" thickBot="1">
      <c r="A492" s="72">
        <v>490</v>
      </c>
      <c r="B492" s="57" t="s">
        <v>669</v>
      </c>
      <c r="C492" s="58" t="s">
        <v>1865</v>
      </c>
      <c r="D492" s="69" t="s">
        <v>104</v>
      </c>
      <c r="E492" s="58" t="s">
        <v>83</v>
      </c>
      <c r="F492" s="69" t="s">
        <v>3842</v>
      </c>
      <c r="G492" s="69">
        <v>1995</v>
      </c>
      <c r="H492" s="70">
        <v>1</v>
      </c>
      <c r="I492" s="71">
        <v>10</v>
      </c>
      <c r="J492" s="71">
        <v>10</v>
      </c>
      <c r="K492" s="71">
        <v>1.6</v>
      </c>
      <c r="L492" s="71">
        <v>0.1</v>
      </c>
      <c r="M492" s="59">
        <v>0</v>
      </c>
      <c r="N492" s="60"/>
      <c r="O492" s="60">
        <v>0</v>
      </c>
      <c r="P492" s="70">
        <v>1</v>
      </c>
      <c r="Q492" s="71">
        <v>10</v>
      </c>
      <c r="R492" s="71">
        <v>2</v>
      </c>
      <c r="S492" s="70">
        <v>3</v>
      </c>
      <c r="T492" s="60">
        <v>0</v>
      </c>
      <c r="U492" s="60">
        <v>0</v>
      </c>
      <c r="V492" s="60">
        <v>0</v>
      </c>
      <c r="W492" s="60">
        <v>0</v>
      </c>
      <c r="X492" s="77">
        <v>-1.02</v>
      </c>
      <c r="Y492" s="59">
        <v>0</v>
      </c>
      <c r="Z492" s="71">
        <v>0.5</v>
      </c>
      <c r="AA492" s="77">
        <v>-0.4</v>
      </c>
      <c r="AB492" s="77">
        <v>-3.8</v>
      </c>
      <c r="AC492" s="77">
        <v>-4.17</v>
      </c>
      <c r="AD492" s="63" t="s">
        <v>25</v>
      </c>
    </row>
    <row r="493" spans="1:30" ht="17.25" thickBot="1">
      <c r="A493" s="72">
        <v>491</v>
      </c>
      <c r="B493" s="57" t="s">
        <v>338</v>
      </c>
      <c r="C493" s="58" t="s">
        <v>1841</v>
      </c>
      <c r="D493" s="69" t="s">
        <v>1812</v>
      </c>
      <c r="E493" s="58" t="s">
        <v>93</v>
      </c>
      <c r="F493" s="69" t="s">
        <v>3843</v>
      </c>
      <c r="G493" s="69">
        <v>2001</v>
      </c>
      <c r="H493" s="70">
        <v>4</v>
      </c>
      <c r="I493" s="71">
        <v>74</v>
      </c>
      <c r="J493" s="71">
        <v>19</v>
      </c>
      <c r="K493" s="71">
        <v>11.7</v>
      </c>
      <c r="L493" s="71">
        <v>0.8</v>
      </c>
      <c r="M493" s="59">
        <v>0</v>
      </c>
      <c r="N493" s="60"/>
      <c r="O493" s="60">
        <v>0</v>
      </c>
      <c r="P493" s="70">
        <v>4</v>
      </c>
      <c r="Q493" s="71">
        <v>19</v>
      </c>
      <c r="R493" s="71">
        <v>3</v>
      </c>
      <c r="S493" s="70">
        <v>1</v>
      </c>
      <c r="T493" s="71">
        <v>1</v>
      </c>
      <c r="U493" s="71">
        <v>4</v>
      </c>
      <c r="V493" s="77">
        <v>-3</v>
      </c>
      <c r="W493" s="77">
        <v>-3.65</v>
      </c>
      <c r="X493" s="77">
        <v>-3.32</v>
      </c>
      <c r="Y493" s="70">
        <v>0.6</v>
      </c>
      <c r="Z493" s="71">
        <v>2.1</v>
      </c>
      <c r="AA493" s="77">
        <v>-1.4</v>
      </c>
      <c r="AB493" s="77">
        <v>-1.72</v>
      </c>
      <c r="AC493" s="77">
        <v>-1.1200000000000001</v>
      </c>
      <c r="AD493" s="63" t="s">
        <v>25</v>
      </c>
    </row>
    <row r="494" spans="1:30" ht="17.25" thickBot="1">
      <c r="A494" s="72">
        <v>492</v>
      </c>
      <c r="B494" s="57" t="s">
        <v>3312</v>
      </c>
      <c r="C494" s="58" t="s">
        <v>1846</v>
      </c>
      <c r="D494" s="69" t="s">
        <v>102</v>
      </c>
      <c r="E494" s="58" t="s">
        <v>2350</v>
      </c>
      <c r="F494" s="69" t="s">
        <v>3844</v>
      </c>
      <c r="G494" s="69">
        <v>1999</v>
      </c>
      <c r="H494" s="70">
        <v>2</v>
      </c>
      <c r="I494" s="71">
        <v>86</v>
      </c>
      <c r="J494" s="71">
        <v>43</v>
      </c>
      <c r="K494" s="71">
        <v>15.9</v>
      </c>
      <c r="L494" s="71">
        <v>1</v>
      </c>
      <c r="M494" s="59">
        <v>0</v>
      </c>
      <c r="N494" s="60"/>
      <c r="O494" s="60">
        <v>0</v>
      </c>
      <c r="P494" s="70">
        <v>2</v>
      </c>
      <c r="Q494" s="71">
        <v>43</v>
      </c>
      <c r="R494" s="71">
        <v>1</v>
      </c>
      <c r="S494" s="70">
        <v>0.5</v>
      </c>
      <c r="T494" s="60">
        <v>0</v>
      </c>
      <c r="U494" s="71">
        <v>1</v>
      </c>
      <c r="V494" s="77">
        <v>-1</v>
      </c>
      <c r="W494" s="77">
        <v>-1.05</v>
      </c>
      <c r="X494" s="78">
        <v>0.94</v>
      </c>
      <c r="Y494" s="70">
        <v>0.8</v>
      </c>
      <c r="Z494" s="71">
        <v>0.9</v>
      </c>
      <c r="AA494" s="77">
        <v>-0.1</v>
      </c>
      <c r="AB494" s="77">
        <v>-0.1</v>
      </c>
      <c r="AC494" s="78">
        <v>1.24</v>
      </c>
      <c r="AD494" s="63" t="s">
        <v>25</v>
      </c>
    </row>
    <row r="495" spans="1:30" ht="17.25" thickBot="1">
      <c r="A495" s="72">
        <v>493</v>
      </c>
      <c r="B495" s="57" t="s">
        <v>339</v>
      </c>
      <c r="C495" s="58" t="s">
        <v>1814</v>
      </c>
      <c r="D495" s="69" t="s">
        <v>104</v>
      </c>
      <c r="E495" s="58" t="s">
        <v>67</v>
      </c>
      <c r="F495" s="69" t="s">
        <v>3845</v>
      </c>
      <c r="G495" s="69">
        <v>1990</v>
      </c>
      <c r="H495" s="70">
        <v>7</v>
      </c>
      <c r="I495" s="71">
        <v>609</v>
      </c>
      <c r="J495" s="71">
        <v>87</v>
      </c>
      <c r="K495" s="71">
        <v>96.7</v>
      </c>
      <c r="L495" s="71">
        <v>6.8</v>
      </c>
      <c r="M495" s="70">
        <v>7</v>
      </c>
      <c r="N495" s="71">
        <v>87</v>
      </c>
      <c r="O495" s="71">
        <v>6</v>
      </c>
      <c r="P495" s="59">
        <v>0</v>
      </c>
      <c r="Q495" s="60"/>
      <c r="R495" s="60">
        <v>0</v>
      </c>
      <c r="S495" s="70">
        <v>1.71</v>
      </c>
      <c r="T495" s="71">
        <v>16</v>
      </c>
      <c r="U495" s="71">
        <v>7</v>
      </c>
      <c r="V495" s="78">
        <v>9</v>
      </c>
      <c r="W495" s="78">
        <v>1.33</v>
      </c>
      <c r="X495" s="77">
        <v>-7.24</v>
      </c>
      <c r="Y495" s="70">
        <v>14.1</v>
      </c>
      <c r="Z495" s="71">
        <v>6.8</v>
      </c>
      <c r="AA495" s="78">
        <v>7.3</v>
      </c>
      <c r="AB495" s="78">
        <v>1.08</v>
      </c>
      <c r="AC495" s="77">
        <v>-3.07</v>
      </c>
      <c r="AD495" s="63" t="s">
        <v>25</v>
      </c>
    </row>
    <row r="496" spans="1:30" ht="17.25" thickBot="1">
      <c r="A496" s="72">
        <v>494</v>
      </c>
      <c r="B496" s="57" t="s">
        <v>340</v>
      </c>
      <c r="C496" s="58" t="s">
        <v>1846</v>
      </c>
      <c r="D496" s="69" t="s">
        <v>102</v>
      </c>
      <c r="E496" s="58" t="s">
        <v>63</v>
      </c>
      <c r="F496" s="69" t="s">
        <v>3846</v>
      </c>
      <c r="G496" s="69">
        <v>1994</v>
      </c>
      <c r="H496" s="70">
        <v>3</v>
      </c>
      <c r="I496" s="71">
        <v>129</v>
      </c>
      <c r="J496" s="71">
        <v>43</v>
      </c>
      <c r="K496" s="71">
        <v>20.5</v>
      </c>
      <c r="L496" s="71">
        <v>1.4</v>
      </c>
      <c r="M496" s="70">
        <v>1</v>
      </c>
      <c r="N496" s="71">
        <v>45</v>
      </c>
      <c r="O496" s="60">
        <v>0</v>
      </c>
      <c r="P496" s="70">
        <v>2</v>
      </c>
      <c r="Q496" s="71">
        <v>42</v>
      </c>
      <c r="R496" s="71">
        <v>3</v>
      </c>
      <c r="S496" s="70">
        <v>2.33</v>
      </c>
      <c r="T496" s="71">
        <v>1</v>
      </c>
      <c r="U496" s="71">
        <v>2</v>
      </c>
      <c r="V496" s="77">
        <v>-1</v>
      </c>
      <c r="W496" s="77">
        <v>-0.7</v>
      </c>
      <c r="X496" s="77">
        <v>-2.4900000000000002</v>
      </c>
      <c r="Y496" s="70">
        <v>2.8</v>
      </c>
      <c r="Z496" s="71">
        <v>1.5</v>
      </c>
      <c r="AA496" s="78">
        <v>1.3</v>
      </c>
      <c r="AB496" s="78">
        <v>0.9</v>
      </c>
      <c r="AC496" s="77">
        <v>-0.37</v>
      </c>
      <c r="AD496" s="63" t="s">
        <v>25</v>
      </c>
    </row>
    <row r="497" spans="1:30" ht="17.25" thickBot="1">
      <c r="A497" s="72">
        <v>495</v>
      </c>
      <c r="B497" s="57" t="s">
        <v>2760</v>
      </c>
      <c r="C497" s="58" t="s">
        <v>1811</v>
      </c>
      <c r="D497" s="69" t="s">
        <v>104</v>
      </c>
      <c r="E497" s="58" t="s">
        <v>2351</v>
      </c>
      <c r="F497" s="69" t="s">
        <v>3847</v>
      </c>
      <c r="G497" s="69">
        <v>1998</v>
      </c>
      <c r="H497" s="70">
        <v>2</v>
      </c>
      <c r="I497" s="71">
        <v>17</v>
      </c>
      <c r="J497" s="71">
        <v>9</v>
      </c>
      <c r="K497" s="71">
        <v>2.7</v>
      </c>
      <c r="L497" s="71">
        <v>0.2</v>
      </c>
      <c r="M497" s="59">
        <v>0</v>
      </c>
      <c r="N497" s="60"/>
      <c r="O497" s="60">
        <v>0</v>
      </c>
      <c r="P497" s="70">
        <v>2</v>
      </c>
      <c r="Q497" s="71">
        <v>9</v>
      </c>
      <c r="R497" s="71">
        <v>5</v>
      </c>
      <c r="S497" s="59">
        <v>0</v>
      </c>
      <c r="T497" s="60">
        <v>0</v>
      </c>
      <c r="U497" s="71">
        <v>2</v>
      </c>
      <c r="V497" s="77">
        <v>-2</v>
      </c>
      <c r="W497" s="77">
        <v>-10.59</v>
      </c>
      <c r="X497" s="77">
        <v>-8.83</v>
      </c>
      <c r="Y497" s="70">
        <v>0.2</v>
      </c>
      <c r="Z497" s="71">
        <v>1</v>
      </c>
      <c r="AA497" s="77">
        <v>-0.8</v>
      </c>
      <c r="AB497" s="77">
        <v>-4.43</v>
      </c>
      <c r="AC497" s="77">
        <v>-2.81</v>
      </c>
      <c r="AD497" s="63" t="s">
        <v>25</v>
      </c>
    </row>
    <row r="498" spans="1:30" ht="17.25" thickBot="1">
      <c r="A498" s="72">
        <v>496</v>
      </c>
      <c r="B498" s="57" t="s">
        <v>341</v>
      </c>
      <c r="C498" s="58" t="s">
        <v>1867</v>
      </c>
      <c r="D498" s="69" t="s">
        <v>103</v>
      </c>
      <c r="E498" s="58" t="s">
        <v>79</v>
      </c>
      <c r="F498" s="69" t="s">
        <v>3848</v>
      </c>
      <c r="G498" s="69">
        <v>1996</v>
      </c>
      <c r="H498" s="70">
        <v>1</v>
      </c>
      <c r="I498" s="71">
        <v>5</v>
      </c>
      <c r="J498" s="71">
        <v>5</v>
      </c>
      <c r="K498" s="71">
        <v>0.8</v>
      </c>
      <c r="L498" s="71">
        <v>0.1</v>
      </c>
      <c r="M498" s="59">
        <v>0</v>
      </c>
      <c r="N498" s="60"/>
      <c r="O498" s="60">
        <v>0</v>
      </c>
      <c r="P498" s="70">
        <v>1</v>
      </c>
      <c r="Q498" s="71">
        <v>5</v>
      </c>
      <c r="R498" s="71">
        <v>6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-1.3</v>
      </c>
      <c r="Y498" s="59">
        <v>0</v>
      </c>
      <c r="Z498" s="71">
        <v>0.3</v>
      </c>
      <c r="AA498" s="77">
        <v>-0.3</v>
      </c>
      <c r="AB498" s="77">
        <v>-4.96</v>
      </c>
      <c r="AC498" s="77">
        <v>-5.76</v>
      </c>
      <c r="AD498" s="63" t="s">
        <v>25</v>
      </c>
    </row>
    <row r="499" spans="1:30" ht="17.25" thickBot="1">
      <c r="A499" s="72">
        <v>497</v>
      </c>
      <c r="B499" s="57" t="s">
        <v>379</v>
      </c>
      <c r="C499" s="58" t="s">
        <v>1811</v>
      </c>
      <c r="D499" s="69" t="s">
        <v>111</v>
      </c>
      <c r="E499" s="58" t="s">
        <v>87</v>
      </c>
      <c r="F499" s="69" t="s">
        <v>3849</v>
      </c>
      <c r="G499" s="69">
        <v>1994</v>
      </c>
      <c r="H499" s="70">
        <v>7</v>
      </c>
      <c r="I499" s="71">
        <v>630</v>
      </c>
      <c r="J499" s="71">
        <v>90</v>
      </c>
      <c r="K499" s="71">
        <v>100</v>
      </c>
      <c r="L499" s="71">
        <v>7</v>
      </c>
      <c r="M499" s="70">
        <v>7</v>
      </c>
      <c r="N499" s="71">
        <v>90</v>
      </c>
      <c r="O499" s="71">
        <v>7</v>
      </c>
      <c r="P499" s="59">
        <v>0</v>
      </c>
      <c r="Q499" s="60"/>
      <c r="R499" s="60">
        <v>0</v>
      </c>
      <c r="S499" s="70">
        <v>1.1399999999999999</v>
      </c>
      <c r="T499" s="71">
        <v>8</v>
      </c>
      <c r="U499" s="71">
        <v>10</v>
      </c>
      <c r="V499" s="77">
        <v>-2</v>
      </c>
      <c r="W499" s="77">
        <v>-0.28999999999999998</v>
      </c>
      <c r="X499" s="60"/>
      <c r="Y499" s="70">
        <v>6.7</v>
      </c>
      <c r="Z499" s="71">
        <v>10</v>
      </c>
      <c r="AA499" s="77">
        <v>-3.2</v>
      </c>
      <c r="AB499" s="77">
        <v>-0.46</v>
      </c>
      <c r="AC499" s="60"/>
      <c r="AD499" s="63" t="s">
        <v>25</v>
      </c>
    </row>
    <row r="500" spans="1:30" ht="17.25" thickBot="1">
      <c r="A500" s="72">
        <v>498</v>
      </c>
      <c r="B500" s="57" t="s">
        <v>2726</v>
      </c>
      <c r="C500" s="58" t="s">
        <v>1854</v>
      </c>
      <c r="D500" s="69" t="s">
        <v>104</v>
      </c>
      <c r="E500" s="58" t="s">
        <v>71</v>
      </c>
      <c r="F500" s="69" t="s">
        <v>3850</v>
      </c>
      <c r="G500" s="69">
        <v>2002</v>
      </c>
      <c r="H500" s="70">
        <v>7</v>
      </c>
      <c r="I500" s="71">
        <v>592</v>
      </c>
      <c r="J500" s="71">
        <v>85</v>
      </c>
      <c r="K500" s="71">
        <v>94</v>
      </c>
      <c r="L500" s="71">
        <v>6.6</v>
      </c>
      <c r="M500" s="70">
        <v>7</v>
      </c>
      <c r="N500" s="71">
        <v>85</v>
      </c>
      <c r="O500" s="71">
        <v>4</v>
      </c>
      <c r="P500" s="59">
        <v>0</v>
      </c>
      <c r="Q500" s="60"/>
      <c r="R500" s="60">
        <v>0</v>
      </c>
      <c r="S500" s="70">
        <v>2.4300000000000002</v>
      </c>
      <c r="T500" s="71">
        <v>15</v>
      </c>
      <c r="U500" s="71">
        <v>8</v>
      </c>
      <c r="V500" s="78">
        <v>7</v>
      </c>
      <c r="W500" s="78">
        <v>1.06</v>
      </c>
      <c r="X500" s="77">
        <v>-3.67</v>
      </c>
      <c r="Y500" s="70">
        <v>12</v>
      </c>
      <c r="Z500" s="71">
        <v>9.6</v>
      </c>
      <c r="AA500" s="78">
        <v>2.4</v>
      </c>
      <c r="AB500" s="78">
        <v>0.37</v>
      </c>
      <c r="AC500" s="77">
        <v>-1.1200000000000001</v>
      </c>
      <c r="AD500" s="63" t="s">
        <v>25</v>
      </c>
    </row>
    <row r="501" spans="1:30" ht="17.25" thickBot="1">
      <c r="A501" s="72">
        <v>499</v>
      </c>
      <c r="B501" s="57" t="s">
        <v>2727</v>
      </c>
      <c r="C501" s="58" t="s">
        <v>1816</v>
      </c>
      <c r="D501" s="69" t="s">
        <v>103</v>
      </c>
      <c r="E501" s="58" t="s">
        <v>81</v>
      </c>
      <c r="F501" s="69" t="s">
        <v>3851</v>
      </c>
      <c r="G501" s="69">
        <v>2004</v>
      </c>
      <c r="H501" s="70">
        <v>4</v>
      </c>
      <c r="I501" s="71">
        <v>122</v>
      </c>
      <c r="J501" s="71">
        <v>31</v>
      </c>
      <c r="K501" s="71">
        <v>22.6</v>
      </c>
      <c r="L501" s="71">
        <v>1.4</v>
      </c>
      <c r="M501" s="70">
        <v>1</v>
      </c>
      <c r="N501" s="71">
        <v>90</v>
      </c>
      <c r="O501" s="71">
        <v>1</v>
      </c>
      <c r="P501" s="70">
        <v>3</v>
      </c>
      <c r="Q501" s="71">
        <v>11</v>
      </c>
      <c r="R501" s="71">
        <v>2</v>
      </c>
      <c r="S501" s="70">
        <v>1.25</v>
      </c>
      <c r="T501" s="60">
        <v>0</v>
      </c>
      <c r="U501" s="71">
        <v>1</v>
      </c>
      <c r="V501" s="77">
        <v>-1</v>
      </c>
      <c r="W501" s="77">
        <v>-0.74</v>
      </c>
      <c r="X501" s="77">
        <v>-0.74</v>
      </c>
      <c r="Y501" s="70">
        <v>2.4</v>
      </c>
      <c r="Z501" s="71">
        <v>1.8</v>
      </c>
      <c r="AA501" s="78">
        <v>0.6</v>
      </c>
      <c r="AB501" s="78">
        <v>0.43</v>
      </c>
      <c r="AC501" s="77">
        <v>-0.56999999999999995</v>
      </c>
      <c r="AD501" s="63" t="s">
        <v>25</v>
      </c>
    </row>
    <row r="502" spans="1:30" ht="17.25" thickBot="1">
      <c r="A502" s="72">
        <v>500</v>
      </c>
      <c r="B502" s="57" t="s">
        <v>2868</v>
      </c>
      <c r="C502" s="58" t="s">
        <v>1856</v>
      </c>
      <c r="D502" s="69" t="s">
        <v>1821</v>
      </c>
      <c r="E502" s="58" t="s">
        <v>87</v>
      </c>
      <c r="F502" s="69" t="s">
        <v>3961</v>
      </c>
      <c r="G502" s="69">
        <v>1992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2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501</v>
      </c>
      <c r="B503" s="57" t="s">
        <v>342</v>
      </c>
      <c r="C503" s="58" t="s">
        <v>1820</v>
      </c>
      <c r="D503" s="69" t="s">
        <v>104</v>
      </c>
      <c r="E503" s="58" t="s">
        <v>79</v>
      </c>
      <c r="F503" s="69" t="s">
        <v>3852</v>
      </c>
      <c r="G503" s="69">
        <v>1991</v>
      </c>
      <c r="H503" s="70">
        <v>5</v>
      </c>
      <c r="I503" s="71">
        <v>387</v>
      </c>
      <c r="J503" s="71">
        <v>77</v>
      </c>
      <c r="K503" s="71">
        <v>61.4</v>
      </c>
      <c r="L503" s="71">
        <v>4.3</v>
      </c>
      <c r="M503" s="70">
        <v>5</v>
      </c>
      <c r="N503" s="71">
        <v>77</v>
      </c>
      <c r="O503" s="71">
        <v>4</v>
      </c>
      <c r="P503" s="59">
        <v>0</v>
      </c>
      <c r="Q503" s="60"/>
      <c r="R503" s="60">
        <v>0</v>
      </c>
      <c r="S503" s="70">
        <v>2</v>
      </c>
      <c r="T503" s="71">
        <v>8</v>
      </c>
      <c r="U503" s="71">
        <v>6</v>
      </c>
      <c r="V503" s="78">
        <v>2</v>
      </c>
      <c r="W503" s="78">
        <v>0.47</v>
      </c>
      <c r="X503" s="77">
        <v>-2.13</v>
      </c>
      <c r="Y503" s="70">
        <v>8.9</v>
      </c>
      <c r="Z503" s="71">
        <v>6.5</v>
      </c>
      <c r="AA503" s="78">
        <v>2.4</v>
      </c>
      <c r="AB503" s="78">
        <v>0.55000000000000004</v>
      </c>
      <c r="AC503" s="77">
        <v>-0.55000000000000004</v>
      </c>
      <c r="AD503" s="63" t="s">
        <v>25</v>
      </c>
    </row>
    <row r="504" spans="1:30" ht="17.25" thickBot="1">
      <c r="A504" s="72">
        <v>502</v>
      </c>
      <c r="B504" s="57" t="s">
        <v>343</v>
      </c>
      <c r="C504" s="58" t="s">
        <v>1816</v>
      </c>
      <c r="D504" s="69" t="s">
        <v>104</v>
      </c>
      <c r="E504" s="58" t="s">
        <v>69</v>
      </c>
      <c r="F504" s="69" t="s">
        <v>3853</v>
      </c>
      <c r="G504" s="69">
        <v>1993</v>
      </c>
      <c r="H504" s="70">
        <v>5</v>
      </c>
      <c r="I504" s="71">
        <v>323</v>
      </c>
      <c r="J504" s="71">
        <v>65</v>
      </c>
      <c r="K504" s="71">
        <v>51.3</v>
      </c>
      <c r="L504" s="71">
        <v>3.6</v>
      </c>
      <c r="M504" s="70">
        <v>4</v>
      </c>
      <c r="N504" s="71">
        <v>78</v>
      </c>
      <c r="O504" s="71">
        <v>2</v>
      </c>
      <c r="P504" s="70">
        <v>1</v>
      </c>
      <c r="Q504" s="71">
        <v>12</v>
      </c>
      <c r="R504" s="60">
        <v>0</v>
      </c>
      <c r="S504" s="70">
        <v>1.8</v>
      </c>
      <c r="T504" s="71">
        <v>2</v>
      </c>
      <c r="U504" s="71">
        <v>5</v>
      </c>
      <c r="V504" s="77">
        <v>-3</v>
      </c>
      <c r="W504" s="77">
        <v>-0.84</v>
      </c>
      <c r="X504" s="77">
        <v>-0.54</v>
      </c>
      <c r="Y504" s="70">
        <v>7</v>
      </c>
      <c r="Z504" s="71">
        <v>6.1</v>
      </c>
      <c r="AA504" s="78">
        <v>0.8</v>
      </c>
      <c r="AB504" s="78">
        <v>0.23</v>
      </c>
      <c r="AC504" s="78">
        <v>0.46</v>
      </c>
      <c r="AD504" s="63" t="s">
        <v>25</v>
      </c>
    </row>
    <row r="505" spans="1:30" ht="17.25" thickBot="1">
      <c r="A505" s="72">
        <v>503</v>
      </c>
      <c r="B505" s="57" t="s">
        <v>3425</v>
      </c>
      <c r="C505" s="58" t="s">
        <v>1823</v>
      </c>
      <c r="D505" s="69" t="s">
        <v>103</v>
      </c>
      <c r="E505" s="58" t="s">
        <v>71</v>
      </c>
      <c r="F505" s="69" t="s">
        <v>3854</v>
      </c>
      <c r="G505" s="69">
        <v>2003</v>
      </c>
      <c r="H505" s="70">
        <v>1</v>
      </c>
      <c r="I505" s="71">
        <v>1</v>
      </c>
      <c r="J505" s="71">
        <v>1</v>
      </c>
      <c r="K505" s="71">
        <v>0.2</v>
      </c>
      <c r="L505" s="60">
        <v>0</v>
      </c>
      <c r="M505" s="59">
        <v>0</v>
      </c>
      <c r="N505" s="60"/>
      <c r="O505" s="60">
        <v>0</v>
      </c>
      <c r="P505" s="70">
        <v>1</v>
      </c>
      <c r="Q505" s="71">
        <v>1</v>
      </c>
      <c r="R505" s="71">
        <v>1</v>
      </c>
      <c r="S505" s="70">
        <v>3</v>
      </c>
      <c r="T505" s="71">
        <v>1</v>
      </c>
      <c r="U505" s="60">
        <v>0</v>
      </c>
      <c r="V505" s="78">
        <v>1</v>
      </c>
      <c r="W505" s="78">
        <v>90</v>
      </c>
      <c r="X505" s="78">
        <v>88.86</v>
      </c>
      <c r="Y505" s="70">
        <v>0.1</v>
      </c>
      <c r="Z505" s="60">
        <v>0</v>
      </c>
      <c r="AA505" s="78">
        <v>0.1</v>
      </c>
      <c r="AB505" s="78">
        <v>9.07</v>
      </c>
      <c r="AC505" s="78">
        <v>8.65</v>
      </c>
      <c r="AD505" s="63" t="s">
        <v>25</v>
      </c>
    </row>
    <row r="506" spans="1:30" ht="17.25" thickBot="1">
      <c r="A506" s="72">
        <v>504</v>
      </c>
      <c r="B506" s="57" t="s">
        <v>344</v>
      </c>
      <c r="C506" s="58" t="s">
        <v>1820</v>
      </c>
      <c r="D506" s="69" t="s">
        <v>104</v>
      </c>
      <c r="E506" s="58" t="s">
        <v>73</v>
      </c>
      <c r="F506" s="69" t="s">
        <v>3855</v>
      </c>
      <c r="G506" s="69">
        <v>1992</v>
      </c>
      <c r="H506" s="70">
        <v>7</v>
      </c>
      <c r="I506" s="71">
        <v>425</v>
      </c>
      <c r="J506" s="71">
        <v>61</v>
      </c>
      <c r="K506" s="71">
        <v>67.5</v>
      </c>
      <c r="L506" s="71">
        <v>4.7</v>
      </c>
      <c r="M506" s="70">
        <v>4</v>
      </c>
      <c r="N506" s="71">
        <v>90</v>
      </c>
      <c r="O506" s="71">
        <v>4</v>
      </c>
      <c r="P506" s="70">
        <v>3</v>
      </c>
      <c r="Q506" s="71">
        <v>22</v>
      </c>
      <c r="R506" s="60">
        <v>0</v>
      </c>
      <c r="S506" s="70">
        <v>2.14</v>
      </c>
      <c r="T506" s="71">
        <v>13</v>
      </c>
      <c r="U506" s="71">
        <v>11</v>
      </c>
      <c r="V506" s="78">
        <v>2</v>
      </c>
      <c r="W506" s="78">
        <v>0.42</v>
      </c>
      <c r="X506" s="77">
        <v>-0.89</v>
      </c>
      <c r="Y506" s="70">
        <v>9.1</v>
      </c>
      <c r="Z506" s="71">
        <v>7.5</v>
      </c>
      <c r="AA506" s="78">
        <v>1.5</v>
      </c>
      <c r="AB506" s="78">
        <v>0.32</v>
      </c>
      <c r="AC506" s="77">
        <v>-0.22</v>
      </c>
      <c r="AD506" s="63" t="s">
        <v>25</v>
      </c>
    </row>
    <row r="507" spans="1:30" ht="17.25" thickBot="1">
      <c r="A507" s="72">
        <v>505</v>
      </c>
      <c r="B507" s="57" t="s">
        <v>2728</v>
      </c>
      <c r="C507" s="58" t="s">
        <v>1820</v>
      </c>
      <c r="D507" s="69" t="s">
        <v>104</v>
      </c>
      <c r="E507" s="58" t="s">
        <v>71</v>
      </c>
      <c r="F507" s="69" t="s">
        <v>3856</v>
      </c>
      <c r="G507" s="69">
        <v>2001</v>
      </c>
      <c r="H507" s="70">
        <v>7</v>
      </c>
      <c r="I507" s="71">
        <v>629</v>
      </c>
      <c r="J507" s="71">
        <v>90</v>
      </c>
      <c r="K507" s="71">
        <v>99.8</v>
      </c>
      <c r="L507" s="71">
        <v>7</v>
      </c>
      <c r="M507" s="70">
        <v>7</v>
      </c>
      <c r="N507" s="71">
        <v>90</v>
      </c>
      <c r="O507" s="71">
        <v>6</v>
      </c>
      <c r="P507" s="59">
        <v>0</v>
      </c>
      <c r="Q507" s="60"/>
      <c r="R507" s="60">
        <v>0</v>
      </c>
      <c r="S507" s="70">
        <v>2.4300000000000002</v>
      </c>
      <c r="T507" s="71">
        <v>15</v>
      </c>
      <c r="U507" s="71">
        <v>8</v>
      </c>
      <c r="V507" s="78">
        <v>7</v>
      </c>
      <c r="W507" s="78">
        <v>1</v>
      </c>
      <c r="X507" s="77">
        <v>-179</v>
      </c>
      <c r="Y507" s="70">
        <v>12.8</v>
      </c>
      <c r="Z507" s="71">
        <v>10</v>
      </c>
      <c r="AA507" s="78">
        <v>2.8</v>
      </c>
      <c r="AB507" s="78">
        <v>0.4</v>
      </c>
      <c r="AC507" s="77">
        <v>-21.02</v>
      </c>
      <c r="AD507" s="63" t="s">
        <v>25</v>
      </c>
    </row>
    <row r="508" spans="1:30" ht="17.25" thickBot="1">
      <c r="A508" s="72">
        <v>506</v>
      </c>
      <c r="B508" s="57" t="s">
        <v>2761</v>
      </c>
      <c r="C508" s="58" t="s">
        <v>1820</v>
      </c>
      <c r="D508" s="69" t="s">
        <v>111</v>
      </c>
      <c r="E508" s="58" t="s">
        <v>73</v>
      </c>
      <c r="F508" s="69" t="s">
        <v>3857</v>
      </c>
      <c r="G508" s="69">
        <v>2002</v>
      </c>
      <c r="H508" s="70">
        <v>3</v>
      </c>
      <c r="I508" s="71">
        <v>270</v>
      </c>
      <c r="J508" s="71">
        <v>90</v>
      </c>
      <c r="K508" s="71">
        <v>42.9</v>
      </c>
      <c r="L508" s="71">
        <v>3</v>
      </c>
      <c r="M508" s="70">
        <v>3</v>
      </c>
      <c r="N508" s="71">
        <v>90</v>
      </c>
      <c r="O508" s="71">
        <v>3</v>
      </c>
      <c r="P508" s="59">
        <v>0</v>
      </c>
      <c r="Q508" s="60"/>
      <c r="R508" s="71">
        <v>4</v>
      </c>
      <c r="S508" s="70">
        <v>2</v>
      </c>
      <c r="T508" s="71">
        <v>7</v>
      </c>
      <c r="U508" s="71">
        <v>5</v>
      </c>
      <c r="V508" s="78">
        <v>2</v>
      </c>
      <c r="W508" s="78">
        <v>0.67</v>
      </c>
      <c r="X508" s="77">
        <v>-0.08</v>
      </c>
      <c r="Y508" s="70">
        <v>4.5999999999999996</v>
      </c>
      <c r="Z508" s="71">
        <v>5.4</v>
      </c>
      <c r="AA508" s="77">
        <v>-0.8</v>
      </c>
      <c r="AB508" s="77">
        <v>-0.27</v>
      </c>
      <c r="AC508" s="77">
        <v>-1.1599999999999999</v>
      </c>
      <c r="AD508" s="63" t="s">
        <v>25</v>
      </c>
    </row>
    <row r="509" spans="1:30" ht="17.25" thickBot="1">
      <c r="A509" s="72">
        <v>507</v>
      </c>
      <c r="B509" s="57" t="s">
        <v>2729</v>
      </c>
      <c r="C509" s="58" t="s">
        <v>1854</v>
      </c>
      <c r="D509" s="69" t="s">
        <v>111</v>
      </c>
      <c r="E509" s="58" t="s">
        <v>71</v>
      </c>
      <c r="F509" s="69" t="s">
        <v>3858</v>
      </c>
      <c r="G509" s="69">
        <v>1996</v>
      </c>
      <c r="H509" s="70">
        <v>7</v>
      </c>
      <c r="I509" s="71">
        <v>630</v>
      </c>
      <c r="J509" s="71">
        <v>90</v>
      </c>
      <c r="K509" s="71">
        <v>100</v>
      </c>
      <c r="L509" s="71">
        <v>7</v>
      </c>
      <c r="M509" s="70">
        <v>7</v>
      </c>
      <c r="N509" s="71">
        <v>90</v>
      </c>
      <c r="O509" s="71">
        <v>7</v>
      </c>
      <c r="P509" s="59">
        <v>0</v>
      </c>
      <c r="Q509" s="60"/>
      <c r="R509" s="60">
        <v>0</v>
      </c>
      <c r="S509" s="70">
        <v>2.4300000000000002</v>
      </c>
      <c r="T509" s="71">
        <v>17</v>
      </c>
      <c r="U509" s="71">
        <v>8</v>
      </c>
      <c r="V509" s="78">
        <v>9</v>
      </c>
      <c r="W509" s="78">
        <v>1.29</v>
      </c>
      <c r="X509" s="60"/>
      <c r="Y509" s="70">
        <v>13.1</v>
      </c>
      <c r="Z509" s="71">
        <v>10</v>
      </c>
      <c r="AA509" s="78">
        <v>3.1</v>
      </c>
      <c r="AB509" s="78">
        <v>0.44</v>
      </c>
      <c r="AC509" s="60"/>
      <c r="AD509" s="63" t="s">
        <v>25</v>
      </c>
    </row>
    <row r="510" spans="1:30" ht="17.25" thickBot="1">
      <c r="A510" s="72">
        <v>508</v>
      </c>
      <c r="B510" s="57" t="s">
        <v>345</v>
      </c>
      <c r="C510" s="58" t="s">
        <v>1843</v>
      </c>
      <c r="D510" s="69" t="s">
        <v>103</v>
      </c>
      <c r="E510" s="58" t="s">
        <v>63</v>
      </c>
      <c r="F510" s="69" t="s">
        <v>3859</v>
      </c>
      <c r="G510" s="69">
        <v>2000</v>
      </c>
      <c r="H510" s="70">
        <v>5</v>
      </c>
      <c r="I510" s="71">
        <v>188</v>
      </c>
      <c r="J510" s="71">
        <v>38</v>
      </c>
      <c r="K510" s="71">
        <v>29.8</v>
      </c>
      <c r="L510" s="71">
        <v>2.1</v>
      </c>
      <c r="M510" s="70">
        <v>2</v>
      </c>
      <c r="N510" s="71">
        <v>62</v>
      </c>
      <c r="O510" s="60">
        <v>0</v>
      </c>
      <c r="P510" s="70">
        <v>3</v>
      </c>
      <c r="Q510" s="71">
        <v>21</v>
      </c>
      <c r="R510" s="71">
        <v>2</v>
      </c>
      <c r="S510" s="70">
        <v>2.2000000000000002</v>
      </c>
      <c r="T510" s="71">
        <v>7</v>
      </c>
      <c r="U510" s="71">
        <v>2</v>
      </c>
      <c r="V510" s="78">
        <v>5</v>
      </c>
      <c r="W510" s="78">
        <v>2.39</v>
      </c>
      <c r="X510" s="78">
        <v>1.58</v>
      </c>
      <c r="Y510" s="70">
        <v>5.4</v>
      </c>
      <c r="Z510" s="71">
        <v>1.5</v>
      </c>
      <c r="AA510" s="78">
        <v>3.9</v>
      </c>
      <c r="AB510" s="78">
        <v>1.89</v>
      </c>
      <c r="AC510" s="78">
        <v>0.98</v>
      </c>
      <c r="AD510" s="63" t="s">
        <v>25</v>
      </c>
    </row>
    <row r="511" spans="1:30" ht="17.25" thickBot="1">
      <c r="A511" s="72">
        <v>509</v>
      </c>
      <c r="B511" s="57" t="s">
        <v>346</v>
      </c>
      <c r="C511" s="58" t="s">
        <v>1824</v>
      </c>
      <c r="D511" s="69" t="s">
        <v>102</v>
      </c>
      <c r="E511" s="58" t="s">
        <v>75</v>
      </c>
      <c r="F511" s="69" t="s">
        <v>3860</v>
      </c>
      <c r="G511" s="69">
        <v>1995</v>
      </c>
      <c r="H511" s="70">
        <v>2</v>
      </c>
      <c r="I511" s="71">
        <v>41</v>
      </c>
      <c r="J511" s="71">
        <v>21</v>
      </c>
      <c r="K511" s="71">
        <v>7.6</v>
      </c>
      <c r="L511" s="71">
        <v>0.5</v>
      </c>
      <c r="M511" s="59">
        <v>0</v>
      </c>
      <c r="N511" s="60"/>
      <c r="O511" s="60">
        <v>0</v>
      </c>
      <c r="P511" s="70">
        <v>2</v>
      </c>
      <c r="Q511" s="71">
        <v>21</v>
      </c>
      <c r="R511" s="71">
        <v>4</v>
      </c>
      <c r="S511" s="70">
        <v>2</v>
      </c>
      <c r="T511" s="71">
        <v>1</v>
      </c>
      <c r="U511" s="60">
        <v>0</v>
      </c>
      <c r="V511" s="78">
        <v>1</v>
      </c>
      <c r="W511" s="78">
        <v>2.2000000000000002</v>
      </c>
      <c r="X511" s="78">
        <v>3.28</v>
      </c>
      <c r="Y511" s="70">
        <v>0.7</v>
      </c>
      <c r="Z511" s="71">
        <v>0.4</v>
      </c>
      <c r="AA511" s="78">
        <v>0.3</v>
      </c>
      <c r="AB511" s="78">
        <v>0.66</v>
      </c>
      <c r="AC511" s="78">
        <v>2.09</v>
      </c>
      <c r="AD511" s="63" t="s">
        <v>25</v>
      </c>
    </row>
    <row r="512" spans="1:30" ht="17.25" thickBot="1">
      <c r="A512" s="72">
        <v>510</v>
      </c>
      <c r="B512" s="57" t="s">
        <v>2762</v>
      </c>
      <c r="C512" s="58" t="s">
        <v>1843</v>
      </c>
      <c r="D512" s="69" t="s">
        <v>111</v>
      </c>
      <c r="E512" s="58" t="s">
        <v>96</v>
      </c>
      <c r="F512" s="69" t="s">
        <v>3962</v>
      </c>
      <c r="G512" s="69">
        <v>1999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7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511</v>
      </c>
      <c r="B513" s="57" t="s">
        <v>2869</v>
      </c>
      <c r="C513" s="79"/>
      <c r="D513" s="69" t="s">
        <v>111</v>
      </c>
      <c r="E513" s="58" t="s">
        <v>69</v>
      </c>
      <c r="F513" s="69" t="s">
        <v>3963</v>
      </c>
      <c r="G513" s="69">
        <v>2003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512</v>
      </c>
      <c r="B514" s="57" t="s">
        <v>2038</v>
      </c>
      <c r="C514" s="58" t="s">
        <v>1824</v>
      </c>
      <c r="D514" s="69" t="s">
        <v>104</v>
      </c>
      <c r="E514" s="58" t="s">
        <v>2350</v>
      </c>
      <c r="F514" s="69" t="s">
        <v>3861</v>
      </c>
      <c r="G514" s="69">
        <v>1999</v>
      </c>
      <c r="H514" s="70">
        <v>2</v>
      </c>
      <c r="I514" s="71">
        <v>93</v>
      </c>
      <c r="J514" s="71">
        <v>47</v>
      </c>
      <c r="K514" s="71">
        <v>17.2</v>
      </c>
      <c r="L514" s="71">
        <v>1</v>
      </c>
      <c r="M514" s="70">
        <v>1</v>
      </c>
      <c r="N514" s="71">
        <v>90</v>
      </c>
      <c r="O514" s="71">
        <v>1</v>
      </c>
      <c r="P514" s="70">
        <v>1</v>
      </c>
      <c r="Q514" s="71">
        <v>3</v>
      </c>
      <c r="R514" s="71">
        <v>1</v>
      </c>
      <c r="S514" s="59">
        <v>0</v>
      </c>
      <c r="T514" s="60">
        <v>0</v>
      </c>
      <c r="U514" s="71">
        <v>3</v>
      </c>
      <c r="V514" s="77">
        <v>-3</v>
      </c>
      <c r="W514" s="77">
        <v>-2.9</v>
      </c>
      <c r="X514" s="77">
        <v>-1.29</v>
      </c>
      <c r="Y514" s="70">
        <v>0.3</v>
      </c>
      <c r="Z514" s="71">
        <v>2</v>
      </c>
      <c r="AA514" s="77">
        <v>-1.7</v>
      </c>
      <c r="AB514" s="77">
        <v>-1.6</v>
      </c>
      <c r="AC514" s="77">
        <v>-0.56000000000000005</v>
      </c>
      <c r="AD514" s="63" t="s">
        <v>25</v>
      </c>
    </row>
    <row r="515" spans="1:30" ht="17.25" thickBot="1">
      <c r="A515" s="72">
        <v>513</v>
      </c>
      <c r="B515" s="57" t="s">
        <v>3326</v>
      </c>
      <c r="C515" s="58" t="s">
        <v>1867</v>
      </c>
      <c r="D515" s="69" t="s">
        <v>111</v>
      </c>
      <c r="E515" s="58" t="s">
        <v>87</v>
      </c>
      <c r="F515" s="69" t="s">
        <v>3964</v>
      </c>
      <c r="G515" s="69">
        <v>1994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3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514</v>
      </c>
      <c r="B516" s="57" t="s">
        <v>347</v>
      </c>
      <c r="C516" s="58" t="s">
        <v>1814</v>
      </c>
      <c r="D516" s="69" t="s">
        <v>104</v>
      </c>
      <c r="E516" s="58" t="s">
        <v>65</v>
      </c>
      <c r="F516" s="69" t="s">
        <v>3862</v>
      </c>
      <c r="G516" s="69">
        <v>1990</v>
      </c>
      <c r="H516" s="70">
        <v>7</v>
      </c>
      <c r="I516" s="71">
        <v>629</v>
      </c>
      <c r="J516" s="71">
        <v>90</v>
      </c>
      <c r="K516" s="71">
        <v>99.8</v>
      </c>
      <c r="L516" s="71">
        <v>7</v>
      </c>
      <c r="M516" s="70">
        <v>7</v>
      </c>
      <c r="N516" s="71">
        <v>90</v>
      </c>
      <c r="O516" s="71">
        <v>6</v>
      </c>
      <c r="P516" s="59">
        <v>0</v>
      </c>
      <c r="Q516" s="60"/>
      <c r="R516" s="60">
        <v>0</v>
      </c>
      <c r="S516" s="70">
        <v>2.57</v>
      </c>
      <c r="T516" s="71">
        <v>17</v>
      </c>
      <c r="U516" s="71">
        <v>5</v>
      </c>
      <c r="V516" s="78">
        <v>12</v>
      </c>
      <c r="W516" s="78">
        <v>1.72</v>
      </c>
      <c r="X516" s="78">
        <v>1.72</v>
      </c>
      <c r="Y516" s="70">
        <v>14.4</v>
      </c>
      <c r="Z516" s="71">
        <v>5.0999999999999996</v>
      </c>
      <c r="AA516" s="78">
        <v>9.3000000000000007</v>
      </c>
      <c r="AB516" s="78">
        <v>1.33</v>
      </c>
      <c r="AC516" s="77">
        <v>-1.9</v>
      </c>
      <c r="AD516" s="63" t="s">
        <v>25</v>
      </c>
    </row>
    <row r="517" spans="1:30" ht="17.25" thickBot="1">
      <c r="A517" s="72">
        <v>515</v>
      </c>
      <c r="B517" s="57" t="s">
        <v>348</v>
      </c>
      <c r="C517" s="58" t="s">
        <v>1814</v>
      </c>
      <c r="D517" s="69" t="s">
        <v>104</v>
      </c>
      <c r="E517" s="58" t="s">
        <v>69</v>
      </c>
      <c r="F517" s="69" t="s">
        <v>3863</v>
      </c>
      <c r="G517" s="69">
        <v>1997</v>
      </c>
      <c r="H517" s="70">
        <v>5</v>
      </c>
      <c r="I517" s="71">
        <v>341</v>
      </c>
      <c r="J517" s="71">
        <v>68</v>
      </c>
      <c r="K517" s="71">
        <v>54.1</v>
      </c>
      <c r="L517" s="71">
        <v>3.8</v>
      </c>
      <c r="M517" s="70">
        <v>4</v>
      </c>
      <c r="N517" s="71">
        <v>84</v>
      </c>
      <c r="O517" s="71">
        <v>3</v>
      </c>
      <c r="P517" s="70">
        <v>1</v>
      </c>
      <c r="Q517" s="71">
        <v>6</v>
      </c>
      <c r="R517" s="60">
        <v>0</v>
      </c>
      <c r="S517" s="70">
        <v>1.2</v>
      </c>
      <c r="T517" s="71">
        <v>5</v>
      </c>
      <c r="U517" s="71">
        <v>6</v>
      </c>
      <c r="V517" s="77">
        <v>-1</v>
      </c>
      <c r="W517" s="77">
        <v>-0.26</v>
      </c>
      <c r="X517" s="78">
        <v>0.67</v>
      </c>
      <c r="Y517" s="70">
        <v>7.7</v>
      </c>
      <c r="Z517" s="71">
        <v>7.5</v>
      </c>
      <c r="AA517" s="78">
        <v>0.2</v>
      </c>
      <c r="AB517" s="78">
        <v>0.06</v>
      </c>
      <c r="AC517" s="78">
        <v>0.12</v>
      </c>
      <c r="AD517" s="63" t="s">
        <v>25</v>
      </c>
    </row>
    <row r="518" spans="1:30" ht="17.25" thickBot="1">
      <c r="A518" s="72">
        <v>516</v>
      </c>
      <c r="B518" s="57" t="s">
        <v>349</v>
      </c>
      <c r="C518" s="58" t="s">
        <v>1814</v>
      </c>
      <c r="D518" s="69" t="s">
        <v>104</v>
      </c>
      <c r="E518" s="58" t="s">
        <v>85</v>
      </c>
      <c r="F518" s="69" t="s">
        <v>3864</v>
      </c>
      <c r="G518" s="69">
        <v>1989</v>
      </c>
      <c r="H518" s="70">
        <v>7</v>
      </c>
      <c r="I518" s="71">
        <v>622</v>
      </c>
      <c r="J518" s="71">
        <v>89</v>
      </c>
      <c r="K518" s="71">
        <v>98.7</v>
      </c>
      <c r="L518" s="71">
        <v>6.9</v>
      </c>
      <c r="M518" s="70">
        <v>7</v>
      </c>
      <c r="N518" s="71">
        <v>89</v>
      </c>
      <c r="O518" s="71">
        <v>6</v>
      </c>
      <c r="P518" s="59">
        <v>0</v>
      </c>
      <c r="Q518" s="60"/>
      <c r="R518" s="60">
        <v>0</v>
      </c>
      <c r="S518" s="70">
        <v>1.57</v>
      </c>
      <c r="T518" s="71">
        <v>7</v>
      </c>
      <c r="U518" s="71">
        <v>7</v>
      </c>
      <c r="V518" s="60">
        <v>0</v>
      </c>
      <c r="W518" s="60">
        <v>0</v>
      </c>
      <c r="X518" s="60">
        <v>0</v>
      </c>
      <c r="Y518" s="70">
        <v>7.6</v>
      </c>
      <c r="Z518" s="71">
        <v>9.5</v>
      </c>
      <c r="AA518" s="77">
        <v>-2</v>
      </c>
      <c r="AB518" s="77">
        <v>-0.28000000000000003</v>
      </c>
      <c r="AC518" s="77">
        <v>-6.48</v>
      </c>
      <c r="AD518" s="63" t="s">
        <v>25</v>
      </c>
    </row>
    <row r="519" spans="1:30" ht="17.25" thickBot="1">
      <c r="A519" s="72">
        <v>517</v>
      </c>
      <c r="B519" s="57" t="s">
        <v>2854</v>
      </c>
      <c r="C519" s="58" t="s">
        <v>1814</v>
      </c>
      <c r="D519" s="69" t="s">
        <v>103</v>
      </c>
      <c r="E519" s="58" t="s">
        <v>91</v>
      </c>
      <c r="F519" s="69" t="s">
        <v>3392</v>
      </c>
      <c r="G519" s="69">
        <v>1994</v>
      </c>
      <c r="H519" s="70">
        <v>6</v>
      </c>
      <c r="I519" s="71">
        <v>530</v>
      </c>
      <c r="J519" s="71">
        <v>88</v>
      </c>
      <c r="K519" s="71">
        <v>84.1</v>
      </c>
      <c r="L519" s="71">
        <v>5.9</v>
      </c>
      <c r="M519" s="70">
        <v>6</v>
      </c>
      <c r="N519" s="71">
        <v>88</v>
      </c>
      <c r="O519" s="71">
        <v>5</v>
      </c>
      <c r="P519" s="59">
        <v>0</v>
      </c>
      <c r="Q519" s="60"/>
      <c r="R519" s="60">
        <v>0</v>
      </c>
      <c r="S519" s="70">
        <v>2</v>
      </c>
      <c r="T519" s="71">
        <v>11</v>
      </c>
      <c r="U519" s="71">
        <v>9</v>
      </c>
      <c r="V519" s="78">
        <v>2</v>
      </c>
      <c r="W519" s="78">
        <v>0.34</v>
      </c>
      <c r="X519" s="77">
        <v>-0.56000000000000005</v>
      </c>
      <c r="Y519" s="70">
        <v>9.1</v>
      </c>
      <c r="Z519" s="71">
        <v>12.9</v>
      </c>
      <c r="AA519" s="77">
        <v>-3.7</v>
      </c>
      <c r="AB519" s="77">
        <v>-0.64</v>
      </c>
      <c r="AC519" s="77">
        <v>-1.1000000000000001</v>
      </c>
      <c r="AD519" s="63" t="s">
        <v>25</v>
      </c>
    </row>
    <row r="520" spans="1:30" ht="17.25" thickBot="1">
      <c r="A520" s="72">
        <v>518</v>
      </c>
      <c r="B520" s="57" t="s">
        <v>2901</v>
      </c>
      <c r="C520" s="58" t="s">
        <v>1824</v>
      </c>
      <c r="D520" s="69" t="s">
        <v>102</v>
      </c>
      <c r="E520" s="58" t="s">
        <v>81</v>
      </c>
      <c r="F520" s="69" t="s">
        <v>3965</v>
      </c>
      <c r="G520" s="69">
        <v>2005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3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519</v>
      </c>
      <c r="B521" s="57" t="s">
        <v>350</v>
      </c>
      <c r="C521" s="58" t="s">
        <v>1814</v>
      </c>
      <c r="D521" s="69" t="s">
        <v>102</v>
      </c>
      <c r="E521" s="58" t="s">
        <v>83</v>
      </c>
      <c r="F521" s="69" t="s">
        <v>3865</v>
      </c>
      <c r="G521" s="69">
        <v>1995</v>
      </c>
      <c r="H521" s="70">
        <v>7</v>
      </c>
      <c r="I521" s="71">
        <v>588</v>
      </c>
      <c r="J521" s="71">
        <v>84</v>
      </c>
      <c r="K521" s="71">
        <v>93.3</v>
      </c>
      <c r="L521" s="71">
        <v>6.5</v>
      </c>
      <c r="M521" s="70">
        <v>7</v>
      </c>
      <c r="N521" s="71">
        <v>84</v>
      </c>
      <c r="O521" s="71">
        <v>2</v>
      </c>
      <c r="P521" s="59">
        <v>0</v>
      </c>
      <c r="Q521" s="60"/>
      <c r="R521" s="60">
        <v>0</v>
      </c>
      <c r="S521" s="70">
        <v>2.14</v>
      </c>
      <c r="T521" s="71">
        <v>16</v>
      </c>
      <c r="U521" s="71">
        <v>11</v>
      </c>
      <c r="V521" s="78">
        <v>5</v>
      </c>
      <c r="W521" s="78">
        <v>0.77</v>
      </c>
      <c r="X521" s="77">
        <v>-3.52</v>
      </c>
      <c r="Y521" s="70">
        <v>12.2</v>
      </c>
      <c r="Z521" s="71">
        <v>10.6</v>
      </c>
      <c r="AA521" s="78">
        <v>1.5</v>
      </c>
      <c r="AB521" s="78">
        <v>0.24</v>
      </c>
      <c r="AC521" s="77">
        <v>-1.02</v>
      </c>
      <c r="AD521" s="63" t="s">
        <v>25</v>
      </c>
    </row>
    <row r="522" spans="1:30" ht="17.25" thickBot="1">
      <c r="A522" s="72">
        <v>520</v>
      </c>
      <c r="B522" s="57" t="s">
        <v>2855</v>
      </c>
      <c r="C522" s="58" t="s">
        <v>1814</v>
      </c>
      <c r="D522" s="69" t="s">
        <v>104</v>
      </c>
      <c r="E522" s="58" t="s">
        <v>73</v>
      </c>
      <c r="F522" s="69" t="s">
        <v>3866</v>
      </c>
      <c r="G522" s="69">
        <v>1995</v>
      </c>
      <c r="H522" s="70">
        <v>4</v>
      </c>
      <c r="I522" s="71">
        <v>360</v>
      </c>
      <c r="J522" s="71">
        <v>90</v>
      </c>
      <c r="K522" s="71">
        <v>57.1</v>
      </c>
      <c r="L522" s="71">
        <v>4</v>
      </c>
      <c r="M522" s="70">
        <v>4</v>
      </c>
      <c r="N522" s="71">
        <v>90</v>
      </c>
      <c r="O522" s="71">
        <v>4</v>
      </c>
      <c r="P522" s="59">
        <v>0</v>
      </c>
      <c r="Q522" s="60"/>
      <c r="R522" s="71">
        <v>2</v>
      </c>
      <c r="S522" s="70">
        <v>1.5</v>
      </c>
      <c r="T522" s="71">
        <v>9</v>
      </c>
      <c r="U522" s="71">
        <v>11</v>
      </c>
      <c r="V522" s="77">
        <v>-2</v>
      </c>
      <c r="W522" s="77">
        <v>-0.5</v>
      </c>
      <c r="X522" s="77">
        <v>-2.83</v>
      </c>
      <c r="Y522" s="70">
        <v>7.2</v>
      </c>
      <c r="Z522" s="71">
        <v>7.8</v>
      </c>
      <c r="AA522" s="77">
        <v>-0.6</v>
      </c>
      <c r="AB522" s="77">
        <v>-0.15</v>
      </c>
      <c r="AC522" s="77">
        <v>-1.26</v>
      </c>
      <c r="AD522" s="63" t="s">
        <v>25</v>
      </c>
    </row>
    <row r="523" spans="1:30" ht="17.25" thickBot="1">
      <c r="A523" s="72">
        <v>521</v>
      </c>
      <c r="B523" s="57" t="s">
        <v>351</v>
      </c>
      <c r="C523" s="58" t="s">
        <v>1814</v>
      </c>
      <c r="D523" s="69" t="s">
        <v>1821</v>
      </c>
      <c r="E523" s="58" t="s">
        <v>73</v>
      </c>
      <c r="F523" s="69" t="s">
        <v>3867</v>
      </c>
      <c r="G523" s="69">
        <v>1990</v>
      </c>
      <c r="H523" s="70">
        <v>6</v>
      </c>
      <c r="I523" s="71">
        <v>362</v>
      </c>
      <c r="J523" s="71">
        <v>60</v>
      </c>
      <c r="K523" s="71">
        <v>57.5</v>
      </c>
      <c r="L523" s="71">
        <v>4</v>
      </c>
      <c r="M523" s="70">
        <v>6</v>
      </c>
      <c r="N523" s="71">
        <v>60</v>
      </c>
      <c r="O523" s="60">
        <v>0</v>
      </c>
      <c r="P523" s="59">
        <v>0</v>
      </c>
      <c r="Q523" s="60"/>
      <c r="R523" s="60">
        <v>0</v>
      </c>
      <c r="S523" s="70">
        <v>2</v>
      </c>
      <c r="T523" s="71">
        <v>10</v>
      </c>
      <c r="U523" s="71">
        <v>6</v>
      </c>
      <c r="V523" s="78">
        <v>4</v>
      </c>
      <c r="W523" s="78">
        <v>0.99</v>
      </c>
      <c r="X523" s="78">
        <v>0.66</v>
      </c>
      <c r="Y523" s="70">
        <v>7.9</v>
      </c>
      <c r="Z523" s="71">
        <v>5.7</v>
      </c>
      <c r="AA523" s="78">
        <v>2.2999999999999998</v>
      </c>
      <c r="AB523" s="78">
        <v>0.56000000000000005</v>
      </c>
      <c r="AC523" s="78">
        <v>0.4</v>
      </c>
      <c r="AD523" s="63" t="s">
        <v>25</v>
      </c>
    </row>
    <row r="524" spans="1:30" ht="17.25" thickBot="1">
      <c r="A524" s="72">
        <v>522</v>
      </c>
      <c r="B524" s="57" t="s">
        <v>352</v>
      </c>
      <c r="C524" s="58" t="s">
        <v>1814</v>
      </c>
      <c r="D524" s="69" t="s">
        <v>104</v>
      </c>
      <c r="E524" s="58" t="s">
        <v>63</v>
      </c>
      <c r="F524" s="69" t="s">
        <v>3868</v>
      </c>
      <c r="G524" s="69">
        <v>1997</v>
      </c>
      <c r="H524" s="70">
        <v>7</v>
      </c>
      <c r="I524" s="71">
        <v>630</v>
      </c>
      <c r="J524" s="71">
        <v>90</v>
      </c>
      <c r="K524" s="71">
        <v>100</v>
      </c>
      <c r="L524" s="71">
        <v>7</v>
      </c>
      <c r="M524" s="70">
        <v>7</v>
      </c>
      <c r="N524" s="71">
        <v>90</v>
      </c>
      <c r="O524" s="71">
        <v>7</v>
      </c>
      <c r="P524" s="59">
        <v>0</v>
      </c>
      <c r="Q524" s="60"/>
      <c r="R524" s="60">
        <v>0</v>
      </c>
      <c r="S524" s="70">
        <v>2.4300000000000002</v>
      </c>
      <c r="T524" s="71">
        <v>15</v>
      </c>
      <c r="U524" s="71">
        <v>6</v>
      </c>
      <c r="V524" s="78">
        <v>9</v>
      </c>
      <c r="W524" s="78">
        <v>1.29</v>
      </c>
      <c r="X524" s="60"/>
      <c r="Y524" s="70">
        <v>14.5</v>
      </c>
      <c r="Z524" s="71">
        <v>6.1</v>
      </c>
      <c r="AA524" s="78">
        <v>8.4</v>
      </c>
      <c r="AB524" s="78">
        <v>1.2</v>
      </c>
      <c r="AC524" s="60"/>
      <c r="AD524" s="63" t="s">
        <v>25</v>
      </c>
    </row>
    <row r="525" spans="1:30" ht="17.25" thickBot="1">
      <c r="A525" s="72">
        <v>523</v>
      </c>
      <c r="B525" s="57" t="s">
        <v>353</v>
      </c>
      <c r="C525" s="58" t="s">
        <v>1840</v>
      </c>
      <c r="D525" s="69" t="s">
        <v>1855</v>
      </c>
      <c r="E525" s="58" t="s">
        <v>87</v>
      </c>
      <c r="F525" s="69" t="s">
        <v>3869</v>
      </c>
      <c r="G525" s="69">
        <v>2001</v>
      </c>
      <c r="H525" s="70">
        <v>2</v>
      </c>
      <c r="I525" s="71">
        <v>109</v>
      </c>
      <c r="J525" s="71">
        <v>55</v>
      </c>
      <c r="K525" s="71">
        <v>17.3</v>
      </c>
      <c r="L525" s="71">
        <v>1.2</v>
      </c>
      <c r="M525" s="70">
        <v>1</v>
      </c>
      <c r="N525" s="71">
        <v>90</v>
      </c>
      <c r="O525" s="71">
        <v>1</v>
      </c>
      <c r="P525" s="70">
        <v>1</v>
      </c>
      <c r="Q525" s="71">
        <v>19</v>
      </c>
      <c r="R525" s="71">
        <v>1</v>
      </c>
      <c r="S525" s="70">
        <v>1.5</v>
      </c>
      <c r="T525" s="71">
        <v>3</v>
      </c>
      <c r="U525" s="71">
        <v>1</v>
      </c>
      <c r="V525" s="78">
        <v>2</v>
      </c>
      <c r="W525" s="78">
        <v>1.65</v>
      </c>
      <c r="X525" s="78">
        <v>2.34</v>
      </c>
      <c r="Y525" s="70">
        <v>2.2999999999999998</v>
      </c>
      <c r="Z525" s="71">
        <v>1</v>
      </c>
      <c r="AA525" s="78">
        <v>1.3</v>
      </c>
      <c r="AB525" s="78">
        <v>1.08</v>
      </c>
      <c r="AC525" s="78">
        <v>1.87</v>
      </c>
      <c r="AD525" s="63" t="s">
        <v>25</v>
      </c>
    </row>
    <row r="526" spans="1:30" ht="17.25" thickBot="1">
      <c r="A526" s="72">
        <v>524</v>
      </c>
      <c r="B526" s="57" t="s">
        <v>354</v>
      </c>
      <c r="C526" s="58" t="s">
        <v>1824</v>
      </c>
      <c r="D526" s="69" t="s">
        <v>1821</v>
      </c>
      <c r="E526" s="58" t="s">
        <v>75</v>
      </c>
      <c r="F526" s="69" t="s">
        <v>3870</v>
      </c>
      <c r="G526" s="69">
        <v>1988</v>
      </c>
      <c r="H526" s="70">
        <v>5</v>
      </c>
      <c r="I526" s="71">
        <v>265</v>
      </c>
      <c r="J526" s="71">
        <v>53</v>
      </c>
      <c r="K526" s="71">
        <v>49.1</v>
      </c>
      <c r="L526" s="71">
        <v>2.9</v>
      </c>
      <c r="M526" s="70">
        <v>3</v>
      </c>
      <c r="N526" s="71">
        <v>75</v>
      </c>
      <c r="O526" s="71">
        <v>1</v>
      </c>
      <c r="P526" s="70">
        <v>2</v>
      </c>
      <c r="Q526" s="71">
        <v>21</v>
      </c>
      <c r="R526" s="60">
        <v>0</v>
      </c>
      <c r="S526" s="70">
        <v>1.4</v>
      </c>
      <c r="T526" s="71">
        <v>1</v>
      </c>
      <c r="U526" s="71">
        <v>2</v>
      </c>
      <c r="V526" s="77">
        <v>-1</v>
      </c>
      <c r="W526" s="77">
        <v>-0.34</v>
      </c>
      <c r="X526" s="78">
        <v>0.97</v>
      </c>
      <c r="Y526" s="70">
        <v>1.8</v>
      </c>
      <c r="Z526" s="71">
        <v>5.4</v>
      </c>
      <c r="AA526" s="77">
        <v>-3.6</v>
      </c>
      <c r="AB526" s="77">
        <v>-1.21</v>
      </c>
      <c r="AC526" s="78">
        <v>0.12</v>
      </c>
      <c r="AD526" s="63" t="s">
        <v>25</v>
      </c>
    </row>
    <row r="527" spans="1:30" ht="17.25" thickBot="1">
      <c r="A527" s="72">
        <v>525</v>
      </c>
      <c r="B527" s="57" t="s">
        <v>355</v>
      </c>
      <c r="C527" s="58" t="s">
        <v>1814</v>
      </c>
      <c r="D527" s="69" t="s">
        <v>102</v>
      </c>
      <c r="E527" s="58" t="s">
        <v>67</v>
      </c>
      <c r="F527" s="69" t="s">
        <v>3871</v>
      </c>
      <c r="G527" s="69">
        <v>1992</v>
      </c>
      <c r="H527" s="70">
        <v>6</v>
      </c>
      <c r="I527" s="71">
        <v>259</v>
      </c>
      <c r="J527" s="71">
        <v>43</v>
      </c>
      <c r="K527" s="71">
        <v>41.1</v>
      </c>
      <c r="L527" s="71">
        <v>2.9</v>
      </c>
      <c r="M527" s="70">
        <v>2</v>
      </c>
      <c r="N527" s="71">
        <v>80</v>
      </c>
      <c r="O527" s="71">
        <v>1</v>
      </c>
      <c r="P527" s="70">
        <v>4</v>
      </c>
      <c r="Q527" s="71">
        <v>25</v>
      </c>
      <c r="R527" s="60">
        <v>0</v>
      </c>
      <c r="S527" s="70">
        <v>1.5</v>
      </c>
      <c r="T527" s="71">
        <v>10</v>
      </c>
      <c r="U527" s="71">
        <v>4</v>
      </c>
      <c r="V527" s="78">
        <v>6</v>
      </c>
      <c r="W527" s="78">
        <v>2.08</v>
      </c>
      <c r="X527" s="78">
        <v>0.87</v>
      </c>
      <c r="Y527" s="70">
        <v>7</v>
      </c>
      <c r="Z527" s="71">
        <v>2.5</v>
      </c>
      <c r="AA527" s="78">
        <v>4.5</v>
      </c>
      <c r="AB527" s="78">
        <v>1.56</v>
      </c>
      <c r="AC527" s="78">
        <v>0.64</v>
      </c>
      <c r="AD527" s="63" t="s">
        <v>25</v>
      </c>
    </row>
    <row r="528" spans="1:30" ht="17.25" thickBot="1">
      <c r="A528" s="72">
        <v>526</v>
      </c>
      <c r="B528" s="57" t="s">
        <v>356</v>
      </c>
      <c r="C528" s="58" t="s">
        <v>1840</v>
      </c>
      <c r="D528" s="69" t="s">
        <v>102</v>
      </c>
      <c r="E528" s="58" t="s">
        <v>75</v>
      </c>
      <c r="F528" s="69" t="s">
        <v>3872</v>
      </c>
      <c r="G528" s="69">
        <v>1997</v>
      </c>
      <c r="H528" s="70">
        <v>6</v>
      </c>
      <c r="I528" s="71">
        <v>422</v>
      </c>
      <c r="J528" s="71">
        <v>70</v>
      </c>
      <c r="K528" s="71">
        <v>78.099999999999994</v>
      </c>
      <c r="L528" s="71">
        <v>4.7</v>
      </c>
      <c r="M528" s="70">
        <v>5</v>
      </c>
      <c r="N528" s="71">
        <v>82</v>
      </c>
      <c r="O528" s="71">
        <v>2</v>
      </c>
      <c r="P528" s="70">
        <v>1</v>
      </c>
      <c r="Q528" s="71">
        <v>12</v>
      </c>
      <c r="R528" s="60">
        <v>0</v>
      </c>
      <c r="S528" s="70">
        <v>1.33</v>
      </c>
      <c r="T528" s="71">
        <v>4</v>
      </c>
      <c r="U528" s="71">
        <v>8</v>
      </c>
      <c r="V528" s="77">
        <v>-4</v>
      </c>
      <c r="W528" s="77">
        <v>-0.85</v>
      </c>
      <c r="X528" s="77">
        <v>-0.09</v>
      </c>
      <c r="Y528" s="70">
        <v>4.7</v>
      </c>
      <c r="Z528" s="71">
        <v>11.4</v>
      </c>
      <c r="AA528" s="77">
        <v>-6.6</v>
      </c>
      <c r="AB528" s="77">
        <v>-1.42</v>
      </c>
      <c r="AC528" s="77">
        <v>-0.66</v>
      </c>
      <c r="AD528" s="63" t="s">
        <v>25</v>
      </c>
    </row>
    <row r="529" spans="1:30" ht="17.25" thickBot="1">
      <c r="A529" s="72">
        <v>527</v>
      </c>
      <c r="B529" s="57" t="s">
        <v>357</v>
      </c>
      <c r="C529" s="58" t="s">
        <v>1859</v>
      </c>
      <c r="D529" s="69" t="s">
        <v>102</v>
      </c>
      <c r="E529" s="58" t="s">
        <v>77</v>
      </c>
      <c r="F529" s="69" t="s">
        <v>3873</v>
      </c>
      <c r="G529" s="69">
        <v>1996</v>
      </c>
      <c r="H529" s="70">
        <v>7</v>
      </c>
      <c r="I529" s="71">
        <v>599</v>
      </c>
      <c r="J529" s="71">
        <v>86</v>
      </c>
      <c r="K529" s="71">
        <v>95.1</v>
      </c>
      <c r="L529" s="71">
        <v>6.7</v>
      </c>
      <c r="M529" s="70">
        <v>7</v>
      </c>
      <c r="N529" s="71">
        <v>86</v>
      </c>
      <c r="O529" s="71">
        <v>5</v>
      </c>
      <c r="P529" s="59">
        <v>0</v>
      </c>
      <c r="Q529" s="60"/>
      <c r="R529" s="60">
        <v>0</v>
      </c>
      <c r="S529" s="70">
        <v>1</v>
      </c>
      <c r="T529" s="71">
        <v>9</v>
      </c>
      <c r="U529" s="71">
        <v>10</v>
      </c>
      <c r="V529" s="77">
        <v>-1</v>
      </c>
      <c r="W529" s="77">
        <v>-0.15</v>
      </c>
      <c r="X529" s="77">
        <v>-3.05</v>
      </c>
      <c r="Y529" s="70">
        <v>11.1</v>
      </c>
      <c r="Z529" s="71">
        <v>8.1</v>
      </c>
      <c r="AA529" s="78">
        <v>3</v>
      </c>
      <c r="AB529" s="78">
        <v>0.46</v>
      </c>
      <c r="AC529" s="77">
        <v>-3.67</v>
      </c>
      <c r="AD529" s="63" t="s">
        <v>25</v>
      </c>
    </row>
    <row r="530" spans="1:30" ht="17.25" thickBot="1">
      <c r="A530" s="72">
        <v>528</v>
      </c>
      <c r="B530" s="57" t="s">
        <v>358</v>
      </c>
      <c r="C530" s="58" t="s">
        <v>1869</v>
      </c>
      <c r="D530" s="69" t="s">
        <v>102</v>
      </c>
      <c r="E530" s="58" t="s">
        <v>87</v>
      </c>
      <c r="F530" s="69" t="s">
        <v>3874</v>
      </c>
      <c r="G530" s="69">
        <v>1991</v>
      </c>
      <c r="H530" s="70">
        <v>7</v>
      </c>
      <c r="I530" s="71">
        <v>73</v>
      </c>
      <c r="J530" s="71">
        <v>10</v>
      </c>
      <c r="K530" s="71">
        <v>11.6</v>
      </c>
      <c r="L530" s="71">
        <v>0.8</v>
      </c>
      <c r="M530" s="59">
        <v>0</v>
      </c>
      <c r="N530" s="60"/>
      <c r="O530" s="60">
        <v>0</v>
      </c>
      <c r="P530" s="70">
        <v>7</v>
      </c>
      <c r="Q530" s="71">
        <v>10</v>
      </c>
      <c r="R530" s="60">
        <v>0</v>
      </c>
      <c r="S530" s="70">
        <v>1.1399999999999999</v>
      </c>
      <c r="T530" s="71">
        <v>1</v>
      </c>
      <c r="U530" s="60">
        <v>0</v>
      </c>
      <c r="V530" s="78">
        <v>1</v>
      </c>
      <c r="W530" s="78">
        <v>1.23</v>
      </c>
      <c r="X530" s="78">
        <v>1.72</v>
      </c>
      <c r="Y530" s="70">
        <v>0.8</v>
      </c>
      <c r="Z530" s="71">
        <v>2.5</v>
      </c>
      <c r="AA530" s="77">
        <v>-1.7</v>
      </c>
      <c r="AB530" s="77">
        <v>-2.09</v>
      </c>
      <c r="AC530" s="77">
        <v>-1.85</v>
      </c>
      <c r="AD530" s="63" t="s">
        <v>25</v>
      </c>
    </row>
    <row r="531" spans="1:30" ht="17.25" thickBot="1">
      <c r="A531" s="72">
        <v>529</v>
      </c>
      <c r="B531" s="57" t="s">
        <v>2730</v>
      </c>
      <c r="C531" s="58" t="s">
        <v>1814</v>
      </c>
      <c r="D531" s="69" t="s">
        <v>1821</v>
      </c>
      <c r="E531" s="58" t="s">
        <v>2661</v>
      </c>
      <c r="F531" s="69" t="s">
        <v>3875</v>
      </c>
      <c r="G531" s="69">
        <v>1994</v>
      </c>
      <c r="H531" s="70">
        <v>5</v>
      </c>
      <c r="I531" s="71">
        <v>47</v>
      </c>
      <c r="J531" s="71">
        <v>9</v>
      </c>
      <c r="K531" s="71">
        <v>8.6999999999999993</v>
      </c>
      <c r="L531" s="71">
        <v>0.5</v>
      </c>
      <c r="M531" s="59">
        <v>0</v>
      </c>
      <c r="N531" s="60"/>
      <c r="O531" s="60">
        <v>0</v>
      </c>
      <c r="P531" s="70">
        <v>5</v>
      </c>
      <c r="Q531" s="71">
        <v>9</v>
      </c>
      <c r="R531" s="71">
        <v>1</v>
      </c>
      <c r="S531" s="70">
        <v>0.8</v>
      </c>
      <c r="T531" s="71">
        <v>1</v>
      </c>
      <c r="U531" s="71">
        <v>2</v>
      </c>
      <c r="V531" s="77">
        <v>-1</v>
      </c>
      <c r="W531" s="77">
        <v>-1.91</v>
      </c>
      <c r="X531" s="77">
        <v>-0.82</v>
      </c>
      <c r="Y531" s="70">
        <v>1.1000000000000001</v>
      </c>
      <c r="Z531" s="71">
        <v>1.6</v>
      </c>
      <c r="AA531" s="77">
        <v>-0.4</v>
      </c>
      <c r="AB531" s="77">
        <v>-0.82</v>
      </c>
      <c r="AC531" s="77">
        <v>-0.12</v>
      </c>
      <c r="AD531" s="63" t="s">
        <v>25</v>
      </c>
    </row>
    <row r="532" spans="1:30" ht="17.25" thickBot="1">
      <c r="A532" s="72">
        <v>530</v>
      </c>
      <c r="B532" s="57" t="s">
        <v>359</v>
      </c>
      <c r="C532" s="58" t="s">
        <v>1814</v>
      </c>
      <c r="D532" s="69" t="s">
        <v>104</v>
      </c>
      <c r="E532" s="58" t="s">
        <v>87</v>
      </c>
      <c r="F532" s="69" t="s">
        <v>3407</v>
      </c>
      <c r="G532" s="69">
        <v>1997</v>
      </c>
      <c r="H532" s="70">
        <v>5</v>
      </c>
      <c r="I532" s="71">
        <v>425</v>
      </c>
      <c r="J532" s="71">
        <v>85</v>
      </c>
      <c r="K532" s="71">
        <v>67.5</v>
      </c>
      <c r="L532" s="71">
        <v>4.7</v>
      </c>
      <c r="M532" s="70">
        <v>5</v>
      </c>
      <c r="N532" s="71">
        <v>85</v>
      </c>
      <c r="O532" s="71">
        <v>3</v>
      </c>
      <c r="P532" s="59">
        <v>0</v>
      </c>
      <c r="Q532" s="60"/>
      <c r="R532" s="71">
        <v>2</v>
      </c>
      <c r="S532" s="70">
        <v>1.4</v>
      </c>
      <c r="T532" s="71">
        <v>7</v>
      </c>
      <c r="U532" s="71">
        <v>6</v>
      </c>
      <c r="V532" s="78">
        <v>1</v>
      </c>
      <c r="W532" s="78">
        <v>0.21</v>
      </c>
      <c r="X532" s="78">
        <v>1.53</v>
      </c>
      <c r="Y532" s="70">
        <v>5</v>
      </c>
      <c r="Z532" s="71">
        <v>6</v>
      </c>
      <c r="AA532" s="77">
        <v>-0.9</v>
      </c>
      <c r="AB532" s="77">
        <v>-0.2</v>
      </c>
      <c r="AC532" s="78">
        <v>0.8</v>
      </c>
      <c r="AD532" s="63" t="s">
        <v>25</v>
      </c>
    </row>
    <row r="533" spans="1:30" ht="17.25" thickBot="1">
      <c r="A533" s="72">
        <v>531</v>
      </c>
      <c r="B533" s="57" t="s">
        <v>380</v>
      </c>
      <c r="C533" s="58" t="s">
        <v>1864</v>
      </c>
      <c r="D533" s="69" t="s">
        <v>103</v>
      </c>
      <c r="E533" s="58" t="s">
        <v>77</v>
      </c>
      <c r="F533" s="69" t="s">
        <v>3966</v>
      </c>
      <c r="G533" s="69">
        <v>2004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7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532</v>
      </c>
      <c r="B534" s="57" t="s">
        <v>360</v>
      </c>
      <c r="C534" s="58" t="s">
        <v>1814</v>
      </c>
      <c r="D534" s="69" t="s">
        <v>103</v>
      </c>
      <c r="E534" s="58" t="s">
        <v>87</v>
      </c>
      <c r="F534" s="69" t="s">
        <v>3876</v>
      </c>
      <c r="G534" s="69">
        <v>1997</v>
      </c>
      <c r="H534" s="70">
        <v>5</v>
      </c>
      <c r="I534" s="71">
        <v>312</v>
      </c>
      <c r="J534" s="71">
        <v>62</v>
      </c>
      <c r="K534" s="71">
        <v>49.5</v>
      </c>
      <c r="L534" s="71">
        <v>3.5</v>
      </c>
      <c r="M534" s="70">
        <v>3</v>
      </c>
      <c r="N534" s="71">
        <v>90</v>
      </c>
      <c r="O534" s="71">
        <v>3</v>
      </c>
      <c r="P534" s="70">
        <v>2</v>
      </c>
      <c r="Q534" s="71">
        <v>21</v>
      </c>
      <c r="R534" s="71">
        <v>1</v>
      </c>
      <c r="S534" s="70">
        <v>1.4</v>
      </c>
      <c r="T534" s="71">
        <v>5</v>
      </c>
      <c r="U534" s="71">
        <v>5</v>
      </c>
      <c r="V534" s="60">
        <v>0</v>
      </c>
      <c r="W534" s="60">
        <v>0</v>
      </c>
      <c r="X534" s="78">
        <v>0.56999999999999995</v>
      </c>
      <c r="Y534" s="70">
        <v>3.6</v>
      </c>
      <c r="Z534" s="71">
        <v>6.6</v>
      </c>
      <c r="AA534" s="77">
        <v>-3</v>
      </c>
      <c r="AB534" s="77">
        <v>-0.86</v>
      </c>
      <c r="AC534" s="77">
        <v>-0.78</v>
      </c>
      <c r="AD534" s="63" t="s">
        <v>25</v>
      </c>
    </row>
    <row r="535" spans="1:30" ht="17.25" thickBot="1">
      <c r="A535" s="72">
        <v>533</v>
      </c>
      <c r="B535" s="57" t="s">
        <v>361</v>
      </c>
      <c r="C535" s="58" t="s">
        <v>1814</v>
      </c>
      <c r="D535" s="69" t="s">
        <v>104</v>
      </c>
      <c r="E535" s="58" t="s">
        <v>96</v>
      </c>
      <c r="F535" s="69" t="s">
        <v>3877</v>
      </c>
      <c r="G535" s="69">
        <v>1985</v>
      </c>
      <c r="H535" s="70">
        <v>7</v>
      </c>
      <c r="I535" s="71">
        <v>613</v>
      </c>
      <c r="J535" s="71">
        <v>88</v>
      </c>
      <c r="K535" s="71">
        <v>97.3</v>
      </c>
      <c r="L535" s="71">
        <v>6.8</v>
      </c>
      <c r="M535" s="70">
        <v>7</v>
      </c>
      <c r="N535" s="71">
        <v>88</v>
      </c>
      <c r="O535" s="71">
        <v>5</v>
      </c>
      <c r="P535" s="59">
        <v>0</v>
      </c>
      <c r="Q535" s="60"/>
      <c r="R535" s="60">
        <v>0</v>
      </c>
      <c r="S535" s="70">
        <v>0.56999999999999995</v>
      </c>
      <c r="T535" s="71">
        <v>6</v>
      </c>
      <c r="U535" s="71">
        <v>12</v>
      </c>
      <c r="V535" s="77">
        <v>-6</v>
      </c>
      <c r="W535" s="77">
        <v>-0.88</v>
      </c>
      <c r="X535" s="77">
        <v>-0.88</v>
      </c>
      <c r="Y535" s="70">
        <v>12.1</v>
      </c>
      <c r="Z535" s="71">
        <v>9.5</v>
      </c>
      <c r="AA535" s="78">
        <v>2.5</v>
      </c>
      <c r="AB535" s="78">
        <v>0.37</v>
      </c>
      <c r="AC535" s="77">
        <v>-0.85</v>
      </c>
      <c r="AD535" s="63" t="s">
        <v>25</v>
      </c>
    </row>
    <row r="536" spans="1:30" ht="17.25" thickBot="1">
      <c r="A536" s="72">
        <v>534</v>
      </c>
      <c r="B536" s="57" t="s">
        <v>1789</v>
      </c>
      <c r="C536" s="58" t="s">
        <v>1864</v>
      </c>
      <c r="D536" s="69" t="s">
        <v>104</v>
      </c>
      <c r="E536" s="58" t="s">
        <v>95</v>
      </c>
      <c r="F536" s="69" t="s">
        <v>3878</v>
      </c>
      <c r="G536" s="69">
        <v>2002</v>
      </c>
      <c r="H536" s="70">
        <v>7</v>
      </c>
      <c r="I536" s="71">
        <v>630</v>
      </c>
      <c r="J536" s="71">
        <v>90</v>
      </c>
      <c r="K536" s="71">
        <v>100</v>
      </c>
      <c r="L536" s="71">
        <v>7</v>
      </c>
      <c r="M536" s="70">
        <v>7</v>
      </c>
      <c r="N536" s="71">
        <v>90</v>
      </c>
      <c r="O536" s="71">
        <v>7</v>
      </c>
      <c r="P536" s="59">
        <v>0</v>
      </c>
      <c r="Q536" s="60"/>
      <c r="R536" s="60">
        <v>0</v>
      </c>
      <c r="S536" s="70">
        <v>0.43</v>
      </c>
      <c r="T536" s="71">
        <v>5</v>
      </c>
      <c r="U536" s="71">
        <v>15</v>
      </c>
      <c r="V536" s="77">
        <v>-10</v>
      </c>
      <c r="W536" s="77">
        <v>-1.43</v>
      </c>
      <c r="X536" s="60"/>
      <c r="Y536" s="70">
        <v>8.1</v>
      </c>
      <c r="Z536" s="71">
        <v>16.2</v>
      </c>
      <c r="AA536" s="77">
        <v>-8.1</v>
      </c>
      <c r="AB536" s="77">
        <v>-1.1499999999999999</v>
      </c>
      <c r="AC536" s="60"/>
      <c r="AD536" s="63" t="s">
        <v>25</v>
      </c>
    </row>
    <row r="537" spans="1:30" ht="17.25" thickBot="1">
      <c r="A537" s="72">
        <v>535</v>
      </c>
      <c r="B537" s="57" t="s">
        <v>2975</v>
      </c>
      <c r="C537" s="58" t="s">
        <v>1854</v>
      </c>
      <c r="D537" s="69" t="s">
        <v>1821</v>
      </c>
      <c r="E537" s="58" t="s">
        <v>83</v>
      </c>
      <c r="F537" s="69" t="s">
        <v>3879</v>
      </c>
      <c r="G537" s="69">
        <v>1999</v>
      </c>
      <c r="H537" s="70">
        <v>5</v>
      </c>
      <c r="I537" s="71">
        <v>230</v>
      </c>
      <c r="J537" s="71">
        <v>46</v>
      </c>
      <c r="K537" s="71">
        <v>36.5</v>
      </c>
      <c r="L537" s="71">
        <v>2.6</v>
      </c>
      <c r="M537" s="70">
        <v>3</v>
      </c>
      <c r="N537" s="71">
        <v>62</v>
      </c>
      <c r="O537" s="60">
        <v>0</v>
      </c>
      <c r="P537" s="70">
        <v>2</v>
      </c>
      <c r="Q537" s="71">
        <v>22</v>
      </c>
      <c r="R537" s="60">
        <v>0</v>
      </c>
      <c r="S537" s="70">
        <v>2.4</v>
      </c>
      <c r="T537" s="71">
        <v>4</v>
      </c>
      <c r="U537" s="71">
        <v>2</v>
      </c>
      <c r="V537" s="78">
        <v>2</v>
      </c>
      <c r="W537" s="78">
        <v>0.78</v>
      </c>
      <c r="X537" s="77">
        <v>-0.34</v>
      </c>
      <c r="Y537" s="70">
        <v>3.1</v>
      </c>
      <c r="Z537" s="71">
        <v>3.2</v>
      </c>
      <c r="AA537" s="77">
        <v>-0.1</v>
      </c>
      <c r="AB537" s="77">
        <v>-0.06</v>
      </c>
      <c r="AC537" s="77">
        <v>-0.56999999999999995</v>
      </c>
      <c r="AD537" s="63" t="s">
        <v>25</v>
      </c>
    </row>
    <row r="538" spans="1:30" ht="17.25" thickBot="1">
      <c r="A538" s="72">
        <v>536</v>
      </c>
      <c r="B538" s="57" t="s">
        <v>2731</v>
      </c>
      <c r="C538" s="58" t="s">
        <v>1815</v>
      </c>
      <c r="D538" s="69" t="s">
        <v>1821</v>
      </c>
      <c r="E538" s="58" t="s">
        <v>2350</v>
      </c>
      <c r="F538" s="69" t="s">
        <v>3668</v>
      </c>
      <c r="G538" s="69">
        <v>2000</v>
      </c>
      <c r="H538" s="70">
        <v>3</v>
      </c>
      <c r="I538" s="71">
        <v>60</v>
      </c>
      <c r="J538" s="71">
        <v>20</v>
      </c>
      <c r="K538" s="71">
        <v>11.1</v>
      </c>
      <c r="L538" s="71">
        <v>0.7</v>
      </c>
      <c r="M538" s="59">
        <v>0</v>
      </c>
      <c r="N538" s="60"/>
      <c r="O538" s="60">
        <v>0</v>
      </c>
      <c r="P538" s="70">
        <v>3</v>
      </c>
      <c r="Q538" s="71">
        <v>20</v>
      </c>
      <c r="R538" s="71">
        <v>1</v>
      </c>
      <c r="S538" s="70">
        <v>0.33</v>
      </c>
      <c r="T538" s="60">
        <v>0</v>
      </c>
      <c r="U538" s="71">
        <v>1</v>
      </c>
      <c r="V538" s="77">
        <v>-1</v>
      </c>
      <c r="W538" s="77">
        <v>-1.5</v>
      </c>
      <c r="X538" s="78">
        <v>0.38</v>
      </c>
      <c r="Y538" s="70">
        <v>0.4</v>
      </c>
      <c r="Z538" s="71">
        <v>1.2</v>
      </c>
      <c r="AA538" s="77">
        <v>-0.8</v>
      </c>
      <c r="AB538" s="77">
        <v>-1.1499999999999999</v>
      </c>
      <c r="AC538" s="77">
        <v>-0.02</v>
      </c>
      <c r="AD538" s="63" t="s">
        <v>25</v>
      </c>
    </row>
    <row r="539" spans="1:30" ht="17.25" thickBot="1">
      <c r="A539" s="72">
        <v>537</v>
      </c>
      <c r="B539" s="57" t="s">
        <v>2856</v>
      </c>
      <c r="C539" s="58" t="s">
        <v>1864</v>
      </c>
      <c r="D539" s="69" t="s">
        <v>104</v>
      </c>
      <c r="E539" s="58" t="s">
        <v>63</v>
      </c>
      <c r="F539" s="69" t="s">
        <v>3396</v>
      </c>
      <c r="G539" s="69">
        <v>1996</v>
      </c>
      <c r="H539" s="70">
        <v>6</v>
      </c>
      <c r="I539" s="71">
        <v>349</v>
      </c>
      <c r="J539" s="71">
        <v>58</v>
      </c>
      <c r="K539" s="71">
        <v>55.4</v>
      </c>
      <c r="L539" s="71">
        <v>3.9</v>
      </c>
      <c r="M539" s="70">
        <v>4</v>
      </c>
      <c r="N539" s="71">
        <v>78</v>
      </c>
      <c r="O539" s="71">
        <v>1</v>
      </c>
      <c r="P539" s="70">
        <v>2</v>
      </c>
      <c r="Q539" s="71">
        <v>19</v>
      </c>
      <c r="R539" s="60">
        <v>0</v>
      </c>
      <c r="S539" s="70">
        <v>2.33</v>
      </c>
      <c r="T539" s="71">
        <v>9</v>
      </c>
      <c r="U539" s="71">
        <v>4</v>
      </c>
      <c r="V539" s="78">
        <v>5</v>
      </c>
      <c r="W539" s="78">
        <v>1.29</v>
      </c>
      <c r="X539" s="78">
        <v>0.01</v>
      </c>
      <c r="Y539" s="70">
        <v>8.4</v>
      </c>
      <c r="Z539" s="71">
        <v>3.5</v>
      </c>
      <c r="AA539" s="78">
        <v>4.9000000000000004</v>
      </c>
      <c r="AB539" s="78">
        <v>1.27</v>
      </c>
      <c r="AC539" s="78">
        <v>0.15</v>
      </c>
      <c r="AD539" s="63" t="s">
        <v>25</v>
      </c>
    </row>
    <row r="540" spans="1:30" ht="17.25" thickBot="1">
      <c r="A540" s="72">
        <v>538</v>
      </c>
      <c r="B540" s="57" t="s">
        <v>362</v>
      </c>
      <c r="C540" s="58" t="s">
        <v>1816</v>
      </c>
      <c r="D540" s="69" t="s">
        <v>104</v>
      </c>
      <c r="E540" s="58" t="s">
        <v>91</v>
      </c>
      <c r="F540" s="69" t="s">
        <v>3880</v>
      </c>
      <c r="G540" s="69">
        <v>1994</v>
      </c>
      <c r="H540" s="70">
        <v>7</v>
      </c>
      <c r="I540" s="71">
        <v>630</v>
      </c>
      <c r="J540" s="71">
        <v>90</v>
      </c>
      <c r="K540" s="71">
        <v>100</v>
      </c>
      <c r="L540" s="71">
        <v>7</v>
      </c>
      <c r="M540" s="70">
        <v>7</v>
      </c>
      <c r="N540" s="71">
        <v>90</v>
      </c>
      <c r="O540" s="71">
        <v>7</v>
      </c>
      <c r="P540" s="59">
        <v>0</v>
      </c>
      <c r="Q540" s="60"/>
      <c r="R540" s="60">
        <v>0</v>
      </c>
      <c r="S540" s="70">
        <v>1.86</v>
      </c>
      <c r="T540" s="71">
        <v>13</v>
      </c>
      <c r="U540" s="71">
        <v>10</v>
      </c>
      <c r="V540" s="78">
        <v>3</v>
      </c>
      <c r="W540" s="78">
        <v>0.43</v>
      </c>
      <c r="X540" s="60"/>
      <c r="Y540" s="70">
        <v>11.1</v>
      </c>
      <c r="Z540" s="71">
        <v>14.3</v>
      </c>
      <c r="AA540" s="77">
        <v>-3.2</v>
      </c>
      <c r="AB540" s="77">
        <v>-0.46</v>
      </c>
      <c r="AC540" s="60"/>
      <c r="AD540" s="63" t="s">
        <v>25</v>
      </c>
    </row>
    <row r="541" spans="1:30" ht="17.25" thickBot="1">
      <c r="A541" s="72">
        <v>539</v>
      </c>
      <c r="B541" s="57" t="s">
        <v>2990</v>
      </c>
      <c r="C541" s="58" t="s">
        <v>1836</v>
      </c>
      <c r="D541" s="69" t="s">
        <v>111</v>
      </c>
      <c r="E541" s="58" t="s">
        <v>83</v>
      </c>
      <c r="F541" s="69" t="s">
        <v>3967</v>
      </c>
      <c r="G541" s="69">
        <v>2004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>
      <c r="A542" s="73">
        <v>540</v>
      </c>
      <c r="B542" s="64" t="s">
        <v>363</v>
      </c>
      <c r="C542" s="65" t="s">
        <v>1818</v>
      </c>
      <c r="D542" s="74" t="s">
        <v>103</v>
      </c>
      <c r="E542" s="65" t="s">
        <v>63</v>
      </c>
      <c r="F542" s="74" t="s">
        <v>3881</v>
      </c>
      <c r="G542" s="74">
        <v>1998</v>
      </c>
      <c r="H542" s="75">
        <v>7</v>
      </c>
      <c r="I542" s="76">
        <v>620</v>
      </c>
      <c r="J542" s="76">
        <v>89</v>
      </c>
      <c r="K542" s="76">
        <v>98.4</v>
      </c>
      <c r="L542" s="76">
        <v>6.9</v>
      </c>
      <c r="M542" s="75">
        <v>7</v>
      </c>
      <c r="N542" s="76">
        <v>89</v>
      </c>
      <c r="O542" s="76">
        <v>4</v>
      </c>
      <c r="P542" s="66">
        <v>0</v>
      </c>
      <c r="Q542" s="67"/>
      <c r="R542" s="67">
        <v>0</v>
      </c>
      <c r="S542" s="75">
        <v>2.4300000000000002</v>
      </c>
      <c r="T542" s="76">
        <v>14</v>
      </c>
      <c r="U542" s="76">
        <v>5</v>
      </c>
      <c r="V542" s="81">
        <v>9</v>
      </c>
      <c r="W542" s="81">
        <v>1.31</v>
      </c>
      <c r="X542" s="81">
        <v>1.31</v>
      </c>
      <c r="Y542" s="75">
        <v>13.1</v>
      </c>
      <c r="Z542" s="76">
        <v>5.5</v>
      </c>
      <c r="AA542" s="81">
        <v>7.5</v>
      </c>
      <c r="AB542" s="81">
        <v>1.0900000000000001</v>
      </c>
      <c r="AC542" s="92">
        <v>-6.72</v>
      </c>
      <c r="AD542" s="68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F735DE9E-F82C-4622-857F-0838A089BDF6}"/>
    <hyperlink ref="C3" r:id="rId2" display="https://fbref.com/en/country/ENG/England-Football" xr:uid="{F2D2D8AE-CE81-4A85-86A5-8A35986BA756}"/>
    <hyperlink ref="E3" r:id="rId3" display="https://fbref.com/en/squads/4ba7cbea/Bournemouth-Stats" xr:uid="{99C45E5A-BA7C-4814-B4F6-036C99C34753}"/>
    <hyperlink ref="AD3" r:id="rId4" display="https://fbref.com/en/players/774cf58b/matchlogs/2023-2024/summary/Max-Aarons-Match-Logs" xr:uid="{5AC1557A-7271-4036-9CDF-DE77B58E2177}"/>
    <hyperlink ref="B4" r:id="rId5" display="https://fbref.com/en/players/77816c91/Benie-Adama-Traore" xr:uid="{CB7F1317-A2E7-4FCD-BC1D-F04D21E5D9AF}"/>
    <hyperlink ref="C4" r:id="rId6" display="https://fbref.com/en/country/CIV/Cote-dIvoire-Football" xr:uid="{1E0422EF-59BF-4FB8-8166-691ADCAD02DF}"/>
    <hyperlink ref="E4" r:id="rId7" display="https://fbref.com/en/squads/1df6b87e/Sheffield-United-Stats" xr:uid="{4D94B49D-988C-429B-8939-ADB751D7F9EC}"/>
    <hyperlink ref="AD4" r:id="rId8" display="https://fbref.com/en/players/77816c91/matchlogs/2023-2024/summary/Benie-Adama-Traore-Match-Logs" xr:uid="{4C00A702-3116-4893-921D-C863F62C1FD7}"/>
    <hyperlink ref="B5" r:id="rId9" display="https://fbref.com/en/players/c81d773d/Tosin-Adarabioyo" xr:uid="{871F4A51-BBFE-431C-9552-9CDDF78C4607}"/>
    <hyperlink ref="C5" r:id="rId10" display="https://fbref.com/en/country/ENG/England-Football" xr:uid="{5F28267C-559C-4570-9B35-3C1003897524}"/>
    <hyperlink ref="E5" r:id="rId11" display="https://fbref.com/en/squads/fd962109/Fulham-Stats" xr:uid="{B73F399B-D750-457C-88F1-3640CFFA4E66}"/>
    <hyperlink ref="AD5" r:id="rId12" display="https://fbref.com/en/players/c81d773d/matchlogs/2023-2024/summary/Tosin-Adarabioyo-Match-Logs" xr:uid="{D5FCC018-CDFD-4A5B-ADC0-78DA1706DC8B}"/>
    <hyperlink ref="B6" r:id="rId13" display="https://fbref.com/en/players/0480ebc7/Elijah-Adebayo" xr:uid="{AAB51874-72AA-408A-8FDE-CAD578EE3AAA}"/>
    <hyperlink ref="C6" r:id="rId14" display="https://fbref.com/en/country/ENG/England-Football" xr:uid="{3A282120-369E-410D-9564-14A0C35B4F70}"/>
    <hyperlink ref="E6" r:id="rId15" display="https://fbref.com/en/squads/e297cd13/Luton-Town-Stats" xr:uid="{5F6D835F-F617-47EE-9899-2F61C2069858}"/>
    <hyperlink ref="AD6" r:id="rId16" display="https://fbref.com/en/players/0480ebc7/matchlogs/2023-2024/summary/Elijah-Adebayo-Match-Logs" xr:uid="{B2DBEAF4-38A2-4384-BD59-CD6391F911B5}"/>
    <hyperlink ref="B7" r:id="rId17" display="https://fbref.com/en/players/4dcec659/Simon-Adingra" xr:uid="{4F5733D6-909B-430B-B1E5-EE6E53920FC5}"/>
    <hyperlink ref="C7" r:id="rId18" display="https://fbref.com/en/country/CIV/Cote-dIvoire-Football" xr:uid="{5ED1430A-158A-42AE-B5E1-EE28044E1F83}"/>
    <hyperlink ref="E7" r:id="rId19" display="https://fbref.com/en/squads/d07537b9/Brighton-and-Hove-Albion-Stats" xr:uid="{BCB2D2D0-247D-44B8-A669-D476A05DABBD}"/>
    <hyperlink ref="AD7" r:id="rId20" display="https://fbref.com/en/players/4dcec659/matchlogs/2023-2024/summary/Simon-Adingra-Match-Logs" xr:uid="{FC78DA4D-0A61-4112-8A5E-DABE81F4DDF7}"/>
    <hyperlink ref="B8" r:id="rId21" display="https://fbref.com/en/players/288e1e13/Nayef-Aguerd" xr:uid="{04789A84-A667-451B-975B-1F39CF1C4870}"/>
    <hyperlink ref="C8" r:id="rId22" display="https://fbref.com/en/country/MAR/Morocco-Football" xr:uid="{F4CAA977-2454-466E-B435-C6225C72DB8D}"/>
    <hyperlink ref="E8" r:id="rId23" display="https://fbref.com/en/squads/7c21e445/West-Ham-United-Stats" xr:uid="{4385E1EA-F942-4FA1-AE40-9599749DAA3D}"/>
    <hyperlink ref="AD8" r:id="rId24" display="https://fbref.com/en/players/288e1e13/matchlogs/2023-2024/summary/Nayef-Aguerd-Match-Logs" xr:uid="{2E7911A4-3B13-46C9-9990-AB766B62EBA0}"/>
    <hyperlink ref="B9" r:id="rId25" display="https://fbref.com/en/players/938fa024/Brandon-Aguilera" xr:uid="{B7DCD8FC-F972-40DF-B942-6574B2E01C2B}"/>
    <hyperlink ref="C9" r:id="rId26" display="https://fbref.com/en/country/CRC/Costa-Rica-Football" xr:uid="{9033F299-E91D-4D15-9E5A-371B04CDAD17}"/>
    <hyperlink ref="E9" r:id="rId27" display="https://fbref.com/en/squads/e4a775cb/Nottingham-Forest-Stats" xr:uid="{20084A62-72C5-4D0E-A561-4E8D2A9A52CA}"/>
    <hyperlink ref="AD9" r:id="rId28" display="https://fbref.com/en/players/938fa024/matchlogs/2023-2024/summary/Brandon-Aguilera-Match-Logs" xr:uid="{54D04F3A-13FC-4655-85AD-2C5B6C3B93A4}"/>
    <hyperlink ref="B10" r:id="rId29" display="https://fbref.com/en/players/a6c58494/Naouirou-Ahamada" xr:uid="{B795362C-41AE-4A66-9A6F-EE63BD0193B9}"/>
    <hyperlink ref="C10" r:id="rId30" display="https://fbref.com/en/country/FRA/France-Football" xr:uid="{40C4B68D-3061-4C7D-8EB8-37500C3ABB66}"/>
    <hyperlink ref="E10" r:id="rId31" display="https://fbref.com/en/squads/47c64c55/Crystal-Palace-Stats" xr:uid="{676EE955-4B02-4DDA-AA15-0A8EDAF2D4BA}"/>
    <hyperlink ref="AD10" r:id="rId32" display="https://fbref.com/en/players/a6c58494/matchlogs/2023-2024/summary/Naouirou-Ahamada-Match-Logs" xr:uid="{1D49327A-34DE-41AC-8FF9-20F339D2DD9F}"/>
    <hyperlink ref="B11" r:id="rId33" display="https://fbref.com/en/players/eab957a3/Anel-Ahmedhodzic" xr:uid="{85B4D695-ACF3-484A-BF5B-3DECD256A8FE}"/>
    <hyperlink ref="C11" r:id="rId34" display="https://fbref.com/en/country/BIH/Bosnia-and-Herzegovina-Football" xr:uid="{8EA75DFF-D867-496B-B734-274C0BC86D5A}"/>
    <hyperlink ref="E11" r:id="rId35" display="https://fbref.com/en/squads/1df6b87e/Sheffield-United-Stats" xr:uid="{D6F4A816-7A40-48F1-ACFC-648CA810854A}"/>
    <hyperlink ref="AD11" r:id="rId36" display="https://fbref.com/en/players/eab957a3/matchlogs/2023-2024/summary/Anel-Ahmedhodzic-Match-Logs" xr:uid="{E8C826E0-5D72-405C-9B97-49392A946F4C}"/>
    <hyperlink ref="B12" r:id="rId37" display="https://fbref.com/en/players/246d153b/Ola-Aina" xr:uid="{146DF9C3-EED3-4088-8A8F-FC92751E2301}"/>
    <hyperlink ref="C12" r:id="rId38" display="https://fbref.com/en/country/NGA/Nigeria-Football" xr:uid="{65949793-DDAA-4393-9A76-F17F4C0433DF}"/>
    <hyperlink ref="E12" r:id="rId39" display="https://fbref.com/en/squads/e4a775cb/Nottingham-Forest-Stats" xr:uid="{C70CF82F-7282-4425-B462-59F31451510A}"/>
    <hyperlink ref="AD12" r:id="rId40" display="https://fbref.com/en/players/246d153b/matchlogs/2023-2024/summary/Ola-Aina-Match-Logs" xr:uid="{ED93E7C9-099A-4C9B-B47F-5E867E70F0DD}"/>
    <hyperlink ref="B13" r:id="rId41" display="https://fbref.com/en/players/9b398aea/Rayan-Ait-Nouri" xr:uid="{75C30EB6-4CB7-49D4-BEA4-B3E55C5F26C5}"/>
    <hyperlink ref="C13" r:id="rId42" display="https://fbref.com/en/country/ALG/Algeria-Football" xr:uid="{BFC3DF35-8026-4B0E-AD9C-19134D68E7CA}"/>
    <hyperlink ref="E13" r:id="rId43" display="https://fbref.com/en/squads/8cec06e1/Wolverhampton-Wanderers-Stats" xr:uid="{D8828051-D71B-4BB3-BCA4-DB8FC97088B9}"/>
    <hyperlink ref="AD13" r:id="rId44" display="https://fbref.com/en/players/9b398aea/matchlogs/2023-2024/summary/Rayan-Ait-Nouri-Match-Logs" xr:uid="{D49617AD-B85A-4EF7-881E-55CDC9538496}"/>
    <hyperlink ref="B14" r:id="rId45" display="https://fbref.com/en/players/a8c0acb7/Kristoffer-Ajer" xr:uid="{D24FCC4F-BD0B-475B-B418-A202B47D695B}"/>
    <hyperlink ref="C14" r:id="rId46" display="https://fbref.com/en/country/NOR/Norway-Football" xr:uid="{1C8C5D84-E289-4E43-87DD-DD753985E582}"/>
    <hyperlink ref="E14" r:id="rId47" display="https://fbref.com/en/squads/cd051869/Brentford-Stats" xr:uid="{0A0DFD0D-76D0-4275-B4A9-CA61FBE0E469}"/>
    <hyperlink ref="AD14" r:id="rId48" display="https://fbref.com/en/players/a8c0acb7/matchlogs/2023-2024/summary/Kristoffer-Ajer-Match-Logs" xr:uid="{87778B19-7EB2-4689-B7DA-3FF5AE513AF5}"/>
    <hyperlink ref="B15" r:id="rId49" display="https://fbref.com/en/players/89ac64a6/Manuel-Akanji" xr:uid="{2B6F6DD6-7A1B-4DAF-8E18-4BA70C9A479F}"/>
    <hyperlink ref="C15" r:id="rId50" display="https://fbref.com/en/country/SUI/Switzerland-Football" xr:uid="{B79D2C8C-1470-4290-A221-93F1FA77FD34}"/>
    <hyperlink ref="E15" r:id="rId51" display="https://fbref.com/en/squads/b8fd03ef/Manchester-City-Stats" xr:uid="{C5A019A2-94C8-4FA7-A9C3-B5AE12F60259}"/>
    <hyperlink ref="AD15" r:id="rId52" display="https://fbref.com/en/players/89ac64a6/matchlogs/2023-2024/summary/Manuel-Akanji-Match-Logs" xr:uid="{77E1059F-CE3F-4238-9D37-6D6E9F0733BA}"/>
    <hyperlink ref="B16" r:id="rId53" display="https://fbref.com/en/players/eaeca114/Nathan-Ake" xr:uid="{7C344ECF-150A-4682-B3CF-213D4A6C60EE}"/>
    <hyperlink ref="C16" r:id="rId54" display="https://fbref.com/en/country/NED/Netherlands-Football" xr:uid="{ED371D41-36A0-4778-9B46-07A587CDDCCA}"/>
    <hyperlink ref="E16" r:id="rId55" display="https://fbref.com/en/squads/b8fd03ef/Manchester-City-Stats" xr:uid="{A875C743-0B60-4350-B173-1E047F96964F}"/>
    <hyperlink ref="AD16" r:id="rId56" display="https://fbref.com/en/players/eaeca114/matchlogs/2023-2024/summary/Nathan-Ake-Match-Logs" xr:uid="{2BA49439-DBC8-400B-B46C-A6A8867543DD}"/>
    <hyperlink ref="B17" r:id="rId57" display="https://fbref.com/en/players/cd1acf9d/Trent-Alexander-Arnold" xr:uid="{274DB177-88D2-42DB-AF62-D1011688B738}"/>
    <hyperlink ref="C17" r:id="rId58" display="https://fbref.com/en/country/ENG/England-Football" xr:uid="{018265F9-4CEF-4F76-A9EF-91622A8AAC8B}"/>
    <hyperlink ref="E17" r:id="rId59" display="https://fbref.com/en/squads/822bd0ba/Liverpool-Stats" xr:uid="{2B3B68B3-DBA3-4CF7-9980-CBB22E7054B9}"/>
    <hyperlink ref="AD17" r:id="rId60" display="https://fbref.com/en/players/cd1acf9d/matchlogs/2023-2024/summary/Trent-Alexander-Arnold-Match-Logs" xr:uid="{A50182AA-1C5E-431F-86AC-1DAC3E77BA29}"/>
    <hyperlink ref="B18" r:id="rId61" display="https://fbref.com/en/players/7a2e46a8/Alisson" xr:uid="{DFF919E5-0FDC-4D3C-BA9B-1D40B17D3FCF}"/>
    <hyperlink ref="C18" r:id="rId62" display="https://fbref.com/en/country/BRA/Brazil-Football" xr:uid="{CA2BD10E-ECD8-4214-BFEE-A5100B99F385}"/>
    <hyperlink ref="E18" r:id="rId63" display="https://fbref.com/en/squads/822bd0ba/Liverpool-Stats" xr:uid="{4082E208-D334-42BD-93E5-609CBCE9A096}"/>
    <hyperlink ref="AD18" r:id="rId64" display="https://fbref.com/en/players/7a2e46a8/matchlogs/2023-2024/summary/Alisson-Match-Logs" xr:uid="{21900492-BE1F-435C-8C36-97F0C6E33FDE}"/>
    <hyperlink ref="B19" r:id="rId65" display="https://fbref.com/en/players/862a1c15/Miguel-Almiron" xr:uid="{5C4A859E-AB73-4C7A-8961-DFBF99939BBE}"/>
    <hyperlink ref="C19" r:id="rId66" display="https://fbref.com/en/country/PAR/Paraguay-Football" xr:uid="{D4608367-C6E7-4004-B0BB-8BE7931FC329}"/>
    <hyperlink ref="E19" r:id="rId67" display="https://fbref.com/en/squads/b2b47a98/Newcastle-United-Stats" xr:uid="{83EDE82D-A6B1-44CC-91CC-9C82B0D1E68F}"/>
    <hyperlink ref="AD19" r:id="rId68" display="https://fbref.com/en/players/862a1c15/matchlogs/2023-2024/summary/Miguel-Almiron-Match-Logs" xr:uid="{F5F86E15-7226-4CD5-AE8A-9F121DD630E9}"/>
    <hyperlink ref="B20" r:id="rId69" display="https://fbref.com/en/players/8b3ab7ad/Edson-Alvarez" xr:uid="{FAA33F34-3A89-42B7-8DD6-A5BC7E68653A}"/>
    <hyperlink ref="C20" r:id="rId70" display="https://fbref.com/en/country/MEX/Mexico-Football" xr:uid="{659344EE-D799-4928-8649-F323ED3CB96F}"/>
    <hyperlink ref="E20" r:id="rId71" display="https://fbref.com/en/squads/7c21e445/West-Ham-United-Stats" xr:uid="{C8D78F1C-DC9E-413F-9408-2A1E31653CDD}"/>
    <hyperlink ref="AD20" r:id="rId72" display="https://fbref.com/en/players/8b3ab7ad/matchlogs/2023-2024/summary/Edson-Alvarez-Match-Logs" xr:uid="{180BA506-8377-40E3-A728-19240D837795}"/>
    <hyperlink ref="B21" r:id="rId73" display="https://fbref.com/en/players/15ab5a2b/Julian-Alvarez" xr:uid="{16DD52EA-D060-4A5F-8777-A0ED2510D0A4}"/>
    <hyperlink ref="C21" r:id="rId74" display="https://fbref.com/en/country/ARG/Argentina-Football" xr:uid="{DA5D8EA9-3B46-4D38-8BED-B519985065E4}"/>
    <hyperlink ref="E21" r:id="rId75" display="https://fbref.com/en/squads/b8fd03ef/Manchester-City-Stats" xr:uid="{6584046E-11E0-4620-B391-643CD1213683}"/>
    <hyperlink ref="AD21" r:id="rId76" display="https://fbref.com/en/players/15ab5a2b/matchlogs/2023-2024/summary/Julian-Alvarez-Match-Logs" xr:uid="{D69AA9BD-D12B-4779-9659-9A2852D1BAE4}"/>
    <hyperlink ref="B22" r:id="rId77" display="https://fbref.com/en/players/ad1f61f3/Steven-Alzate" xr:uid="{4ACF561C-237B-4294-A2D7-7597559519AF}"/>
    <hyperlink ref="C22" r:id="rId78" display="https://fbref.com/en/country/COL/Colombia-Football" xr:uid="{AAC9CBFD-133F-4705-8E6C-8DB6D0F76748}"/>
    <hyperlink ref="E22" r:id="rId79" display="https://fbref.com/en/squads/d07537b9/Brighton-and-Hove-Albion-Stats" xr:uid="{44F90EC6-A758-4190-B7F8-5C74F8E93419}"/>
    <hyperlink ref="AD22" r:id="rId80" display="https://fbref.com/en/players/ad1f61f3/matchlogs/2023-2024/summary/Steven-Alzate-Match-Logs" xr:uid="{98AC4086-A9B9-4CB4-AE84-50C4A83741F7}"/>
    <hyperlink ref="B23" r:id="rId81" display="https://fbref.com/en/players/2ee5b0c9/Zeki-Amdouni" xr:uid="{75FFBE40-E841-4CFB-89D3-3CD41D7FB892}"/>
    <hyperlink ref="C23" r:id="rId82" display="https://fbref.com/en/country/SUI/Switzerland-Football" xr:uid="{F6C5316C-159B-4348-9B9D-127262AECBDC}"/>
    <hyperlink ref="E23" r:id="rId83" display="https://fbref.com/en/squads/943e8050/Burnley-Stats" xr:uid="{5E183A23-B078-49C9-995D-1AC18AD7B29B}"/>
    <hyperlink ref="AD23" r:id="rId84" display="https://fbref.com/en/players/2ee5b0c9/matchlogs/2023-2024/summary/Zeki-Amdouni-Match-Logs" xr:uid="{5653D6B4-0736-4701-BE25-DB29C5CDDBAC}"/>
    <hyperlink ref="B24" r:id="rId85" display="https://fbref.com/en/players/5a2cb25d/Sofyan-Amrabat" xr:uid="{E52C62E9-227B-4DE7-BD67-103BD3C80089}"/>
    <hyperlink ref="C24" r:id="rId86" display="https://fbref.com/en/country/MAR/Morocco-Football" xr:uid="{E2A1E97E-D268-40FA-836B-5C97B0B70396}"/>
    <hyperlink ref="E24" r:id="rId87" display="https://fbref.com/en/squads/19538871/Manchester-United-Stats" xr:uid="{37B0D843-AE65-45FD-9026-F8E55D6BFF91}"/>
    <hyperlink ref="AD24" r:id="rId88" display="https://fbref.com/en/players/5a2cb25d/matchlogs/2023-2024/summary/Sofyan-Amrabat-Match-Logs" xr:uid="{ECE57E08-17FF-4A78-9832-322C5F6CAFA3}"/>
    <hyperlink ref="B25" r:id="rId89" display="https://fbref.com/en/players/21a866b7/Joseph-Anang" xr:uid="{2857B45D-C982-47DA-BC26-105F7D3065DC}"/>
    <hyperlink ref="C25" r:id="rId90" display="https://fbref.com/en/country/ENG/England-Football" xr:uid="{B866404F-DA58-439A-ABC0-F2003852CBA5}"/>
    <hyperlink ref="E25" r:id="rId91" display="https://fbref.com/en/squads/7c21e445/West-Ham-United-Stats" xr:uid="{30207763-5EAE-49A2-A280-8137DC71FFB2}"/>
    <hyperlink ref="AD25" r:id="rId92" display="https://fbref.com/en/players/21a866b7/matchlogs/2023-2024/summary/Joseph-Anang-Match-Logs" xr:uid="{475A1B96-99B9-46AD-8D06-413B8F953212}"/>
    <hyperlink ref="B26" r:id="rId93" display="https://fbref.com/en/players/e34fc66d/Joachim-Andersen" xr:uid="{F02CF19C-AB4F-49FD-96DA-D8D71BC92887}"/>
    <hyperlink ref="C26" r:id="rId94" display="https://fbref.com/en/country/DEN/Denmark-Football" xr:uid="{11576010-392D-4D84-BB42-F145AD1D5738}"/>
    <hyperlink ref="E26" r:id="rId95" display="https://fbref.com/en/squads/47c64c55/Crystal-Palace-Stats" xr:uid="{F0C28031-4655-43F1-8AC5-A836E11AFFD0}"/>
    <hyperlink ref="AD26" r:id="rId96" display="https://fbref.com/en/players/e34fc66d/matchlogs/2023-2024/summary/Joachim-Andersen-Match-Logs" xr:uid="{09911563-F79F-4E3E-A38E-D8A96F8D41A5}"/>
    <hyperlink ref="B27" r:id="rId97" display="https://fbref.com/en/players/de31038e/Elliot-Anderson" xr:uid="{F69B74D4-0F39-47FB-83CF-8D2AC2FAA7CD}"/>
    <hyperlink ref="C27" r:id="rId98" display="https://fbref.com/en/country/SCO/Scotland-Football" xr:uid="{6E94409F-13D2-4C17-BE1D-B14AD8F8D6EE}"/>
    <hyperlink ref="E27" r:id="rId99" display="https://fbref.com/en/squads/b2b47a98/Newcastle-United-Stats" xr:uid="{7B36EB8C-92E3-4BA4-ABEB-B8069B985FC3}"/>
    <hyperlink ref="AD27" r:id="rId100" display="https://fbref.com/en/players/de31038e/matchlogs/2023-2024/summary/Elliot-Anderson-Match-Logs" xr:uid="{11FE1689-8937-4553-A20E-946109CD2F73}"/>
    <hyperlink ref="B28" r:id="rId101" display="https://fbref.com/en/players/e4238fb1/Jaidon-Anthony" xr:uid="{909308E1-1F1A-4056-9313-40423F461253}"/>
    <hyperlink ref="C28" r:id="rId102" display="https://fbref.com/en/country/ENG/England-Football" xr:uid="{28BC3B8F-48F3-4CB3-8850-8CA63B1BF510}"/>
    <hyperlink ref="E28" r:id="rId103" display="https://fbref.com/en/squads/4ba7cbea/Bournemouth-Stats" xr:uid="{A8DB4AE3-93C4-4432-B412-FFB3A7F89A43}"/>
    <hyperlink ref="AD28" r:id="rId104" display="https://fbref.com/en/players/e4238fb1/matchlogs/2023-2024/summary/Jaidon-Anthony-Match-Logs" xr:uid="{58952DA8-A678-4807-BF2E-442733198A43}"/>
    <hyperlink ref="B29" r:id="rId105" display="https://fbref.com/en/players/ac05f970/Michail-Antonio" xr:uid="{01F2D199-3615-406C-BD8A-FB9E179A047E}"/>
    <hyperlink ref="C29" r:id="rId106" display="https://fbref.com/en/country/JAM/Jamaica-Football" xr:uid="{F6E5B29E-990F-4704-BB1E-E4001ABCB63E}"/>
    <hyperlink ref="E29" r:id="rId107" display="https://fbref.com/en/squads/7c21e445/West-Ham-United-Stats" xr:uid="{54B89A5E-FDE2-4C37-9DB1-CE0127FC87DE}"/>
    <hyperlink ref="AD29" r:id="rId108" display="https://fbref.com/en/players/ac05f970/matchlogs/2023-2024/summary/Michail-Antonio-Match-Logs" xr:uid="{B3473955-8EDB-4641-82A6-70E689185380}"/>
    <hyperlink ref="B30" r:id="rId109" display="https://fbref.com/en/players/99127249/Antony" xr:uid="{21EAAF76-0529-4B40-B544-80CF4BF2DD06}"/>
    <hyperlink ref="C30" r:id="rId110" display="https://fbref.com/en/country/BRA/Brazil-Football" xr:uid="{20CB23EC-1798-4353-B7A0-752B05B20C40}"/>
    <hyperlink ref="E30" r:id="rId111" display="https://fbref.com/en/squads/19538871/Manchester-United-Stats" xr:uid="{56057F57-0E5F-46D3-A21A-AC132E9D2A71}"/>
    <hyperlink ref="AD30" r:id="rId112" display="https://fbref.com/en/players/99127249/matchlogs/2023-2024/summary/Antony-Match-Logs" xr:uid="{E30ED177-EAC3-40E2-9ED6-0FC0C38E0E2B}"/>
    <hyperlink ref="B31" r:id="rId113" display="https://fbref.com/en/players/05e8ca6d/Cameron-Archer" xr:uid="{16E94A3D-4266-4248-99C4-FB7699688C5B}"/>
    <hyperlink ref="C31" r:id="rId114" display="https://fbref.com/en/country/ENG/England-Football" xr:uid="{FC3A503B-C15E-41B3-B750-3F5730609CD7}"/>
    <hyperlink ref="E31" r:id="rId115" display="https://fbref.com/en/squads/1df6b87e/Sheffield-United-Stats" xr:uid="{430FFE93-7EDE-4E57-98B6-063CA800C584}"/>
    <hyperlink ref="AD31" r:id="rId116" display="https://fbref.com/en/players/05e8ca6d/matchlogs/2023-2024/summary/Cameron-Archer-Match-Logs" xr:uid="{9002A70C-ECF8-4686-A1FC-F2AD6785FEFF}"/>
    <hyperlink ref="B32" r:id="rId117" display="https://fbref.com/en/players/05e8ca6d/Cameron-Archer" xr:uid="{3EBAAF21-9FF6-4187-8CDE-26CBEC4FC995}"/>
    <hyperlink ref="C32" r:id="rId118" display="https://fbref.com/en/country/ENG/England-Football" xr:uid="{A677968D-48DE-44BC-A52B-B51321ACF83E}"/>
    <hyperlink ref="E32" r:id="rId119" display="https://fbref.com/en/squads/8602292d/Aston-Villa-Stats" xr:uid="{473E0859-ACB5-461B-A1D3-86FCECCEA4C7}"/>
    <hyperlink ref="AD32" r:id="rId120" display="https://fbref.com/en/players/05e8ca6d/matchlogs/2023-2024/summary/Cameron-Archer-Match-Logs" xr:uid="{117C21D1-1A12-4324-A248-B51F0EF16FD4}"/>
    <hyperlink ref="B33" r:id="rId121" display="https://fbref.com/en/players/2f965a72/Alphonse-Areola" xr:uid="{0673D38B-5566-460E-853A-FE0042DE041C}"/>
    <hyperlink ref="C33" r:id="rId122" display="https://fbref.com/en/country/FRA/France-Football" xr:uid="{626D5AB5-A361-42F4-B04E-E0883203D1A0}"/>
    <hyperlink ref="E33" r:id="rId123" display="https://fbref.com/en/squads/7c21e445/West-Ham-United-Stats" xr:uid="{5EBF006E-D210-4A66-B068-FD9B75787E60}"/>
    <hyperlink ref="AD33" r:id="rId124" display="https://fbref.com/en/players/2f965a72/matchlogs/2023-2024/summary/Alphonse-Areola-Match-Logs" xr:uid="{A1F819CD-C089-4552-846B-4DD96848BCA1}"/>
    <hyperlink ref="B34" r:id="rId125" display="https://fbref.com/en/players/5c2b4f07/Serge-Aurier" xr:uid="{818A7642-2E2F-43C0-A151-1A95F97CECC7}"/>
    <hyperlink ref="C34" r:id="rId126" display="https://fbref.com/en/country/CIV/Cote-dIvoire-Football" xr:uid="{16696531-412E-48EC-970B-815DE6E44037}"/>
    <hyperlink ref="E34" r:id="rId127" display="https://fbref.com/en/squads/e4a775cb/Nottingham-Forest-Stats" xr:uid="{6F6742A5-E02F-44D7-B9A8-FEDA60C8EA10}"/>
    <hyperlink ref="AD34" r:id="rId128" display="https://fbref.com/en/players/5c2b4f07/matchlogs/2023-2024/summary/Serge-Aurier-Match-Logs" xr:uid="{98B1CEEB-8FF5-4424-A037-8561FA5B9B53}"/>
    <hyperlink ref="B35" r:id="rId129" display="https://fbref.com/en/players/5e253986/Brandon-Austin" xr:uid="{00CE50DD-31B4-41E6-A46C-5195180DD96D}"/>
    <hyperlink ref="C35" r:id="rId130" display="https://fbref.com/en/country/ENG/England-Football" xr:uid="{11BA5057-C610-44DE-AEE8-7DC24023B525}"/>
    <hyperlink ref="E35" r:id="rId131" display="https://fbref.com/en/squads/361ca564/Tottenham-Hotspur-Stats" xr:uid="{58EB5AF7-6826-4406-B836-9C6D8E8459C0}"/>
    <hyperlink ref="AD35" r:id="rId132" display="https://fbref.com/en/players/5e253986/matchlogs/2023-2024/summary/Brandon-Austin-Match-Logs" xr:uid="{70FD6CB6-081A-47A5-8A9A-DE99EF93BA67}"/>
    <hyperlink ref="B36" r:id="rId133" display="https://fbref.com/en/players/e5478b87/Taiwo-Awoniyi" xr:uid="{18855FDC-B42D-45FD-83BB-6982E95AF763}"/>
    <hyperlink ref="C36" r:id="rId134" display="https://fbref.com/en/country/NGA/Nigeria-Football" xr:uid="{B9C2F2C2-4147-4579-87FC-D205DF3294A3}"/>
    <hyperlink ref="E36" r:id="rId135" display="https://fbref.com/en/squads/e4a775cb/Nottingham-Forest-Stats" xr:uid="{490C1DE5-68B5-4844-9A10-BC8E12A6FDC7}"/>
    <hyperlink ref="AD36" r:id="rId136" display="https://fbref.com/en/players/e5478b87/matchlogs/2023-2024/summary/Taiwo-Awoniyi-Match-Logs" xr:uid="{9D6264CB-2C12-4191-843F-7E23587ACF2F}"/>
    <hyperlink ref="B37" r:id="rId137" display="https://fbref.com/en/players/da052c14/Jordan-Ayew" xr:uid="{18775207-FD14-41B0-95F1-DCCEE8291648}"/>
    <hyperlink ref="C37" r:id="rId138" display="https://fbref.com/en/country/GHA/Ghana-Football" xr:uid="{08238C6B-BF7D-4776-BEDB-B4A1E8293C65}"/>
    <hyperlink ref="E37" r:id="rId139" display="https://fbref.com/en/squads/47c64c55/Crystal-Palace-Stats" xr:uid="{F0F239E2-8F55-4AF9-B217-974778471A87}"/>
    <hyperlink ref="AD37" r:id="rId140" display="https://fbref.com/en/players/da052c14/matchlogs/2023-2024/summary/Jordan-Ayew-Match-Logs" xr:uid="{34AC5390-3DC9-4727-A032-8471CA4A40D0}"/>
    <hyperlink ref="B38" r:id="rId141" display="https://fbref.com/en/players/3a233281/Leon-Bailey" xr:uid="{D5EF46E5-1329-4BC7-84F4-3399B63FBB26}"/>
    <hyperlink ref="C38" r:id="rId142" display="https://fbref.com/en/country/JAM/Jamaica-Football" xr:uid="{8A5F6242-923D-4550-9365-0516F03489FA}"/>
    <hyperlink ref="E38" r:id="rId143" display="https://fbref.com/en/squads/8602292d/Aston-Villa-Stats" xr:uid="{5C0BACB3-1583-4AC5-989B-9463BDF8A943}"/>
    <hyperlink ref="AD38" r:id="rId144" display="https://fbref.com/en/players/3a233281/matchlogs/2023-2024/summary/Leon-Bailey-Match-Logs" xr:uid="{0889AF72-58A4-421E-BA65-B37716F39207}"/>
    <hyperlink ref="B39" r:id="rId145" display="https://fbref.com/en/players/32e8417f/Stefan-Bajcetic" xr:uid="{87480CCD-00AB-456D-9843-4E94A1AC0BCC}"/>
    <hyperlink ref="C39" r:id="rId146" display="https://fbref.com/en/country/ESP/Spain-Football" xr:uid="{CB99E21F-266E-4832-BE41-DCC924C9E6B1}"/>
    <hyperlink ref="E39" r:id="rId147" display="https://fbref.com/en/squads/822bd0ba/Liverpool-Stats" xr:uid="{E012D9C1-954B-435C-A21E-842AA73AAFF1}"/>
    <hyperlink ref="AD39" r:id="rId148" display="https://fbref.com/en/players/32e8417f/matchlogs/2023-2024/summary/Stefan-Bajcetic-Match-Logs" xr:uid="{C2855010-7713-4813-8310-3AF857BA8519}"/>
    <hyperlink ref="B40" r:id="rId149" display="https://fbref.com/en/players/e827567f/Ellery-Balcombe" xr:uid="{0B755625-61DF-4FB8-A5E5-8797527DA2DC}"/>
    <hyperlink ref="C40" r:id="rId150" display="https://fbref.com/en/country/ENG/England-Football" xr:uid="{E5B7F281-01BE-47A7-8DE7-48C4BE1AE7A0}"/>
    <hyperlink ref="E40" r:id="rId151" display="https://fbref.com/en/squads/cd051869/Brentford-Stats" xr:uid="{4E484EEA-E839-4F62-A8D1-742A985438F6}"/>
    <hyperlink ref="AD40" r:id="rId152" display="https://fbref.com/en/players/e827567f/matchlogs/2023-2024/summary/Ellery-Balcombe-Match-Logs" xr:uid="{87B33B1B-9DA3-4AAF-A571-006BA02270AC}"/>
    <hyperlink ref="B41" r:id="rId153" display="https://fbref.com/en/players/394854c4/George-Baldock" xr:uid="{CE7AA281-8115-46E2-8067-470396822BFB}"/>
    <hyperlink ref="C41" r:id="rId154" display="https://fbref.com/en/country/GRE/Greece-Football" xr:uid="{D598C2CC-EE57-44DA-9310-FE19550433C7}"/>
    <hyperlink ref="E41" r:id="rId155" display="https://fbref.com/en/squads/1df6b87e/Sheffield-United-Stats" xr:uid="{97E18313-8E18-4B93-AEDE-2632E6D83349}"/>
    <hyperlink ref="AD41" r:id="rId156" display="https://fbref.com/en/players/394854c4/matchlogs/2023-2024/summary/George-Baldock-Match-Logs" xr:uid="{C4C3C44F-15A5-458B-8ADE-14C18C4A0A53}"/>
    <hyperlink ref="B42" r:id="rId157" display="https://fbref.com/en/players/a1390d2f/Carlos-Baleba" xr:uid="{827E3A2A-BEBC-4712-903B-42BF52967E56}"/>
    <hyperlink ref="C42" r:id="rId158" display="https://fbref.com/en/country/CMR/Cameroon-Football" xr:uid="{89BF527B-0A31-4675-B7D1-E0387FFD6D4A}"/>
    <hyperlink ref="E42" r:id="rId159" display="https://fbref.com/en/squads/d07537b9/Brighton-and-Hove-Albion-Stats" xr:uid="{B24FDD9D-7C57-4B08-A3B8-ECCCF724C19C}"/>
    <hyperlink ref="AD42" r:id="rId160" display="https://fbref.com/en/players/a1390d2f/matchlogs/2023-2024/summary/Carlos-Baleba-Match-Logs" xr:uid="{A16A9A92-6889-4E3C-9598-A7C6817618AE}"/>
    <hyperlink ref="B43" r:id="rId161" display="https://fbref.com/en/players/f449640d/Fode-Ballo-Toure" xr:uid="{CD514F37-146D-445F-86EF-D2894F4FB2B1}"/>
    <hyperlink ref="C43" r:id="rId162" display="https://fbref.com/en/country/SEN/Senegal-Football" xr:uid="{0DD0F9BB-9F11-408F-BDFE-F41775B42E9B}"/>
    <hyperlink ref="E43" r:id="rId163" display="https://fbref.com/en/squads/fd962109/Fulham-Stats" xr:uid="{86F27C79-B476-4E06-8934-2E3D08FF3B85}"/>
    <hyperlink ref="AD43" r:id="rId164" display="https://fbref.com/en/players/f449640d/matchlogs/2023-2024/summary/Fode-Ballo-Toure-Match-Logs" xr:uid="{0EAAC434-41B1-4B98-9B26-CE7968ABFDC4}"/>
    <hyperlink ref="B44" r:id="rId165" display="https://fbref.com/en/players/2886c9b5/Shandon-Baptiste" xr:uid="{CFEDE877-8C4B-4C09-B4AF-CBAF9D96A500}"/>
    <hyperlink ref="C44" r:id="rId166" display="https://fbref.com/en/country/GRN/Grenada-Football" xr:uid="{AB59CDD3-948F-4933-9B12-DE17619C78B6}"/>
    <hyperlink ref="E44" r:id="rId167" display="https://fbref.com/en/squads/cd051869/Brentford-Stats" xr:uid="{626F425A-B90B-4256-9CCD-F4C9E55A1436}"/>
    <hyperlink ref="AD44" r:id="rId168" display="https://fbref.com/en/players/2886c9b5/matchlogs/2023-2024/summary/Shandon-Baptiste-Match-Logs" xr:uid="{FE0B7087-DAC4-4FD9-9137-A2F304485783}"/>
    <hyperlink ref="B45" r:id="rId169" display="https://fbref.com/en/players/3a24769f/Ross-Barkley" xr:uid="{260CD0BA-7CBE-421E-87FC-F7335FDE56FC}"/>
    <hyperlink ref="C45" r:id="rId170" display="https://fbref.com/en/country/ENG/England-Football" xr:uid="{67CBD2CE-99FA-4B76-B205-7A617CFD4183}"/>
    <hyperlink ref="E45" r:id="rId171" display="https://fbref.com/en/squads/e297cd13/Luton-Town-Stats" xr:uid="{C4953D52-ECF1-4F1E-B2A6-D2D699429284}"/>
    <hyperlink ref="AD45" r:id="rId172" display="https://fbref.com/en/players/3a24769f/matchlogs/2023-2024/summary/Ross-Barkley-Match-Logs" xr:uid="{9C4ABBE6-4443-4B38-9F6F-3D133F20746D}"/>
    <hyperlink ref="B46" r:id="rId173" display="https://fbref.com/en/players/3ea50f67/Harvey-Barnes" xr:uid="{F6E7E826-4C90-47E2-997C-C4F427CA800E}"/>
    <hyperlink ref="C46" r:id="rId174" display="https://fbref.com/en/country/ENG/England-Football" xr:uid="{A6785227-6BCF-4F09-8E7F-16EEE82788FD}"/>
    <hyperlink ref="E46" r:id="rId175" display="https://fbref.com/en/squads/b2b47a98/Newcastle-United-Stats" xr:uid="{D579147F-6542-45D3-9AD8-8AFE4E98C4A1}"/>
    <hyperlink ref="AD46" r:id="rId176" display="https://fbref.com/en/players/3ea50f67/matchlogs/2023-2024/summary/Harvey-Barnes-Match-Logs" xr:uid="{3141358C-E522-4069-864C-8548DAD4B9BB}"/>
    <hyperlink ref="B47" r:id="rId177" display="https://fbref.com/en/players/1aa84968/Chris-Basham" xr:uid="{F6C30C09-1DF7-4575-8E71-30BAB7250DA6}"/>
    <hyperlink ref="C47" r:id="rId178" display="https://fbref.com/en/country/ENG/England-Football" xr:uid="{C5FFE857-8277-4D91-A57F-EA46A613CFD7}"/>
    <hyperlink ref="E47" r:id="rId179" display="https://fbref.com/en/squads/1df6b87e/Sheffield-United-Stats" xr:uid="{69370738-43A9-442B-8A71-93AC9CBBC863}"/>
    <hyperlink ref="AD47" r:id="rId180" display="https://fbref.com/en/players/1aa84968/matchlogs/2023-2024/summary/Chris-Basham-Match-Logs" xr:uid="{2AA0CFD1-78B7-4827-AC2B-1045731ED969}"/>
    <hyperlink ref="B48" r:id="rId181" display="https://fbref.com/en/players/a36524bf/Calvin-Bassey" xr:uid="{025528B7-9D86-4398-BC08-A7F25D879D1A}"/>
    <hyperlink ref="C48" r:id="rId182" display="https://fbref.com/en/country/NGA/Nigeria-Football" xr:uid="{479C7EFF-60E0-4D45-B376-4BA296CCCCAD}"/>
    <hyperlink ref="E48" r:id="rId183" display="https://fbref.com/en/squads/fd962109/Fulham-Stats" xr:uid="{503260FB-5B56-4E9A-87C6-97DC69DFCCA7}"/>
    <hyperlink ref="AD48" r:id="rId184" display="https://fbref.com/en/players/a36524bf/matchlogs/2023-2024/summary/Calvin-Bassey-Match-Logs" xr:uid="{CBE8BCFD-152E-4A56-84F5-BD74B42376CB}"/>
    <hyperlink ref="B49" r:id="rId185" display="https://fbref.com/en/players/072e68ed/Altay-Bayindir" xr:uid="{33E3FAAD-0DB6-4E65-9E82-300885BB9DF3}"/>
    <hyperlink ref="C49" r:id="rId186" display="https://fbref.com/en/country/TUR/Turkey-Football" xr:uid="{260BC718-0145-4A1B-8C64-D943B61F8859}"/>
    <hyperlink ref="E49" r:id="rId187" display="https://fbref.com/en/squads/19538871/Manchester-United-Stats" xr:uid="{60216F12-61B9-4E39-924C-7598BC6A1F2E}"/>
    <hyperlink ref="AD49" r:id="rId188" display="https://fbref.com/en/players/072e68ed/matchlogs/2023-2024/summary/Altay-Bayindir-Match-Logs" xr:uid="{6E342663-356F-4F7F-A5BF-0A1D03A7A259}"/>
    <hyperlink ref="B50" r:id="rId189" display="https://fbref.com/en/players/7cbd6d68/Eddie-Beach" xr:uid="{F215A4FC-E6E5-4DAB-902B-47CACFC81958}"/>
    <hyperlink ref="C50" r:id="rId190" display="https://fbref.com/en/country/WAL/Wales-Football" xr:uid="{1764F0AF-E42A-421B-B30E-4461F5EA853A}"/>
    <hyperlink ref="E50" r:id="rId191" display="https://fbref.com/en/squads/cff3d9bb/Chelsea-Stats" xr:uid="{E9D04065-8A77-4344-A6F8-D1A86AC45088}"/>
    <hyperlink ref="AD50" r:id="rId192" display="https://fbref.com/en/players/7cbd6d68/matchlogs/2023-2024/summary/Eddie-Beach-Match-Logs" xr:uid="{94981B14-AAC2-42D9-ABE2-544C650CCF4C}"/>
    <hyperlink ref="B51" r:id="rId193" display="https://fbref.com/en/players/50dc94ce/Donny-van-de-Beek" xr:uid="{F707C094-7396-47B7-8F4A-FFA8483D62C1}"/>
    <hyperlink ref="C51" r:id="rId194" display="https://fbref.com/en/country/NED/Netherlands-Football" xr:uid="{F53D83D5-A0B1-409D-BD1C-85C34A6EB6C5}"/>
    <hyperlink ref="E51" r:id="rId195" display="https://fbref.com/en/squads/19538871/Manchester-United-Stats" xr:uid="{0C22C63D-CADE-48B0-86CA-3F34186FE6BC}"/>
    <hyperlink ref="AD51" r:id="rId196" display="https://fbref.com/en/players/50dc94ce/matchlogs/2023-2024/summary/Donny-van-de-Beek-Match-Logs" xr:uid="{E9BF8DF7-F7B5-4E3B-AEB9-DC9F3795E851}"/>
    <hyperlink ref="B52" r:id="rId197" display="https://fbref.com/en/players/399e9474/Amarii-Bell" xr:uid="{D018A844-AA76-4437-96BC-C194CACA97E8}"/>
    <hyperlink ref="C52" r:id="rId198" display="https://fbref.com/en/country/JAM/Jamaica-Football" xr:uid="{164D6619-3537-4CDA-8CD0-0D68E962469F}"/>
    <hyperlink ref="E52" r:id="rId199" display="https://fbref.com/en/squads/e297cd13/Luton-Town-Stats" xr:uid="{C22CC41C-D87F-464F-96B3-DD1E0E73DA42}"/>
    <hyperlink ref="AD52" r:id="rId200" display="https://fbref.com/en/players/399e9474/matchlogs/2023-2024/summary/Amarii-Bell-Match-Logs" xr:uid="{D22BDBE0-126B-467B-B983-C3379B967D35}"/>
    <hyperlink ref="B53" r:id="rId201" display="https://fbref.com/en/players/10f0fdd3/Jean-Ricner-Bellegarde" xr:uid="{F3A8C77F-CA2F-4719-9F31-640B8E657804}"/>
    <hyperlink ref="C53" r:id="rId202" display="https://fbref.com/en/country/FRA/France-Football" xr:uid="{524C4318-CA18-4E8A-93B0-7B655AA876BD}"/>
    <hyperlink ref="E53" r:id="rId203" display="https://fbref.com/en/squads/8cec06e1/Wolverhampton-Wanderers-Stats" xr:uid="{71660872-E80C-461B-9DE0-E4AE71768F3D}"/>
    <hyperlink ref="AD53" r:id="rId204" display="https://fbref.com/en/players/10f0fdd3/matchlogs/2023-2024/summary/Jean-Ricner-Bellegarde-Match-Logs" xr:uid="{53826FCB-D19C-42B7-83B2-F52BF092AD17}"/>
    <hyperlink ref="B54" r:id="rId205" display="https://fbref.com/en/players/9ade9ce1/Anis-Ben-Slimane" xr:uid="{FD67F266-21CC-4976-8D0A-4389A3FA0736}"/>
    <hyperlink ref="C54" r:id="rId206" display="https://fbref.com/en/country/TUN/Tunisia-Football" xr:uid="{4DE207AA-A6AA-463C-BA0A-96EDA8C8D5A2}"/>
    <hyperlink ref="E54" r:id="rId207" display="https://fbref.com/en/squads/1df6b87e/Sheffield-United-Stats" xr:uid="{37CB8E47-98E4-43B7-BCAC-4D6CFFF91189}"/>
    <hyperlink ref="AD54" r:id="rId208" display="https://fbref.com/en/players/9ade9ce1/matchlogs/2023-2024/summary/Anis-Ben-Slimane-Match-Logs" xr:uid="{6F3633CF-9719-47E9-8F06-19F3A86E46CE}"/>
    <hyperlink ref="B55" r:id="rId209" display="https://fbref.com/en/players/5a04fd92/Said-Benrahma" xr:uid="{A6F47A15-FAA1-462E-B2D0-F0FBDA83F340}"/>
    <hyperlink ref="C55" r:id="rId210" display="https://fbref.com/en/country/ALG/Algeria-Football" xr:uid="{A7F05607-B980-4F1B-B8F9-3A3E66B9A889}"/>
    <hyperlink ref="E55" r:id="rId211" display="https://fbref.com/en/squads/7c21e445/West-Ham-United-Stats" xr:uid="{CA757B08-100F-4529-BA5D-AEB7E52AF15C}"/>
    <hyperlink ref="AD55" r:id="rId212" display="https://fbref.com/en/players/5a04fd92/matchlogs/2023-2024/summary/Said-Benrahma-Match-Logs" xr:uid="{BCD0C8FB-0974-4A0D-BB89-B53A83057DD9}"/>
    <hyperlink ref="B56" r:id="rId213" display="https://fbref.com/en/players/68db6358/Daniel-Bentley" xr:uid="{23D48200-7E13-4316-AD8F-5FEE3025B8D3}"/>
    <hyperlink ref="C56" r:id="rId214" display="https://fbref.com/en/country/ENG/England-Football" xr:uid="{54B92D89-AFB4-45E7-86B9-FF0E076FA651}"/>
    <hyperlink ref="E56" r:id="rId215" display="https://fbref.com/en/squads/8cec06e1/Wolverhampton-Wanderers-Stats" xr:uid="{FED96380-B55D-4F15-8155-FE016853B7EE}"/>
    <hyperlink ref="AD56" r:id="rId216" display="https://fbref.com/en/players/68db6358/matchlogs/2023-2024/summary/Daniel-Bentley-Match-Logs" xr:uid="{393F6D01-5C2A-484D-9EBB-F823271C45CC}"/>
    <hyperlink ref="B57" r:id="rId217" display="https://fbref.com/en/players/f72293fc/Johann-Berg-Gudmundsson" xr:uid="{598E9360-EB82-4AD2-9AF5-7EA2D22B0B55}"/>
    <hyperlink ref="C57" r:id="rId218" display="https://fbref.com/en/country/ISL/Iceland-Football" xr:uid="{B4EADFD9-566D-45F0-9742-D7A99211C260}"/>
    <hyperlink ref="E57" r:id="rId219" display="https://fbref.com/en/squads/943e8050/Burnley-Stats" xr:uid="{6F217A6D-FB21-4005-B19A-E13430D9D5FE}"/>
    <hyperlink ref="AD57" r:id="rId220" display="https://fbref.com/en/players/f72293fc/matchlogs/2023-2024/summary/Johann-Berg-Gudmundsson-Match-Logs" xr:uid="{001749D6-0DD1-46DB-A0E3-423E649A1C75}"/>
    <hyperlink ref="B58" r:id="rId221" display="https://fbref.com/en/players/d0b6129f/Sander-Berge" xr:uid="{E295E6D1-CBF9-4898-B8E2-2E85E2C022FE}"/>
    <hyperlink ref="C58" r:id="rId222" display="https://fbref.com/en/country/NOR/Norway-Football" xr:uid="{DFC3CC9F-DC09-4E03-99F3-355384B2A35A}"/>
    <hyperlink ref="E58" r:id="rId223" display="https://fbref.com/en/squads/943e8050/Burnley-Stats" xr:uid="{95583AC7-F431-4E20-9A3F-3A43F4FA362A}"/>
    <hyperlink ref="AD58" r:id="rId224" display="https://fbref.com/en/players/d0b6129f/matchlogs/2023-2024/summary/Sander-Berge-Match-Logs" xr:uid="{F8223A6A-E60C-42E6-B34C-97BE03E93878}"/>
    <hyperlink ref="B59" r:id="rId225" display="https://fbref.com/en/players/b59c2a92/Lucas-Bergstrom" xr:uid="{98A60B7A-015C-4CF4-98C9-CC84F6A48E9D}"/>
    <hyperlink ref="C59" r:id="rId226" display="https://fbref.com/en/country/FIN/Finland-Football" xr:uid="{C2803A53-75BD-4337-878E-58FB41615F38}"/>
    <hyperlink ref="E59" r:id="rId227" display="https://fbref.com/en/squads/cff3d9bb/Chelsea-Stats" xr:uid="{39E4152C-85C8-47F4-B9CF-98B16F9FF2D8}"/>
    <hyperlink ref="AD59" r:id="rId228" display="https://fbref.com/en/players/b59c2a92/matchlogs/2023-2024/summary/Lucas-Bergstrom-Match-Logs" xr:uid="{5E1B6E1C-B14A-404F-A2F4-B175F81D716F}"/>
    <hyperlink ref="B60" r:id="rId229" display="https://fbref.com/en/players/2aaadf33/Luke-Berry" xr:uid="{4EEA8940-4D41-4332-A137-35C1B8084562}"/>
    <hyperlink ref="C60" r:id="rId230" display="https://fbref.com/en/country/ENG/England-Football" xr:uid="{303FC697-3770-417E-8F67-4E3CDA01A9EE}"/>
    <hyperlink ref="E60" r:id="rId231" display="https://fbref.com/en/squads/e297cd13/Luton-Town-Stats" xr:uid="{659BCD9C-3DCB-4CEC-99C0-B8816FBA7895}"/>
    <hyperlink ref="AD60" r:id="rId232" display="https://fbref.com/en/players/2aaadf33/matchlogs/2023-2024/summary/Luke-Berry-Match-Logs" xr:uid="{858060D5-CA69-4776-B7DE-41BD266C9C1C}"/>
    <hyperlink ref="B61" r:id="rId233" display="https://fbref.com/en/players/ed5c0319/Beto" xr:uid="{C8AAB805-62FF-4C68-9EFF-585FB724261D}"/>
    <hyperlink ref="C61" r:id="rId234" display="https://fbref.com/en/country/GNB/Guinea-Bissau-Football" xr:uid="{1FB3617E-78F2-48BE-A814-28887656CFCE}"/>
    <hyperlink ref="E61" r:id="rId235" display="https://fbref.com/en/squads/d3fd31cc/Everton-Stats" xr:uid="{BCDB0978-8187-4321-8335-CFED02721CCF}"/>
    <hyperlink ref="AD61" r:id="rId236" display="https://fbref.com/en/players/ed5c0319/matchlogs/2023-2024/summary/Beto-Match-Logs" xr:uid="{3E2433FB-0FDF-4425-A4C8-B6D5ECA15E56}"/>
    <hyperlink ref="B62" r:id="rId237" display="https://fbref.com/en/players/9af1f9ff/Jordan-Beyer" xr:uid="{05D0B35F-8FFF-4FF0-8032-24EB67359241}"/>
    <hyperlink ref="C62" r:id="rId238" display="https://fbref.com/en/country/GER/Germany-Football" xr:uid="{64555E44-751A-4DBB-A1B1-8162E8509C9B}"/>
    <hyperlink ref="E62" r:id="rId239" display="https://fbref.com/en/squads/943e8050/Burnley-Stats" xr:uid="{B2E4799D-DA36-452E-A3C7-81011FF57CF2}"/>
    <hyperlink ref="AD62" r:id="rId240" display="https://fbref.com/en/players/9af1f9ff/matchlogs/2023-2024/summary/Jordan-Beyer-Match-Logs" xr:uid="{64DF9781-5AE0-4759-9BD4-F6E4C08208A9}"/>
    <hyperlink ref="B63" r:id="rId241" display="https://fbref.com/en/players/d328a254/Philip-Billing" xr:uid="{4F7C7C8D-9578-4C30-9588-4001DF8DC863}"/>
    <hyperlink ref="C63" r:id="rId242" display="https://fbref.com/en/country/DEN/Denmark-Football" xr:uid="{C36BA0E0-FA85-4B38-8457-5B9EED460C79}"/>
    <hyperlink ref="E63" r:id="rId243" display="https://fbref.com/en/squads/4ba7cbea/Bournemouth-Stats" xr:uid="{A636BD5B-4F50-4CF0-BE83-8208C60AD3AE}"/>
    <hyperlink ref="AD63" r:id="rId244" display="https://fbref.com/en/players/d328a254/matchlogs/2023-2024/summary/Philip-Billing-Match-Logs" xr:uid="{6B684425-C770-4EAB-8885-DE63698A854E}"/>
    <hyperlink ref="B64" r:id="rId245" display="https://fbref.com/en/players/6c203af0/Yves-Bissouma" xr:uid="{2E8F1486-B57E-4DE5-8F7E-A5B398974653}"/>
    <hyperlink ref="C64" r:id="rId246" display="https://fbref.com/en/country/MLI/Mali-Football" xr:uid="{FCDE6E99-A47E-484B-9C17-3812FAA2B2B9}"/>
    <hyperlink ref="E64" r:id="rId247" display="https://fbref.com/en/squads/361ca564/Tottenham-Hotspur-Stats" xr:uid="{9F7CC3C1-0BA4-41AD-AE62-AE57333285DF}"/>
    <hyperlink ref="AD64" r:id="rId248" display="https://fbref.com/en/players/6c203af0/matchlogs/2023-2024/summary/Yves-Bissouma-Match-Logs" xr:uid="{71392697-4A5E-427B-B9C0-90DF1118C33A}"/>
    <hyperlink ref="B65" r:id="rId249" display="https://fbref.com/en/players/eed2427e/Oscar-Bobb" xr:uid="{AFD72F7B-DA40-428A-8407-E2475601E9A9}"/>
    <hyperlink ref="C65" r:id="rId250" display="https://fbref.com/en/country/NOR/Norway-Football" xr:uid="{31EBA99A-E555-4A20-BA7F-86B9A597BB5F}"/>
    <hyperlink ref="E65" r:id="rId251" display="https://fbref.com/en/squads/b8fd03ef/Manchester-City-Stats" xr:uid="{28CCE60E-5C30-4DCA-BF19-3BDD68DD9927}"/>
    <hyperlink ref="AD65" r:id="rId252" display="https://fbref.com/en/players/eed2427e/matchlogs/2023-2024/summary/Oscar-Bobb-Match-Logs" xr:uid="{027D6402-FF90-491E-BB50-1AE50D9F9802}"/>
    <hyperlink ref="B66" r:id="rId253" display="https://fbref.com/en/players/ae5019e6/Jayden-Bogle" xr:uid="{822AD77A-8A97-4D5D-A1B5-BE315775B3D6}"/>
    <hyperlink ref="C66" r:id="rId254" display="https://fbref.com/en/country/ENG/England-Football" xr:uid="{EDCA19C4-AD58-4D02-9CE6-F4D203000BE5}"/>
    <hyperlink ref="E66" r:id="rId255" display="https://fbref.com/en/squads/1df6b87e/Sheffield-United-Stats" xr:uid="{7A7624B8-FE45-46CA-85E4-A50FF7E8169E}"/>
    <hyperlink ref="AD66" r:id="rId256" display="https://fbref.com/en/players/ae5019e6/matchlogs/2023-2024/summary/Jayden-Bogle-Match-Logs" xr:uid="{293BA19A-B65F-413A-AEBA-C60137825EF7}"/>
    <hyperlink ref="B67" r:id="rId257" display="https://fbref.com/en/players/a4ac4b8f/Willy-Boly" xr:uid="{6608C9B3-96E9-4EE6-97A5-CD3ED9E98D0C}"/>
    <hyperlink ref="C67" r:id="rId258" display="https://fbref.com/en/country/CIV/Cote-dIvoire-Football" xr:uid="{8566ABE2-6379-4319-A2FF-AEEFEB8D6391}"/>
    <hyperlink ref="E67" r:id="rId259" display="https://fbref.com/en/squads/e4a775cb/Nottingham-Forest-Stats" xr:uid="{B2C2B28E-784D-4250-9503-94D0D6EAC4B6}"/>
    <hyperlink ref="AD67" r:id="rId260" display="https://fbref.com/en/players/a4ac4b8f/matchlogs/2023-2024/summary/Willy-Boly-Match-Logs" xr:uid="{37E56382-0805-48F1-A14C-1E6D73B41CAA}"/>
    <hyperlink ref="B68" r:id="rId261" display="https://fbref.com/en/players/ccce7025/Sven-Botman" xr:uid="{6EE5ECE5-A981-486A-BB3C-4A22DDFFCF81}"/>
    <hyperlink ref="C68" r:id="rId262" display="https://fbref.com/en/country/NED/Netherlands-Football" xr:uid="{98745E2A-9C75-4732-BB28-061296DCDD3F}"/>
    <hyperlink ref="E68" r:id="rId263" display="https://fbref.com/en/squads/b2b47a98/Newcastle-United-Stats" xr:uid="{2FB1FEBF-4D72-4FC9-8617-29C77CC95778}"/>
    <hyperlink ref="AD68" r:id="rId264" display="https://fbref.com/en/players/ccce7025/matchlogs/2023-2024/summary/Sven-Botman-Match-Logs" xr:uid="{8968AE44-6840-4D36-A008-CAD67901B33F}"/>
    <hyperlink ref="B69" r:id="rId265" display="https://fbref.com/en/players/79c84d1c/Jarrod-Bowen" xr:uid="{4E9C469E-EB17-475F-B669-ABC7E2307643}"/>
    <hyperlink ref="C69" r:id="rId266" display="https://fbref.com/en/country/ENG/England-Football" xr:uid="{951DA1CD-FA4B-4876-BF25-82210C218003}"/>
    <hyperlink ref="E69" r:id="rId267" display="https://fbref.com/en/squads/7c21e445/West-Ham-United-Stats" xr:uid="{3BD3A709-2B41-449B-A6A7-629F70DA0E9B}"/>
    <hyperlink ref="AD69" r:id="rId268" display="https://fbref.com/en/players/79c84d1c/matchlogs/2023-2024/summary/Jarrod-Bowen-Match-Logs" xr:uid="{C59BF5A3-FE33-437E-B7C4-41E6C56D561B}"/>
    <hyperlink ref="B70" r:id="rId269" display="https://fbref.com/en/players/c1949191/Jarrad-Branthwaite" xr:uid="{05DB8CE7-F797-4F09-A68A-75F32D79DB52}"/>
    <hyperlink ref="C70" r:id="rId270" display="https://fbref.com/en/country/ENG/England-Football" xr:uid="{9CE29D78-4C24-4E90-AE28-81442516779A}"/>
    <hyperlink ref="E70" r:id="rId271" display="https://fbref.com/en/squads/d3fd31cc/Everton-Stats" xr:uid="{B5772B6F-525D-441F-BF71-53298EB57DCE}"/>
    <hyperlink ref="AD70" r:id="rId272" display="https://fbref.com/en/players/c1949191/matchlogs/2023-2024/summary/Jarrad-Branthwaite-Match-Logs" xr:uid="{A3135E93-607B-4B85-B12E-AE6D733648EB}"/>
    <hyperlink ref="B71" r:id="rId273" display="https://fbref.com/en/players/30e81a88/Rhian-Brewster" xr:uid="{DBDC75A4-8764-4E45-8141-21B91D15B632}"/>
    <hyperlink ref="C71" r:id="rId274" display="https://fbref.com/en/country/ENG/England-Football" xr:uid="{EF5A1364-157C-490D-91B1-63ED9E35F92E}"/>
    <hyperlink ref="E71" r:id="rId275" display="https://fbref.com/en/squads/1df6b87e/Sheffield-United-Stats" xr:uid="{91CF8B42-873A-493A-91EB-2DA3FDC275D4}"/>
    <hyperlink ref="AD71" r:id="rId276" display="https://fbref.com/en/players/30e81a88/matchlogs/2023-2024/summary/Rhian-Brewster-Match-Logs" xr:uid="{CF9537E4-F045-441C-8B3A-32C76FBAA129}"/>
    <hyperlink ref="B72" r:id="rId277" display="https://fbref.com/en/players/c2c5ecda/Ethan-Brierley" xr:uid="{FC77CC2F-EF55-400F-B9EF-70DE34FEB77D}"/>
    <hyperlink ref="C72" r:id="rId278" display="https://fbref.com/en/country/ENG/England-Football" xr:uid="{4E4C3329-1724-4FBA-B040-77A37A5AA3C7}"/>
    <hyperlink ref="E72" r:id="rId279" display="https://fbref.com/en/squads/cd051869/Brentford-Stats" xr:uid="{55CF2873-147C-48DE-B738-B345A9B93161}"/>
    <hyperlink ref="AD72" r:id="rId280" display="https://fbref.com/en/players/c2c5ecda/matchlogs/2023-2024/summary/Ethan-Brierley-Match-Logs" xr:uid="{A9843358-F813-4F76-B62E-72F3AD18E858}"/>
    <hyperlink ref="B73" r:id="rId281" display="https://fbref.com/en/players/97220da2/Armando-Broja" xr:uid="{ED53DD31-E946-43D5-9636-D776801D4CD9}"/>
    <hyperlink ref="C73" r:id="rId282" display="https://fbref.com/en/country/ALB/Albania-Football" xr:uid="{E5E3952F-28CD-4B7D-BB7D-587623997739}"/>
    <hyperlink ref="E73" r:id="rId283" display="https://fbref.com/en/squads/cff3d9bb/Chelsea-Stats" xr:uid="{39C8B480-4DEC-4022-80D1-E77FF6D3D5BC}"/>
    <hyperlink ref="AD73" r:id="rId284" display="https://fbref.com/en/players/97220da2/matchlogs/2023-2024/summary/Armando-Broja-Match-Logs" xr:uid="{94964DFB-6781-447E-96F9-280D300E0C2C}"/>
    <hyperlink ref="B74" r:id="rId285" display="https://fbref.com/en/players/5f346071/Andre-Brooks" xr:uid="{751F9687-E1E2-4431-9938-C2D3AFD06AF5}"/>
    <hyperlink ref="C74" r:id="rId286" display="https://fbref.com/en/country/ENG/England-Football" xr:uid="{5E4213C0-FBEC-4669-B387-AD5EE883C255}"/>
    <hyperlink ref="E74" r:id="rId287" display="https://fbref.com/en/squads/1df6b87e/Sheffield-United-Stats" xr:uid="{FF0A67EB-B44F-45C5-94DC-D1749D55CD9D}"/>
    <hyperlink ref="AD74" r:id="rId288" display="https://fbref.com/en/players/5f346071/matchlogs/2023-2024/summary/Andre-Brooks-Match-Logs" xr:uid="{4BA3BDD3-6248-4408-9EE5-EFAAC10ACE96}"/>
    <hyperlink ref="B75" r:id="rId289" display="https://fbref.com/en/players/dc4cae05/David-Brooks" xr:uid="{8987375A-F131-4BB4-B9AC-1F32DDF337A9}"/>
    <hyperlink ref="C75" r:id="rId290" display="https://fbref.com/en/country/WAL/Wales-Football" xr:uid="{342FFD75-A522-4ABB-87D0-AC1131C44380}"/>
    <hyperlink ref="E75" r:id="rId291" display="https://fbref.com/en/squads/4ba7cbea/Bournemouth-Stats" xr:uid="{0E07C9E7-9E53-4345-AC3A-3C5C58287DB8}"/>
    <hyperlink ref="AD75" r:id="rId292" display="https://fbref.com/en/players/dc4cae05/matchlogs/2023-2024/summary/David-Brooks-Match-Logs" xr:uid="{4E150F9E-421D-4B45-9F5A-1C2D6CC07E02}"/>
    <hyperlink ref="B76" r:id="rId293" display="https://fbref.com/en/players/ca18c8f1/Jacob-Brown" xr:uid="{CC41A32F-4DB6-4D55-8108-71D44F1DB182}"/>
    <hyperlink ref="C76" r:id="rId294" display="https://fbref.com/en/country/SCO/Scotland-Football" xr:uid="{66F2DE66-F0C4-44DD-8EC6-4807C88D105C}"/>
    <hyperlink ref="E76" r:id="rId295" display="https://fbref.com/en/squads/e297cd13/Luton-Town-Stats" xr:uid="{33B06FFC-4EE7-4645-81E7-99D93394FDAF}"/>
    <hyperlink ref="AD76" r:id="rId296" display="https://fbref.com/en/players/ca18c8f1/matchlogs/2023-2024/summary/Jacob-Brown-Match-Logs" xr:uid="{6EE67F3F-45A2-4E96-A403-6E50866930E5}"/>
    <hyperlink ref="B77" r:id="rId297" display="https://fbref.com/en/players/47369df8/Josh-Brownhill" xr:uid="{A87DCA8C-DAEA-43B3-BCBC-C2EE7D7E77A6}"/>
    <hyperlink ref="C77" r:id="rId298" display="https://fbref.com/en/country/ENG/England-Football" xr:uid="{30568D16-0E47-4CCD-BF10-C0750FB5BA14}"/>
    <hyperlink ref="E77" r:id="rId299" display="https://fbref.com/en/squads/943e8050/Burnley-Stats" xr:uid="{E0E662D2-6594-4BEB-BA2F-EB38791D1A9E}"/>
    <hyperlink ref="AD77" r:id="rId300" display="https://fbref.com/en/players/47369df8/matchlogs/2023-2024/summary/Josh-Brownhill-Match-Logs" xr:uid="{8E278C19-6EFF-46AD-AA12-25E5097FC24B}"/>
    <hyperlink ref="B78" r:id="rId301" display="https://fbref.com/en/players/4e204552/Jacob-Bruun-Larsen" xr:uid="{C67F1903-7FE3-483A-A497-4696C5CCA948}"/>
    <hyperlink ref="C78" r:id="rId302" display="https://fbref.com/en/country/DEN/Denmark-Football" xr:uid="{BDFE5C57-9D67-4411-83A2-0B1E0EBF9DC1}"/>
    <hyperlink ref="E78" r:id="rId303" display="https://fbref.com/en/squads/943e8050/Burnley-Stats" xr:uid="{1C07ED62-D562-4824-820B-FB0845F8E73C}"/>
    <hyperlink ref="AD78" r:id="rId304" display="https://fbref.com/en/players/4e204552/matchlogs/2023-2024/summary/Jacob-Bruun-Larsen-Match-Logs" xr:uid="{25BCECF9-D062-4FE3-90DE-DC43E44E190A}"/>
    <hyperlink ref="B79" r:id="rId305" display="https://fbref.com/en/players/bfc3b3a0/Hugo-Bueno" xr:uid="{61C7C0CC-3EE3-4DE1-AC7C-F61930EE6690}"/>
    <hyperlink ref="C79" r:id="rId306" display="https://fbref.com/en/country/ESP/Spain-Football" xr:uid="{C93F4B0F-A381-4E55-8B29-0C2BBF01571E}"/>
    <hyperlink ref="E79" r:id="rId307" display="https://fbref.com/en/squads/8cec06e1/Wolverhampton-Wanderers-Stats" xr:uid="{C3C9B2BD-3A2D-43BF-BD50-97695E16805D}"/>
    <hyperlink ref="AD79" r:id="rId308" display="https://fbref.com/en/players/bfc3b3a0/matchlogs/2023-2024/summary/Hugo-Bueno-Match-Logs" xr:uid="{240B4FFA-0253-4EFD-B390-FCF98A8C1E4F}"/>
    <hyperlink ref="B80" r:id="rId309" display="https://fbref.com/en/players/edc98fac/Santiago-Bueno" xr:uid="{3619AA6C-51E0-49EE-9999-3523AA200352}"/>
    <hyperlink ref="C80" r:id="rId310" display="https://fbref.com/en/country/URU/Uruguay-Football" xr:uid="{273F7F1B-4788-49AA-A118-D6CD2BA0D2DF}"/>
    <hyperlink ref="E80" r:id="rId311" display="https://fbref.com/en/squads/8cec06e1/Wolverhampton-Wanderers-Stats" xr:uid="{4A11BB59-1676-4593-B270-B757B5EE5A63}"/>
    <hyperlink ref="AD80" r:id="rId312" display="https://fbref.com/en/players/edc98fac/matchlogs/2023-2024/summary/Santiago-Bueno-Match-Logs" xr:uid="{DB4FE2BF-47BD-43EA-9C51-E23C40F4CD4B}"/>
    <hyperlink ref="B81" r:id="rId313" display="https://fbref.com/en/players/468a7a91/Facundo-Buonanotte" xr:uid="{DBF0FF30-792F-43C3-88CA-712AA980FA1D}"/>
    <hyperlink ref="C81" r:id="rId314" display="https://fbref.com/en/country/ARG/Argentina-Football" xr:uid="{F66476E0-2CF7-41B5-A803-6E6B19545AE2}"/>
    <hyperlink ref="E81" r:id="rId315" display="https://fbref.com/en/squads/d07537b9/Brighton-and-Hove-Albion-Stats" xr:uid="{4C992D59-F6F5-429A-9FBE-2E9BF9BE6E79}"/>
    <hyperlink ref="AD81" r:id="rId316" display="https://fbref.com/en/players/468a7a91/matchlogs/2023-2024/summary/Facundo-Buonanotte-Match-Logs" xr:uid="{A5C73806-7996-4836-8655-8240375291C5}"/>
    <hyperlink ref="B82" r:id="rId317" display="https://fbref.com/en/players/a681b7b7/Reece-Burke" xr:uid="{FD022FB8-8E1F-48F5-9680-2AAB9F515A4C}"/>
    <hyperlink ref="C82" r:id="rId318" display="https://fbref.com/en/country/ENG/England-Football" xr:uid="{4DF0F620-A05E-43E8-8F09-007B7B9D06CF}"/>
    <hyperlink ref="E82" r:id="rId319" display="https://fbref.com/en/squads/e297cd13/Luton-Town-Stats" xr:uid="{5A231267-0237-47A4-9D26-E0797E255E35}"/>
    <hyperlink ref="AD82" r:id="rId320" display="https://fbref.com/en/players/a681b7b7/matchlogs/2023-2024/summary/Reece-Burke-Match-Logs" xr:uid="{FDD63D70-2130-4E62-A993-E478ACA5E888}"/>
    <hyperlink ref="B83" r:id="rId321" display="https://fbref.com/en/players/b2d31e83/Dan-Burn" xr:uid="{5AC375F2-38A9-48D0-A518-5CBBB6B044E3}"/>
    <hyperlink ref="C83" r:id="rId322" display="https://fbref.com/en/country/ENG/England-Football" xr:uid="{B75CA4D6-A313-4CA0-885D-C7361C7941F0}"/>
    <hyperlink ref="E83" r:id="rId323" display="https://fbref.com/en/squads/b2b47a98/Newcastle-United-Stats" xr:uid="{3A06C22A-B280-4CB7-88E9-FFB6839D13B7}"/>
    <hyperlink ref="AD83" r:id="rId324" display="https://fbref.com/en/players/b2d31e83/matchlogs/2023-2024/summary/Dan-Burn-Match-Logs" xr:uid="{994E3708-A217-4F0D-B80D-4B080E3BAF67}"/>
    <hyperlink ref="B84" r:id="rId325" display="https://fbref.com/en/players/dab84ad2/Mason-Burstow" xr:uid="{8A68222D-37D6-445D-96E3-7C08D5CA213F}"/>
    <hyperlink ref="C84" r:id="rId326" display="https://fbref.com/en/country/ENG/England-Football" xr:uid="{46F390F1-85EF-48B7-A2BD-A76F896BA1EA}"/>
    <hyperlink ref="E84" r:id="rId327" display="https://fbref.com/en/squads/cff3d9bb/Chelsea-Stats" xr:uid="{89A93CDB-C560-45D7-BE59-11BD74961979}"/>
    <hyperlink ref="AD84" r:id="rId328" display="https://fbref.com/en/players/dab84ad2/matchlogs/2023-2024/summary/Mason-Burstow-Match-Logs" xr:uid="{51DEA5C5-9A94-43F9-99CA-34ECCDB03DAB}"/>
    <hyperlink ref="B85" r:id="rId329" display="https://fbref.com/en/players/16264a81/Moises-Caicedo" xr:uid="{B293D2D1-D0BB-4CB3-9D41-B7C907BDC91D}"/>
    <hyperlink ref="C85" r:id="rId330" display="https://fbref.com/en/country/ECU/Ecuador-Football" xr:uid="{8C38D3B9-3695-4231-B298-3D303A96F749}"/>
    <hyperlink ref="E85" r:id="rId331" display="https://fbref.com/en/squads/cff3d9bb/Chelsea-Stats" xr:uid="{04C4AB3F-CAB6-49A8-B164-74ACA57C8AE7}"/>
    <hyperlink ref="AD85" r:id="rId332" display="https://fbref.com/en/players/16264a81/matchlogs/2023-2024/summary/Moises-Caicedo-Match-Logs" xr:uid="{15E8E09D-F400-43C3-8E06-0BD49CF9E793}"/>
    <hyperlink ref="B86" r:id="rId333" display="https://fbref.com/en/players/a8748947/Tom-Cairney" xr:uid="{5B307A05-E564-4D3D-B5F5-28EE823682D4}"/>
    <hyperlink ref="C86" r:id="rId334" display="https://fbref.com/en/country/SCO/Scotland-Football" xr:uid="{BB2CD878-1A3E-4233-9EB6-EE65E146DBCB}"/>
    <hyperlink ref="E86" r:id="rId335" display="https://fbref.com/en/squads/fd962109/Fulham-Stats" xr:uid="{A8C7E343-99F2-4881-A655-1339A67A2847}"/>
    <hyperlink ref="AD86" r:id="rId336" display="https://fbref.com/en/players/a8748947/matchlogs/2023-2024/summary/Tom-Cairney-Match-Logs" xr:uid="{D55542DD-E960-4BC1-BAE2-F76196553022}"/>
    <hyperlink ref="B87" r:id="rId337" display="https://fbref.com/en/players/59e6e5bf/Dominic-Calvert-Lewin" xr:uid="{53396971-C3AC-4F11-9815-48CB1F7B0127}"/>
    <hyperlink ref="C87" r:id="rId338" display="https://fbref.com/en/country/ENG/England-Football" xr:uid="{16EA7B22-446E-486A-BFCF-FFBED1E651BE}"/>
    <hyperlink ref="E87" r:id="rId339" display="https://fbref.com/en/squads/d3fd31cc/Everton-Stats" xr:uid="{6EF18BE8-687D-40A4-88DA-098877F82C3F}"/>
    <hyperlink ref="AD87" r:id="rId340" display="https://fbref.com/en/players/59e6e5bf/matchlogs/2023-2024/summary/Dominic-Calvert-Lewin-Match-Logs" xr:uid="{27FE1D89-16C6-4DC8-B616-9CE802BE4A0E}"/>
    <hyperlink ref="B88" r:id="rId341" display="https://fbref.com/en/players/858409be/Allan-Campbell" xr:uid="{01B22644-340A-45EC-A34E-7844E686C14A}"/>
    <hyperlink ref="C88" r:id="rId342" display="https://fbref.com/en/country/SCO/Scotland-Football" xr:uid="{11EB44FB-97E2-4D70-91AD-588F3BB91E1D}"/>
    <hyperlink ref="E88" r:id="rId343" display="https://fbref.com/en/squads/e297cd13/Luton-Town-Stats" xr:uid="{B29A74E2-744E-4266-B01A-32B400C76263}"/>
    <hyperlink ref="AD88" r:id="rId344" display="https://fbref.com/en/players/858409be/matchlogs/2023-2024/summary/Allan-Campbell-Match-Logs" xr:uid="{C02A5073-BEC2-44DE-B3BD-C3F3A46ACF6A}"/>
    <hyperlink ref="B89" r:id="rId345" display="https://fbref.com/en/players/4506aec5/Thomas-Cannon" xr:uid="{3F276AA5-66D4-43B9-8036-E8DB804B6487}"/>
    <hyperlink ref="C89" r:id="rId346" display="https://fbref.com/en/country/IRL/Republic-of-Ireland-Football" xr:uid="{6D663F7E-01DC-45DB-B5B9-77E4F8EE3E8D}"/>
    <hyperlink ref="E89" r:id="rId347" display="https://fbref.com/en/squads/d3fd31cc/Everton-Stats" xr:uid="{4EF7AAD5-4110-49F6-8EBB-F27E3D51BC92}"/>
    <hyperlink ref="AD89" r:id="rId348" display="https://fbref.com/en/players/4506aec5/matchlogs/2023-2024/summary/Thomas-Cannon-Match-Logs" xr:uid="{B605F3EB-5905-4A97-A7E2-336A5426BD6F}"/>
    <hyperlink ref="B90" r:id="rId349" display="https://fbref.com/en/players/b4a014b1/Diego-Carlos" xr:uid="{1E1389A9-DCBE-40F1-B6A6-A05102915E36}"/>
    <hyperlink ref="C90" r:id="rId350" display="https://fbref.com/en/country/BRA/Brazil-Football" xr:uid="{2E2EC1EA-8738-4CB4-A6C8-D5CABC4AC80E}"/>
    <hyperlink ref="E90" r:id="rId351" display="https://fbref.com/en/squads/8602292d/Aston-Villa-Stats" xr:uid="{55112FB2-FF4D-411B-A274-D52F40F060D9}"/>
    <hyperlink ref="AD90" r:id="rId352" display="https://fbref.com/en/players/b4a014b1/matchlogs/2023-2024/summary/Diego-Carlos-Match-Logs" xr:uid="{5343AA29-7F2A-44C1-9316-CBD563EA2250}"/>
    <hyperlink ref="B91" r:id="rId353" display="https://fbref.com/en/players/3e1550ee/Scott-Carson" xr:uid="{AF71F112-E048-4342-B8F7-A12EB86A721B}"/>
    <hyperlink ref="C91" r:id="rId354" display="https://fbref.com/en/country/ENG/England-Football" xr:uid="{360E38D5-FC9D-45EB-BED7-372901555341}"/>
    <hyperlink ref="E91" r:id="rId355" display="https://fbref.com/en/squads/b8fd03ef/Manchester-City-Stats" xr:uid="{6F8C2F9E-C65E-437D-AC0D-34F0C2B3F824}"/>
    <hyperlink ref="AD91" r:id="rId356" display="https://fbref.com/en/players/3e1550ee/matchlogs/2023-2024/summary/Scott-Carson-Match-Logs" xr:uid="{BB357CB6-BA85-4D90-9F3F-1A60DC5E4B3D}"/>
    <hyperlink ref="B92" r:id="rId357" display="https://fbref.com/en/players/4d224fe8/Casemiro" xr:uid="{64DD895D-A57F-495E-AB7C-F855927B99D6}"/>
    <hyperlink ref="C92" r:id="rId358" display="https://fbref.com/en/country/BRA/Brazil-Football" xr:uid="{59925AEB-6EE1-40B4-B83B-F1AC37A9FE5F}"/>
    <hyperlink ref="E92" r:id="rId359" display="https://fbref.com/en/squads/19538871/Manchester-United-Stats" xr:uid="{A031434C-F67D-4CCE-B312-FA9D08352C9C}"/>
    <hyperlink ref="AD92" r:id="rId360" display="https://fbref.com/en/players/4d224fe8/matchlogs/2023-2024/summary/Casemiro-Match-Logs" xr:uid="{2FCB1AB8-8F7A-4564-B5D5-19AAE5385AD0}"/>
    <hyperlink ref="B93" r:id="rId361" display="https://fbref.com/en/players/2389cdc2/Matty-Cash" xr:uid="{3616DD25-492E-4C6C-BA31-AB7FBD53C450}"/>
    <hyperlink ref="C93" r:id="rId362" display="https://fbref.com/en/country/POL/Poland-Football" xr:uid="{D47638BD-6CD5-4972-81F0-80EBBE22B689}"/>
    <hyperlink ref="E93" r:id="rId363" display="https://fbref.com/en/squads/8602292d/Aston-Villa-Stats" xr:uid="{159E56F6-340B-411A-9F0A-C3ECD9BEFABF}"/>
    <hyperlink ref="AD93" r:id="rId364" display="https://fbref.com/en/players/2389cdc2/matchlogs/2023-2024/summary/Matty-Cash-Match-Logs" xr:uid="{6360B4D1-9D76-4366-9DC1-C1762570AEDA}"/>
    <hyperlink ref="B94" r:id="rId365" display="https://fbref.com/en/players/197640fd/Timothy-Castagne" xr:uid="{9B792245-FD38-4196-B9EB-5AB50C65FDDB}"/>
    <hyperlink ref="C94" r:id="rId366" display="https://fbref.com/en/country/BEL/Belgium-Football" xr:uid="{4A8319A2-0306-43EE-833F-DFA3BB16B7A8}"/>
    <hyperlink ref="E94" r:id="rId367" display="https://fbref.com/en/squads/fd962109/Fulham-Stats" xr:uid="{9020F192-65DB-4528-ABEC-42F3C658B940}"/>
    <hyperlink ref="AD94" r:id="rId368" display="https://fbref.com/en/players/197640fd/matchlogs/2023-2024/summary/Timothy-Castagne-Match-Logs" xr:uid="{F04AB83A-66A8-4086-A01C-CB8344D96A35}"/>
    <hyperlink ref="B95" r:id="rId369" display="https://fbref.com/en/players/e28868f3/Jonny-Castro" xr:uid="{D2D2BE8F-7FB3-47E9-9785-32E36690C942}"/>
    <hyperlink ref="C95" r:id="rId370" display="https://fbref.com/en/country/ESP/Spain-Football" xr:uid="{0B9ECBEE-3EB0-4025-A0CB-5FB3B33E992C}"/>
    <hyperlink ref="E95" r:id="rId371" display="https://fbref.com/en/squads/8cec06e1/Wolverhampton-Wanderers-Stats" xr:uid="{FB62368F-4A07-4FFA-8857-05400B3F466D}"/>
    <hyperlink ref="AD95" r:id="rId372" display="https://fbref.com/en/players/e28868f3/matchlogs/2023-2024/summary/Jonny-Castro-Match-Logs" xr:uid="{462CB7A0-54FF-4176-985B-9FB348BC079A}"/>
    <hyperlink ref="B96" r:id="rId373" display="https://fbref.com/en/players/9cfbad36/Julio-Cesar-Enciso" xr:uid="{68EE7A1E-BFFC-402B-BD7A-0ABA1A2D86B5}"/>
    <hyperlink ref="C96" r:id="rId374" display="https://fbref.com/en/country/PAR/Paraguay-Football" xr:uid="{58AC815A-35C0-49AC-97B0-EBF56BC6AAC6}"/>
    <hyperlink ref="E96" r:id="rId375" display="https://fbref.com/en/squads/d07537b9/Brighton-and-Hove-Albion-Stats" xr:uid="{81C32D09-F676-4614-8487-63514C58992D}"/>
    <hyperlink ref="AD96" r:id="rId376" display="https://fbref.com/en/players/9cfbad36/matchlogs/2023-2024/summary/Julio-Cesar-Enciso-Match-Logs" xr:uid="{A953F9F9-4524-4F30-AC61-0DC4696D2B03}"/>
    <hyperlink ref="B97" r:id="rId377" display="https://fbref.com/en/players/dc6f5bdd/Calum-Chambers" xr:uid="{44C8113D-0756-4C70-A6E2-5735EB8BF68C}"/>
    <hyperlink ref="C97" r:id="rId378" display="https://fbref.com/en/country/ENG/England-Football" xr:uid="{9DDE6AFA-865F-43B8-9BD4-0030975E94F8}"/>
    <hyperlink ref="E97" r:id="rId379" display="https://fbref.com/en/squads/8602292d/Aston-Villa-Stats" xr:uid="{3C7B291D-DA7E-419A-813D-900DCEDC6D6C}"/>
    <hyperlink ref="AD97" r:id="rId380" display="https://fbref.com/en/players/dc6f5bdd/matchlogs/2023-2024/summary/Calum-Chambers-Match-Logs" xr:uid="{E7D182D2-56BC-4328-A631-7DF5FD7B05EE}"/>
    <hyperlink ref="B98" r:id="rId381" display="https://fbref.com/en/players/d33e3242/Ismaila-Cheick-Coulibaly" xr:uid="{C5E280D6-F01B-493E-B477-D6255A68770A}"/>
    <hyperlink ref="C98" r:id="rId382" display="https://fbref.com/en/country/MLI/Mali-Football" xr:uid="{091F8E4C-EDE8-4A24-8623-9B6C7AEE7C53}"/>
    <hyperlink ref="E98" r:id="rId383" display="https://fbref.com/en/squads/1df6b87e/Sheffield-United-Stats" xr:uid="{9EC23B5E-92A1-4F0D-8EAF-3329471792CE}"/>
    <hyperlink ref="AD98" r:id="rId384" display="https://fbref.com/en/players/d33e3242/matchlogs/2023-2024/summary/Ismaila-Cheick-Coulibaly-Match-Logs" xr:uid="{153B9A39-05C2-4D66-B403-D9F8432A450E}"/>
    <hyperlink ref="B99" r:id="rId385" display="https://fbref.com/en/players/890f108d/Youssef-Chermiti" xr:uid="{5B62B3BA-5C48-4164-A0DB-FC9F071D32E9}"/>
    <hyperlink ref="C99" r:id="rId386" display="https://fbref.com/en/country/POR/Portugal-Football" xr:uid="{0B156A9E-7413-4EA1-808D-6F60AE4D55F1}"/>
    <hyperlink ref="E99" r:id="rId387" display="https://fbref.com/en/squads/d3fd31cc/Everton-Stats" xr:uid="{9DD65562-A58C-4BD6-8D81-C424A647EAF3}"/>
    <hyperlink ref="AD99" r:id="rId388" display="https://fbref.com/en/players/890f108d/matchlogs/2023-2024/summary/Youssef-Chermiti-Match-Logs" xr:uid="{FB85A432-7E0D-4D16-B37B-383A601ECA71}"/>
    <hyperlink ref="B100" r:id="rId389" display="https://fbref.com/en/players/d2424d1b/Ben-Chilwell" xr:uid="{5B12AE23-7565-486F-868F-2EB52761CCB3}"/>
    <hyperlink ref="C100" r:id="rId390" display="https://fbref.com/en/country/ENG/England-Football" xr:uid="{32489CF1-98B2-4E9F-B92D-0700AB4B4F92}"/>
    <hyperlink ref="E100" r:id="rId391" display="https://fbref.com/en/squads/cff3d9bb/Chelsea-Stats" xr:uid="{86AD8C6D-107E-4933-A023-8D7A4F6827B2}"/>
    <hyperlink ref="AD100" r:id="rId392" display="https://fbref.com/en/players/d2424d1b/matchlogs/2023-2024/summary/Ben-Chilwell-Match-Logs" xr:uid="{53A874B1-EFC6-41C3-8293-BD567D1648AE}"/>
    <hyperlink ref="B101" r:id="rId393" display="https://fbref.com/en/players/2696b6a9/Tahith-Chong" xr:uid="{7CA97215-664D-40DE-8408-361C469E2F6F}"/>
    <hyperlink ref="C101" r:id="rId394" display="https://fbref.com/en/country/NED/Netherlands-Football" xr:uid="{A0896129-0116-42BE-97FA-DB63C465BE53}"/>
    <hyperlink ref="E101" r:id="rId395" display="https://fbref.com/en/squads/e297cd13/Luton-Town-Stats" xr:uid="{00CDDD4F-E549-4CE9-8C14-9C37CB9ADE4B}"/>
    <hyperlink ref="AD101" r:id="rId396" display="https://fbref.com/en/players/2696b6a9/matchlogs/2023-2024/summary/Tahith-Chong-Match-Logs" xr:uid="{A1E09BE4-1FDD-4690-9360-66F5E121A0E6}"/>
    <hyperlink ref="B102" r:id="rId397" display="https://fbref.com/en/players/26ce2263/Ryan-Christie" xr:uid="{4CB7836B-0BCB-473A-BCBF-1F1211C7CAEC}"/>
    <hyperlink ref="C102" r:id="rId398" display="https://fbref.com/en/country/SCO/Scotland-Football" xr:uid="{944C5AC0-AFEE-4F38-B145-E0701382B86A}"/>
    <hyperlink ref="E102" r:id="rId399" display="https://fbref.com/en/squads/4ba7cbea/Bournemouth-Stats" xr:uid="{9701883F-9CFD-4E8A-91F1-134215134CD7}"/>
    <hyperlink ref="AD102" r:id="rId400" display="https://fbref.com/en/players/26ce2263/matchlogs/2023-2024/summary/Ryan-Christie-Match-Logs" xr:uid="{F91A0254-8D48-4E1A-B100-B8116F6FF6E6}"/>
    <hyperlink ref="B103" r:id="rId401" display="https://fbref.com/en/players/b2f9c73e/Carney-Chukwuemeka" xr:uid="{1CE48A08-CB11-4247-BCB1-0EF80C0AF6B8}"/>
    <hyperlink ref="C103" r:id="rId402" display="https://fbref.com/en/country/ENG/England-Football" xr:uid="{58F7AA20-DDFD-4494-89BE-2A4769980BA4}"/>
    <hyperlink ref="E103" r:id="rId403" display="https://fbref.com/en/squads/cff3d9bb/Chelsea-Stats" xr:uid="{B06D79CB-E5CA-4DB9-B3B5-5A2C852C2A50}"/>
    <hyperlink ref="AD103" r:id="rId404" display="https://fbref.com/en/players/b2f9c73e/matchlogs/2023-2024/summary/Carney-Chukwuemeka-Match-Logs" xr:uid="{EFC56D84-F699-4709-8C1D-5BCDB1F49596}"/>
    <hyperlink ref="B104" r:id="rId405" display="https://fbref.com/en/players/0442183b/Nathaniel-Clyne" xr:uid="{015B6D08-7494-460F-86B7-ADC63B58F0FD}"/>
    <hyperlink ref="C104" r:id="rId406" display="https://fbref.com/en/country/ENG/England-Football" xr:uid="{45BBD760-07DC-4E5C-B8A6-7F9045E2DB12}"/>
    <hyperlink ref="E104" r:id="rId407" display="https://fbref.com/en/squads/47c64c55/Crystal-Palace-Stats" xr:uid="{56EBC038-4FF8-4004-B287-F5B636A3155C}"/>
    <hyperlink ref="AD104" r:id="rId408" display="https://fbref.com/en/players/0442183b/matchlogs/2023-2024/summary/Nathaniel-Clyne-Match-Logs" xr:uid="{7A283CD4-115B-489C-90E2-3420CA319B98}"/>
    <hyperlink ref="B105" r:id="rId409" display="https://fbref.com/en/players/a8c19eb8/Nathan-Collins" xr:uid="{90F30E01-A8CB-4377-8919-BE67AF3883EB}"/>
    <hyperlink ref="C105" r:id="rId410" display="https://fbref.com/en/country/IRL/Republic-of-Ireland-Football" xr:uid="{DC60946F-402F-457F-A44F-DFD61911E7F9}"/>
    <hyperlink ref="E105" r:id="rId411" display="https://fbref.com/en/squads/cd051869/Brentford-Stats" xr:uid="{FC2FB526-A6A1-4CF2-9900-E2113CA66F0E}"/>
    <hyperlink ref="AD105" r:id="rId412" display="https://fbref.com/en/players/a8c19eb8/matchlogs/2023-2024/summary/Nathan-Collins-Match-Logs" xr:uid="{101750F2-4594-413C-88CC-3C38DDE5CE3D}"/>
    <hyperlink ref="B106" r:id="rId413" display="https://fbref.com/en/players/700783e7/Levi-Colwill" xr:uid="{BEFF0264-3732-461D-A9CA-53F0AE7002FD}"/>
    <hyperlink ref="C106" r:id="rId414" display="https://fbref.com/en/country/ENG/England-Football" xr:uid="{43EF0358-A022-411F-95B7-E04E0439235E}"/>
    <hyperlink ref="E106" r:id="rId415" display="https://fbref.com/en/squads/cff3d9bb/Chelsea-Stats" xr:uid="{990BA72E-95EA-4DE7-B277-90A50E6AF769}"/>
    <hyperlink ref="AD106" r:id="rId416" display="https://fbref.com/en/players/700783e7/matchlogs/2023-2024/summary/Levi-Colwill-Match-Logs" xr:uid="{B8110580-8853-4843-8B6F-996DF8252A7C}"/>
    <hyperlink ref="B107" r:id="rId417" display="https://fbref.com/en/players/2afc7272/Lewis-Cook" xr:uid="{EB0BD8B5-9508-4D9E-979A-F48B71831037}"/>
    <hyperlink ref="C107" r:id="rId418" display="https://fbref.com/en/country/ENG/England-Football" xr:uid="{E4759CCA-BD8D-47E2-91CF-8739EC874D3C}"/>
    <hyperlink ref="E107" r:id="rId419" display="https://fbref.com/en/squads/4ba7cbea/Bournemouth-Stats" xr:uid="{7EE29365-84DD-4C69-980F-E3E7B2DFA273}"/>
    <hyperlink ref="AD107" r:id="rId420" display="https://fbref.com/en/players/2afc7272/matchlogs/2023-2024/summary/Lewis-Cook-Match-Logs" xr:uid="{6DC66801-B522-41CD-98B3-3ABB7153C243}"/>
    <hyperlink ref="B108" r:id="rId421" display="https://fbref.com/en/players/74e12f1e/Jack-Cork" xr:uid="{AE4C39D1-7752-4CEF-BC3B-60DD09D67212}"/>
    <hyperlink ref="C108" r:id="rId422" display="https://fbref.com/en/country/ENG/England-Football" xr:uid="{CED7133E-C9CA-40A7-920C-11E2AEC3275C}"/>
    <hyperlink ref="E108" r:id="rId423" display="https://fbref.com/en/squads/943e8050/Burnley-Stats" xr:uid="{41618984-6BD2-40F1-B746-9F2EDD0A6F7C}"/>
    <hyperlink ref="AD108" r:id="rId424" display="https://fbref.com/en/players/74e12f1e/matchlogs/2023-2024/summary/Jack-Cork-Match-Logs" xr:uid="{9261DD3E-2E0A-45E7-8C29-791F3F9DA196}"/>
    <hyperlink ref="B109" r:id="rId425" display="https://fbref.com/en/players/beb391dd/Maxwel-Cornet" xr:uid="{EC9F43D4-26B7-4CCD-855E-390E18FBF74F}"/>
    <hyperlink ref="C109" r:id="rId426" display="https://fbref.com/en/country/CIV/Cote-dIvoire-Football" xr:uid="{143A8392-84F8-42C0-8D31-BAEFB2E72679}"/>
    <hyperlink ref="E109" r:id="rId427" display="https://fbref.com/en/squads/7c21e445/West-Ham-United-Stats" xr:uid="{20A08B24-D4A4-4F6F-8F01-C7EA5E76FD3A}"/>
    <hyperlink ref="AD109" r:id="rId428" display="https://fbref.com/en/players/beb391dd/matchlogs/2023-2024/summary/Maxwel-Cornet-Match-Logs" xr:uid="{4C26E678-98C3-43DC-8E9D-969B7492C205}"/>
    <hyperlink ref="B110" r:id="rId429" display="https://fbref.com/en/players/fdf3cb77/Vladimir-Coufal" xr:uid="{FE1B4697-A296-4577-9BDB-F2EFDCF00B05}"/>
    <hyperlink ref="C110" r:id="rId430" display="https://fbref.com/en/country/CZE/Czech-Republic-Football" xr:uid="{C693266D-A48E-4592-8B38-F072EA26CE3A}"/>
    <hyperlink ref="E110" r:id="rId431" display="https://fbref.com/en/squads/7c21e445/West-Ham-United-Stats" xr:uid="{CCF8017C-3598-4F0A-A226-410752D8BC02}"/>
    <hyperlink ref="AD110" r:id="rId432" display="https://fbref.com/en/players/fdf3cb77/matchlogs/2023-2024/summary/Vladimir-Coufal-Match-Logs" xr:uid="{03A33DA3-FF02-4C95-B1A7-A1C9CB472D3B}"/>
    <hyperlink ref="B111" r:id="rId433" display="https://fbref.com/en/players/0ef89a37/Philippe-Coutinho" xr:uid="{D1D67507-60D0-45CF-8C16-36936AA784EA}"/>
    <hyperlink ref="C111" r:id="rId434" display="https://fbref.com/en/country/BRA/Brazil-Football" xr:uid="{A5BD9EB8-35F2-4E11-82E3-38B8BD1A5A8E}"/>
    <hyperlink ref="E111" r:id="rId435" display="https://fbref.com/en/squads/8602292d/Aston-Villa-Stats" xr:uid="{9663178F-B8E5-46E6-87F4-30FF3AB8E739}"/>
    <hyperlink ref="AD111" r:id="rId436" display="https://fbref.com/en/players/0ef89a37/matchlogs/2023-2024/summary/Philippe-Coutinho-Match-Logs" xr:uid="{63C0EB0D-F39A-4C95-A04F-C7B54BD19B58}"/>
    <hyperlink ref="B112" r:id="rId437" display="https://fbref.com/en/players/a5ca9127/Conor-Coventry" xr:uid="{BE394B6F-FB6A-422B-B4AE-08CCB5C9974A}"/>
    <hyperlink ref="C112" r:id="rId438" display="https://fbref.com/en/country/IRL/Republic-of-Ireland-Football" xr:uid="{9E7CF523-5837-48CC-8963-753AC2DEEAE6}"/>
    <hyperlink ref="E112" r:id="rId439" display="https://fbref.com/en/squads/7c21e445/West-Ham-United-Stats" xr:uid="{62E485F4-774B-4996-80FC-3409BDF0CEDF}"/>
    <hyperlink ref="AD112" r:id="rId440" display="https://fbref.com/en/players/a5ca9127/matchlogs/2023-2024/summary/Conor-Coventry-Match-Logs" xr:uid="{4FFAF207-3B99-4DF3-BF24-4BF01C737FC2}"/>
    <hyperlink ref="B113" r:id="rId441" display="https://fbref.com/en/players/4f974391/Aaron-Cresswell" xr:uid="{E7BA7EE9-280A-44C8-B1A9-67B2161C6D36}"/>
    <hyperlink ref="C113" r:id="rId442" display="https://fbref.com/en/country/ENG/England-Football" xr:uid="{7B396C85-9CBA-406D-A1ED-C2E5E5085331}"/>
    <hyperlink ref="E113" r:id="rId443" display="https://fbref.com/en/squads/7c21e445/West-Ham-United-Stats" xr:uid="{C1CFB398-99ED-4D48-8157-74936D9A7DF7}"/>
    <hyperlink ref="AD113" r:id="rId444" display="https://fbref.com/en/players/4f974391/matchlogs/2023-2024/summary/Aaron-Cresswell-Match-Logs" xr:uid="{A3C49725-DC6B-415E-A233-FE64F38ADE57}"/>
    <hyperlink ref="B114" r:id="rId445" display="https://fbref.com/en/players/1daec722/Marc-Cucurella" xr:uid="{6BD4A04D-627C-4D49-8083-5E60058C12C7}"/>
    <hyperlink ref="C114" r:id="rId446" display="https://fbref.com/en/country/ESP/Spain-Football" xr:uid="{E7214E43-6B4E-41C8-8917-608C4AFD51CA}"/>
    <hyperlink ref="E114" r:id="rId447" display="https://fbref.com/en/squads/cff3d9bb/Chelsea-Stats" xr:uid="{31407CDE-1943-4832-B0F6-B5F857B73327}"/>
    <hyperlink ref="AD114" r:id="rId448" display="https://fbref.com/en/players/1daec722/matchlogs/2023-2024/summary/Marc-Cucurella-Match-Logs" xr:uid="{876EECAE-39B8-4A39-816E-7FFAE93C8E17}"/>
    <hyperlink ref="B115" r:id="rId449" display="https://fbref.com/en/players/f6d7d690/Josh-Cullen" xr:uid="{CA383750-E4E9-44BC-96EB-8535309C3804}"/>
    <hyperlink ref="C115" r:id="rId450" display="https://fbref.com/en/country/IRL/Republic-of-Ireland-Football" xr:uid="{0706DB45-E6AD-4BAF-9112-CA0CBFD351AC}"/>
    <hyperlink ref="E115" r:id="rId451" display="https://fbref.com/en/squads/943e8050/Burnley-Stats" xr:uid="{E0BB73A8-2D25-466C-BCC7-74B3D6D79E39}"/>
    <hyperlink ref="AD115" r:id="rId452" display="https://fbref.com/en/players/f6d7d690/matchlogs/2023-2024/summary/Josh-Cullen-Match-Logs" xr:uid="{9CBD94D6-3A29-4E5B-A40A-7D10B9E58256}"/>
    <hyperlink ref="B116" r:id="rId453" display="https://fbref.com/en/players/dc62b55d/Matheus-Cunha" xr:uid="{C6EB3EA1-469D-4E8A-83EB-FC7E3B910618}"/>
    <hyperlink ref="C116" r:id="rId454" display="https://fbref.com/en/country/BRA/Brazil-Football" xr:uid="{741CB254-8320-4CDE-9D5B-42431210153B}"/>
    <hyperlink ref="E116" r:id="rId455" display="https://fbref.com/en/squads/8cec06e1/Wolverhampton-Wanderers-Stats" xr:uid="{0B961BE9-EDBE-445D-92DF-7FF276E4E4A5}"/>
    <hyperlink ref="AD116" r:id="rId456" display="https://fbref.com/en/players/dc62b55d/matchlogs/2023-2024/summary/Matheus-Cunha-Match-Logs" xr:uid="{99C95C5C-5344-4216-9010-95905F3508FE}"/>
    <hyperlink ref="B117" r:id="rId457" display="https://fbref.com/en/players/db4ed67b/Mahmoud-Dahoud" xr:uid="{CDFD1BED-9C20-495B-B0B4-C048DCB6F5F0}"/>
    <hyperlink ref="C117" r:id="rId458" display="https://fbref.com/en/country/GER/Germany-Football" xr:uid="{CF70C4BB-76D7-4914-AFF7-FC6C0E0D90B5}"/>
    <hyperlink ref="E117" r:id="rId459" display="https://fbref.com/en/squads/d07537b9/Brighton-and-Hove-Albion-Stats" xr:uid="{EA04E689-C0E9-469C-862F-62F470E9A41D}"/>
    <hyperlink ref="AD117" r:id="rId460" display="https://fbref.com/en/players/db4ed67b/matchlogs/2023-2024/summary/Mahmoud-Dahoud-Match-Logs" xr:uid="{9D800B42-B949-4DB2-BE16-AECECA43496F}"/>
    <hyperlink ref="B118" r:id="rId461" display="https://fbref.com/en/players/93e08bce/Ameen-Al-Dakhil" xr:uid="{5973C2CB-23D9-40DE-A078-B05593C019F5}"/>
    <hyperlink ref="C118" r:id="rId462" display="https://fbref.com/en/country/BEL/Belgium-Football" xr:uid="{1A5DFB39-9B62-4A3B-91DB-E3EA9AD1AD1E}"/>
    <hyperlink ref="E118" r:id="rId463" display="https://fbref.com/en/squads/943e8050/Burnley-Stats" xr:uid="{747192A8-6C71-4082-86BE-3905F6F21D22}"/>
    <hyperlink ref="AD118" r:id="rId464" display="https://fbref.com/en/players/93e08bce/matchlogs/2023-2024/summary/Ameen-Al-Dakhil-Match-Logs" xr:uid="{589CAD58-89A3-4BF2-AF26-02D5F4F8717B}"/>
    <hyperlink ref="B119" r:id="rId465" display="https://fbref.com/en/players/d9565625/Diogo-Dalot" xr:uid="{0351EECD-D135-4C25-8891-5B6E64B78BB3}"/>
    <hyperlink ref="C119" r:id="rId466" display="https://fbref.com/en/country/POR/Portugal-Football" xr:uid="{EF429236-1F8F-4525-95B7-A1F767F12AE6}"/>
    <hyperlink ref="E119" r:id="rId467" display="https://fbref.com/en/squads/19538871/Manchester-United-Stats" xr:uid="{7605A4AC-14CF-4F4F-A000-432A6DF0BDBC}"/>
    <hyperlink ref="AD119" r:id="rId468" display="https://fbref.com/en/players/d9565625/matchlogs/2023-2024/summary/Diogo-Dalot-Match-Logs" xr:uid="{071468D6-9AA1-4EC6-8ADB-74832D3D7766}"/>
    <hyperlink ref="B120" r:id="rId469" display="https://fbref.com/en/players/215f3907/Mikkel-Damsgaard" xr:uid="{90556039-9155-4919-962D-F0E18F0D367D}"/>
    <hyperlink ref="C120" r:id="rId470" display="https://fbref.com/en/country/DEN/Denmark-Football" xr:uid="{D72BE8D9-58F5-4F32-A763-DCCA4EC17202}"/>
    <hyperlink ref="E120" r:id="rId471" display="https://fbref.com/en/squads/cd051869/Brentford-Stats" xr:uid="{33CE8125-1E53-4EAB-B871-933747A39663}"/>
    <hyperlink ref="AD120" r:id="rId472" display="https://fbref.com/en/players/215f3907/matchlogs/2023-2024/summary/Mikkel-Damsgaard-Match-Logs" xr:uid="{04ADD831-6B34-4794-9177-B976F7D972B7}"/>
    <hyperlink ref="B121" r:id="rId473" display="https://fbref.com/en/players/a816dbfb/Danilo" xr:uid="{07537CEA-E00E-47A0-8BBD-FB6E3EFDCA76}"/>
    <hyperlink ref="C121" r:id="rId474" display="https://fbref.com/en/country/BRA/Brazil-Football" xr:uid="{668AC9B5-A88D-4535-A1D8-3D317203026F}"/>
    <hyperlink ref="E121" r:id="rId475" display="https://fbref.com/en/squads/e4a775cb/Nottingham-Forest-Stats" xr:uid="{93089548-3BDB-4396-91C4-FA56356DC608}"/>
    <hyperlink ref="AD121" r:id="rId476" display="https://fbref.com/en/players/a816dbfb/matchlogs/2023-2024/summary/Danilo-Match-Logs" xr:uid="{24BAE2AB-DA44-46F8-A760-FBCFFB90E18D}"/>
    <hyperlink ref="B122" r:id="rId477" display="https://fbref.com/en/players/f08490a6/Arnaut-Danjuma" xr:uid="{12A5A5C1-FCA6-4805-99E6-F41D7F87154E}"/>
    <hyperlink ref="C122" r:id="rId478" display="https://fbref.com/en/country/NED/Netherlands-Football" xr:uid="{71CCDB64-F001-4BA5-9865-DDD470BD8347}"/>
    <hyperlink ref="E122" r:id="rId479" display="https://fbref.com/en/squads/d3fd31cc/Everton-Stats" xr:uid="{DC177E1F-C1EB-4846-B701-D7A9E20A7CC7}"/>
    <hyperlink ref="AD122" r:id="rId480" display="https://fbref.com/en/players/f08490a6/matchlogs/2023-2024/summary/Arnaut-Danjuma-Match-Logs" xr:uid="{46AD8EFE-2679-4B9B-90A1-D8A5F745DB32}"/>
    <hyperlink ref="B123" r:id="rId481" display="https://fbref.com/en/players/60344e4f/Josh-Dasilva" xr:uid="{CD83814A-49F8-4CBC-B654-B3EBDC4C49D8}"/>
    <hyperlink ref="C123" r:id="rId482" display="https://fbref.com/en/country/ENG/England-Football" xr:uid="{267B4FB0-9DB0-4233-B5AD-31FD491E399E}"/>
    <hyperlink ref="E123" r:id="rId483" display="https://fbref.com/en/squads/cd051869/Brentford-Stats" xr:uid="{FBEAC2B7-F581-4775-B032-34683AA0AD32}"/>
    <hyperlink ref="AD123" r:id="rId484" display="https://fbref.com/en/players/60344e4f/matchlogs/2023-2024/summary/Josh-Dasilva-Match-Logs" xr:uid="{052706B5-D001-4926-8986-EDD28BC54E16}"/>
    <hyperlink ref="B124" r:id="rId485" display="https://fbref.com/en/players/71894777/Adam-Davies" xr:uid="{9C1741D8-3106-4268-8957-570277F8EC1F}"/>
    <hyperlink ref="C124" r:id="rId486" display="https://fbref.com/en/country/WAL/Wales-Football" xr:uid="{644A4224-AA7E-47B4-95DA-29DFE8EACE6C}"/>
    <hyperlink ref="E124" r:id="rId487" display="https://fbref.com/en/squads/1df6b87e/Sheffield-United-Stats" xr:uid="{48C2A825-84BB-4E7F-A893-737CD368DDDE}"/>
    <hyperlink ref="AD124" r:id="rId488" display="https://fbref.com/en/players/71894777/matchlogs/2023-2024/summary/Adam-Davies-Match-Logs" xr:uid="{F8060841-7ED4-4C80-9350-F2F34E032CA4}"/>
    <hyperlink ref="B125" r:id="rId489" display="https://fbref.com/en/players/44781702/Ben-Davies" xr:uid="{EA7EAFC7-4F2F-4385-9C83-C78463E543C6}"/>
    <hyperlink ref="C125" r:id="rId490" display="https://fbref.com/en/country/WAL/Wales-Football" xr:uid="{DE780DFA-963E-40F7-BE46-BCAB0142E852}"/>
    <hyperlink ref="E125" r:id="rId491" display="https://fbref.com/en/squads/361ca564/Tottenham-Hotspur-Stats" xr:uid="{0E7D446A-619C-4B2A-8032-3BBC8471F0F7}"/>
    <hyperlink ref="AD125" r:id="rId492" display="https://fbref.com/en/players/44781702/matchlogs/2023-2024/summary/Ben-Davies-Match-Logs" xr:uid="{E83B6839-41CB-4859-A4F0-9ED0B5B9C85C}"/>
    <hyperlink ref="B126" r:id="rId493" display="https://fbref.com/en/players/9228b07c/Tom-Davies" xr:uid="{4764F629-6975-4AAF-9B19-11B8342B74BC}"/>
    <hyperlink ref="C126" r:id="rId494" display="https://fbref.com/en/country/ENG/England-Football" xr:uid="{AB888E8E-B862-49DC-8AEE-77B7F8DFC948}"/>
    <hyperlink ref="E126" r:id="rId495" display="https://fbref.com/en/squads/1df6b87e/Sheffield-United-Stats" xr:uid="{DD37D619-2531-4772-9230-F4C49932FF82}"/>
    <hyperlink ref="AD126" r:id="rId496" display="https://fbref.com/en/players/9228b07c/matchlogs/2023-2024/summary/Tom-Davies-Match-Logs" xr:uid="{0E5EF2E3-1E8B-47A3-A6A7-2551296061B7}"/>
    <hyperlink ref="B127" r:id="rId497" display="https://fbref.com/en/players/3e9e06cb/Craig-Dawson" xr:uid="{FB954098-6C78-46B8-8F2E-199D25456162}"/>
    <hyperlink ref="C127" r:id="rId498" display="https://fbref.com/en/country/ENG/England-Football" xr:uid="{0B703B21-CC4C-41FE-AAA2-AB901E3E96CC}"/>
    <hyperlink ref="E127" r:id="rId499" display="https://fbref.com/en/squads/8cec06e1/Wolverhampton-Wanderers-Stats" xr:uid="{B172B88D-353F-4820-9555-8BC7F226581F}"/>
    <hyperlink ref="AD127" r:id="rId500" display="https://fbref.com/en/players/3e9e06cb/matchlogs/2023-2024/summary/Craig-Dawson-Match-Logs" xr:uid="{57D414C8-2672-4891-8F6B-35395B5576B4}"/>
    <hyperlink ref="B128" r:id="rId501" display="https://fbref.com/en/players/e46012d4/Kevin-De-Bruyne" xr:uid="{ACD3324E-1D63-4BEE-B6B4-673CFDC560CC}"/>
    <hyperlink ref="C128" r:id="rId502" display="https://fbref.com/en/country/BEL/Belgium-Football" xr:uid="{51E386A2-C286-4732-AFA3-894E8EBB893E}"/>
    <hyperlink ref="E128" r:id="rId503" display="https://fbref.com/en/squads/b8fd03ef/Manchester-City-Stats" xr:uid="{5ED5BA26-5778-41BE-A2CB-969AF1FDF671}"/>
    <hyperlink ref="AD128" r:id="rId504" display="https://fbref.com/en/players/e46012d4/matchlogs/2023-2024/summary/Kevin-De-Bruyne-Match-Logs" xr:uid="{27E657A4-FD8F-4F28-A40C-AD0A951FABF0}"/>
    <hyperlink ref="B129" r:id="rId505" display="https://fbref.com/en/players/b737f944/Hannes-Delcroix" xr:uid="{77B77A28-20F2-4690-BCD2-582F03AAE670}"/>
    <hyperlink ref="C129" r:id="rId506" display="https://fbref.com/en/country/BEL/Belgium-Football" xr:uid="{5A1A1959-4F02-45AF-8849-45A0D8A09E70}"/>
    <hyperlink ref="E129" r:id="rId507" display="https://fbref.com/en/squads/943e8050/Burnley-Stats" xr:uid="{674A9F7F-CA8E-427B-A9E9-0C000ED9B8C9}"/>
    <hyperlink ref="AD129" r:id="rId508" display="https://fbref.com/en/players/b737f944/matchlogs/2023-2024/summary/Hannes-Delcroix-Match-Logs" xr:uid="{6313F0DB-8789-4300-8430-4ADBE482F080}"/>
    <hyperlink ref="B130" r:id="rId509" display="https://fbref.com/en/players/5a7301ae/Leander-Dendoncker" xr:uid="{5235296B-9BAD-4C47-A191-F0E0C12CD649}"/>
    <hyperlink ref="C130" r:id="rId510" display="https://fbref.com/en/country/BEL/Belgium-Football" xr:uid="{43CA3C16-4887-4CDF-B012-7DCF9339A033}"/>
    <hyperlink ref="E130" r:id="rId511" display="https://fbref.com/en/squads/8602292d/Aston-Villa-Stats" xr:uid="{E804DC1D-842A-4070-8AB2-4B90166CF218}"/>
    <hyperlink ref="AD130" r:id="rId512" display="https://fbref.com/en/players/5a7301ae/matchlogs/2023-2024/summary/Leander-Dendoncker-Match-Logs" xr:uid="{BF711B0B-88B0-4A44-9E47-85C49413CDC8}"/>
    <hyperlink ref="B131" r:id="rId513" display="https://fbref.com/en/players/aeed5c06/Moussa-Diaby" xr:uid="{7B907D17-68A0-4446-8E74-2E2700E5B23D}"/>
    <hyperlink ref="C131" r:id="rId514" display="https://fbref.com/en/country/FRA/France-Football" xr:uid="{A685668A-84B9-44CA-AC98-E4B424DAA8E1}"/>
    <hyperlink ref="E131" r:id="rId515" display="https://fbref.com/en/squads/8602292d/Aston-Villa-Stats" xr:uid="{AA5A0B7A-224D-4075-B2CB-DFD81D9B2612}"/>
    <hyperlink ref="AD131" r:id="rId516" display="https://fbref.com/en/players/aeed5c06/matchlogs/2023-2024/summary/Moussa-Diaby-Match-Logs" xr:uid="{8A774D95-10B8-4E0A-BD2F-B14A39D8EBFE}"/>
    <hyperlink ref="B132" r:id="rId517" display="https://fbref.com/en/players/31c69ef1/Ruben-Dias" xr:uid="{03EBCAD0-9CE5-4878-A63E-BBDD1A20C680}"/>
    <hyperlink ref="C132" r:id="rId518" display="https://fbref.com/en/country/POR/Portugal-Football" xr:uid="{3FD961A7-509E-42E0-955C-D563C4D7CDE0}"/>
    <hyperlink ref="E132" r:id="rId519" display="https://fbref.com/en/squads/b8fd03ef/Manchester-City-Stats" xr:uid="{56D58EA8-0CA7-4409-93CE-3E6B51564926}"/>
    <hyperlink ref="AD132" r:id="rId520" display="https://fbref.com/en/players/31c69ef1/matchlogs/2023-2024/summary/Ruben-Dias-Match-Logs" xr:uid="{6DFCFA2C-2BE6-4DED-988B-0A19D65C07C7}"/>
    <hyperlink ref="B133" r:id="rId521" display="https://fbref.com/en/players/4a1a9578/Luis-Diaz" xr:uid="{527C2758-6798-405E-8ACA-6AD22DE5A7BF}"/>
    <hyperlink ref="C133" r:id="rId522" display="https://fbref.com/en/country/COL/Colombia-Football" xr:uid="{3054563F-66A0-4155-9E87-1A53C64B7217}"/>
    <hyperlink ref="E133" r:id="rId523" display="https://fbref.com/en/squads/822bd0ba/Liverpool-Stats" xr:uid="{251A8378-4DED-4BEF-BE93-F68F2719BAD7}"/>
    <hyperlink ref="AD133" r:id="rId524" display="https://fbref.com/en/players/4a1a9578/matchlogs/2023-2024/summary/Luis-Diaz-Match-Logs" xr:uid="{862BBBC2-C602-4970-A731-2CB346E4B36A}"/>
    <hyperlink ref="B134" r:id="rId525" display="https://fbref.com/en/players/979cb300/Matt-Dibley-Dias" xr:uid="{EDE1ECBC-47F5-489A-8553-D90DB848FDD7}"/>
    <hyperlink ref="C134" r:id="rId526" display="https://fbref.com/en/country/ENG/England-Football" xr:uid="{AE256402-CB3D-4F46-BD19-8CC8B52EA6F8}"/>
    <hyperlink ref="E134" r:id="rId527" display="https://fbref.com/en/squads/fd962109/Fulham-Stats" xr:uid="{349DCF6B-0AC3-4DBA-8919-76985DFFD387}"/>
    <hyperlink ref="AD134" r:id="rId528" display="https://fbref.com/en/players/979cb300/matchlogs/2023-2024/summary/Matt-Dibley-Dias-Match-Logs" xr:uid="{AEFB8E01-EC5A-4747-A4A8-C71196310181}"/>
    <hyperlink ref="B135" r:id="rId529" display="https://fbref.com/en/players/ac861941/Eric-Dier" xr:uid="{87024536-54C7-42B0-AD96-C0CEC467296A}"/>
    <hyperlink ref="C135" r:id="rId530" display="https://fbref.com/en/country/ENG/England-Football" xr:uid="{994B8AEE-3E9D-4576-8F07-4E4831265E91}"/>
    <hyperlink ref="E135" r:id="rId531" display="https://fbref.com/en/squads/361ca564/Tottenham-Hotspur-Stats" xr:uid="{0F11D4AA-381E-4A01-AD85-3E45156D5DFB}"/>
    <hyperlink ref="AD135" r:id="rId532" display="https://fbref.com/en/players/ac861941/matchlogs/2023-2024/summary/Eric-Dier-Match-Logs" xr:uid="{95127C4F-DCFB-4B9D-8C4F-43AAAA630A33}"/>
    <hyperlink ref="B136" r:id="rId533" display="https://fbref.com/en/players/1b84dbe1/Lucas-Digne" xr:uid="{22B0BABB-FAE1-48FC-8D40-3A0AD72F9DDA}"/>
    <hyperlink ref="C136" r:id="rId534" display="https://fbref.com/en/country/FRA/France-Football" xr:uid="{286B141B-9A60-428C-8636-C4B89EC81C1E}"/>
    <hyperlink ref="E136" r:id="rId535" display="https://fbref.com/en/squads/8602292d/Aston-Villa-Stats" xr:uid="{7E312938-0847-4D29-9389-1E8E7A6359EF}"/>
    <hyperlink ref="AD136" r:id="rId536" display="https://fbref.com/en/players/1b84dbe1/matchlogs/2023-2024/summary/Lucas-Digne-Match-Logs" xr:uid="{61AECD88-448F-4F92-AF6C-30FD9A13A5A6}"/>
    <hyperlink ref="B137" r:id="rId537" display="https://fbref.com/en/players/a712ca2b/Issa-Diop" xr:uid="{D63965C3-4876-42E0-813F-796DF09F0DE0}"/>
    <hyperlink ref="C137" r:id="rId538" display="https://fbref.com/en/country/FRA/France-Football" xr:uid="{4F2619CA-55E1-4E67-9232-72E10592637A}"/>
    <hyperlink ref="E137" r:id="rId539" display="https://fbref.com/en/squads/fd962109/Fulham-Stats" xr:uid="{4756637D-3E93-4D3C-8164-6150D7523736}"/>
    <hyperlink ref="AD137" r:id="rId540" display="https://fbref.com/en/players/a712ca2b/matchlogs/2023-2024/summary/Issa-Diop-Match-Logs" xr:uid="{C3F7D838-98EA-4871-931F-4B65BB3FA01A}"/>
    <hyperlink ref="B138" r:id="rId541" display="https://fbref.com/en/players/ad82197c/Axel-Disasi" xr:uid="{18B5BF9D-1255-4A97-B61A-C835DD2AB4A8}"/>
    <hyperlink ref="C138" r:id="rId542" display="https://fbref.com/en/country/FRA/France-Football" xr:uid="{62B79DAC-DEEC-409A-B07B-1E5B7934859B}"/>
    <hyperlink ref="E138" r:id="rId543" display="https://fbref.com/en/squads/cff3d9bb/Chelsea-Stats" xr:uid="{6E2D7571-ED20-41F1-8796-B2F74D0B7F4A}"/>
    <hyperlink ref="AD138" r:id="rId544" display="https://fbref.com/en/players/ad82197c/matchlogs/2023-2024/summary/Axel-Disasi-Match-Logs" xr:uid="{AD308BEC-2961-435E-96E0-6D2884D5A828}"/>
    <hyperlink ref="B139" r:id="rId545" display="https://fbref.com/en/players/733f1a7d/Ben-Doak" xr:uid="{75B1768D-72CC-4F58-9BC0-A95C8A7EC8CA}"/>
    <hyperlink ref="C139" r:id="rId546" display="https://fbref.com/en/country/SCO/Scotland-Football" xr:uid="{703870BA-487F-4E71-80F4-B7BF7E4C6CDA}"/>
    <hyperlink ref="E139" r:id="rId547" display="https://fbref.com/en/squads/822bd0ba/Liverpool-Stats" xr:uid="{5D3ADB68-911B-4A17-AA33-7B0640C57FA6}"/>
    <hyperlink ref="AD139" r:id="rId548" display="https://fbref.com/en/players/733f1a7d/matchlogs/2023-2024/summary/Ben-Doak-Match-Logs" xr:uid="{4B194323-E0D1-470E-B7B5-46512C3BFA2D}"/>
    <hyperlink ref="B140" r:id="rId549" display="https://fbref.com/en/players/e814e1cf/Lewis-Dobbin" xr:uid="{D06A11C1-C528-4DAC-94C4-DC9686FE152C}"/>
    <hyperlink ref="C140" r:id="rId550" display="https://fbref.com/en/country/ENG/England-Football" xr:uid="{A8B72E66-A3F0-4E38-B771-21F3215C2722}"/>
    <hyperlink ref="E140" r:id="rId551" display="https://fbref.com/en/squads/d3fd31cc/Everton-Stats" xr:uid="{1088ABE1-DED7-42FD-A169-235BAF69FB08}"/>
    <hyperlink ref="AD140" r:id="rId552" display="https://fbref.com/en/players/e814e1cf/matchlogs/2023-2024/summary/Lewis-Dobbin-Match-Logs" xr:uid="{977FC5A2-FA37-4037-8E80-46DD0E6DE4DC}"/>
    <hyperlink ref="B141" r:id="rId553" display="https://fbref.com/en/players/d557d734/Matt-Doherty" xr:uid="{DBB6923E-F5B1-4509-9E05-10F86C05F4E2}"/>
    <hyperlink ref="C141" r:id="rId554" display="https://fbref.com/en/country/IRL/Republic-of-Ireland-Football" xr:uid="{C1444561-3545-4871-B950-4DDCC7D08219}"/>
    <hyperlink ref="E141" r:id="rId555" display="https://fbref.com/en/squads/8cec06e1/Wolverhampton-Wanderers-Stats" xr:uid="{3C5351C5-8E3E-4960-BBD1-8F0C7425218C}"/>
    <hyperlink ref="AD141" r:id="rId556" display="https://fbref.com/en/players/d557d734/matchlogs/2023-2024/summary/Matt-Doherty-Match-Logs" xr:uid="{D0FA66CA-1A06-46AA-ACB4-7A7859BE9590}"/>
    <hyperlink ref="B142" r:id="rId557" display="https://fbref.com/en/players/fffea3e5/Jeremy-Doku" xr:uid="{D3C184E3-54DE-4D8C-9EC2-72E87E058343}"/>
    <hyperlink ref="C142" r:id="rId558" display="https://fbref.com/en/country/BEL/Belgium-Football" xr:uid="{67E36E28-9B37-4D53-9EBA-752D30CECF81}"/>
    <hyperlink ref="E142" r:id="rId559" display="https://fbref.com/en/squads/b8fd03ef/Manchester-City-Stats" xr:uid="{8971ACB7-9783-4FE9-82F0-D6E4EC9ECE2D}"/>
    <hyperlink ref="AD142" r:id="rId560" display="https://fbref.com/en/players/fffea3e5/matchlogs/2023-2024/summary/Jeremy-Doku-Match-Logs" xr:uid="{CEDBA201-24AB-4B79-9D50-7BBC5EAF7B58}"/>
    <hyperlink ref="B143" r:id="rId561" display="https://fbref.com/en/players/20b3a502/Nicolas-Dominguez" xr:uid="{6CCA767A-4A61-4AB4-8357-C5DD4B644A39}"/>
    <hyperlink ref="C143" r:id="rId562" display="https://fbref.com/en/country/ARG/Argentina-Football" xr:uid="{A933A8F8-A721-40A8-92FD-65DA5C5FFC63}"/>
    <hyperlink ref="E143" r:id="rId563" display="https://fbref.com/en/squads/e4a775cb/Nottingham-Forest-Stats" xr:uid="{EB241B5C-3459-4F6D-8F1E-AB156D38C3BB}"/>
    <hyperlink ref="AD143" r:id="rId564" display="https://fbref.com/en/players/20b3a502/matchlogs/2023-2024/summary/Nicolas-Dominguez-Match-Logs" xr:uid="{3EFB5647-8849-4A00-8463-348C56ED8269}"/>
    <hyperlink ref="B144" r:id="rId565" display="https://fbref.com/en/players/5e4d9b48/Jamie-Donley" xr:uid="{8A0F6A89-13FB-4710-A1A6-936C99995069}"/>
    <hyperlink ref="C144" r:id="rId566" display="https://fbref.com/en/country/ENG/England-Football" xr:uid="{D7EB5B53-DFDA-478B-B67E-05801FCBD094}"/>
    <hyperlink ref="E144" r:id="rId567" display="https://fbref.com/en/squads/361ca564/Tottenham-Hotspur-Stats" xr:uid="{727B1226-248F-4D7C-B601-5B951FC6D09B}"/>
    <hyperlink ref="AD144" r:id="rId568" display="https://fbref.com/en/players/5e4d9b48/matchlogs/2023-2024/summary/Jamie-Donley-Match-Logs" xr:uid="{901E9964-B4C4-4A8A-B749-98D817FFEED5}"/>
    <hyperlink ref="B145" r:id="rId569" display="https://fbref.com/en/players/67ac5bb8/Gabriel-Dos-Santos" xr:uid="{4D194E60-4C65-4648-B3B9-F85A17EC9E5A}"/>
    <hyperlink ref="C145" r:id="rId570" display="https://fbref.com/en/country/BRA/Brazil-Football" xr:uid="{1B131FCE-CA70-4094-B4BC-DAF01A07ACBA}"/>
    <hyperlink ref="E145" r:id="rId571" display="https://fbref.com/en/squads/18bb7c10/Arsenal-Stats" xr:uid="{61D1341E-C122-4458-892C-B078DA59065A}"/>
    <hyperlink ref="AD145" r:id="rId572" display="https://fbref.com/en/players/67ac5bb8/matchlogs/2023-2024/summary/Gabriel-Dos-Santos-Match-Logs" xr:uid="{B24478FA-F5C6-45FC-B794-D172DC860256}"/>
    <hyperlink ref="B146" r:id="rId573" display="https://fbref.com/en/players/02b29014/Abdoulaye-Doucoure" xr:uid="{3EB3BEFC-0C00-4B6D-8926-CBEA553A28EC}"/>
    <hyperlink ref="C146" r:id="rId574" display="https://fbref.com/en/country/MLI/Mali-Football" xr:uid="{25A5AE93-16B1-4EC6-BFE5-2B5FD9B801C9}"/>
    <hyperlink ref="E146" r:id="rId575" display="https://fbref.com/en/squads/d3fd31cc/Everton-Stats" xr:uid="{4EBDC34C-BF4B-454C-A7D2-540CDEF0D28D}"/>
    <hyperlink ref="AD146" r:id="rId576" display="https://fbref.com/en/players/02b29014/matchlogs/2023-2024/summary/Abdoulaye-Doucoure-Match-Logs" xr:uid="{6B0B804D-9392-4810-8416-1C30BA9977C0}"/>
    <hyperlink ref="B147" r:id="rId577" display="https://fbref.com/en/players/ce4f40c7/Cheick-Doucoure" xr:uid="{DABA6D7A-E402-4526-8CAB-AF61F1184942}"/>
    <hyperlink ref="C147" r:id="rId578" display="https://fbref.com/en/country/MLI/Mali-Football" xr:uid="{2B48FBC3-D05F-4561-929B-97F3FD7851D6}"/>
    <hyperlink ref="E147" r:id="rId579" display="https://fbref.com/en/squads/47c64c55/Crystal-Palace-Stats" xr:uid="{4795A488-0E1F-4A76-8A03-CE26CE80C527}"/>
    <hyperlink ref="AD147" r:id="rId580" display="https://fbref.com/en/players/ce4f40c7/matchlogs/2023-2024/summary/Cheick-Doucoure-Match-Logs" xr:uid="{4EEB00D0-F61C-4162-9182-7D0CE4572EE2}"/>
    <hyperlink ref="B148" r:id="rId581" display="https://fbref.com/en/players/bf33b257/Alfie-Doughty" xr:uid="{50B13B67-615E-48AA-A697-9EA2A1321289}"/>
    <hyperlink ref="C148" r:id="rId582" display="https://fbref.com/en/country/ENG/England-Football" xr:uid="{D5B70C60-1ABC-473A-8835-78522D3B60A6}"/>
    <hyperlink ref="E148" r:id="rId583" display="https://fbref.com/en/squads/e297cd13/Luton-Town-Stats" xr:uid="{FDF7D647-16FE-4FF7-8C8C-1ED5CD785D76}"/>
    <hyperlink ref="AD148" r:id="rId584" display="https://fbref.com/en/players/bf33b257/matchlogs/2023-2024/summary/Alfie-Doughty-Match-Logs" xr:uid="{3BBE42E1-C5CA-45F8-BE3B-6F3B3F63E8B6}"/>
    <hyperlink ref="B149" r:id="rId585" display="https://fbref.com/en/players/5526deb1/Tommy-Doyle" xr:uid="{B5D5CCD9-DD43-491E-A785-F22F616AFA26}"/>
    <hyperlink ref="C149" r:id="rId586" display="https://fbref.com/en/country/ENG/England-Football" xr:uid="{D6AABFD3-B672-4B3F-BD46-87AB01B27365}"/>
    <hyperlink ref="E149" r:id="rId587" display="https://fbref.com/en/squads/8cec06e1/Wolverhampton-Wanderers-Stats" xr:uid="{FFD91A7A-9E45-4484-B18A-6052CFCF9236}"/>
    <hyperlink ref="AD149" r:id="rId588" display="https://fbref.com/en/players/5526deb1/matchlogs/2023-2024/summary/Tommy-Doyle-Match-Logs" xr:uid="{3E16985A-FF3F-4AC7-A02B-4984B2F99DB4}"/>
    <hyperlink ref="B150" r:id="rId589" display="https://fbref.com/en/players/3a949a25/Martin-Dubravka" xr:uid="{8B1F1FDA-4616-41F0-980E-E997F09E9203}"/>
    <hyperlink ref="C150" r:id="rId590" display="https://fbref.com/en/country/SVK/Slovakia-Football" xr:uid="{F15192BE-C2D9-4947-89C7-66BD4CFC1328}"/>
    <hyperlink ref="E150" r:id="rId591" display="https://fbref.com/en/squads/b2b47a98/Newcastle-United-Stats" xr:uid="{5760681F-8F9C-4B02-80C4-0CD238891F31}"/>
    <hyperlink ref="AD150" r:id="rId592" display="https://fbref.com/en/players/3a949a25/matchlogs/2023-2024/summary/Martin-Dubravka-Match-Logs" xr:uid="{93CFB472-C8B2-412C-9739-B2AF432CD5F2}"/>
    <hyperlink ref="B151" r:id="rId593" display="https://fbref.com/en/players/3fe6bd8c/Paul-Dummett" xr:uid="{CCF67527-EBE0-48BA-B43B-4EAF6AA66779}"/>
    <hyperlink ref="C151" r:id="rId594" display="https://fbref.com/en/country/WAL/Wales-Football" xr:uid="{9F5D52FC-A7A6-4C2D-9BDA-421234F7D90D}"/>
    <hyperlink ref="E151" r:id="rId595" display="https://fbref.com/en/squads/b2b47a98/Newcastle-United-Stats" xr:uid="{E00193D0-A1C3-4C6D-801C-12AD01A19DE5}"/>
    <hyperlink ref="AD151" r:id="rId596" display="https://fbref.com/en/players/3fe6bd8c/matchlogs/2023-2024/summary/Paul-Dummett-Match-Logs" xr:uid="{4A5656F1-4F53-4E9E-BCF3-7B56E3DF6237}"/>
    <hyperlink ref="B152" r:id="rId597" display="https://fbref.com/en/players/282f75f3/Lewis-Dunk" xr:uid="{6A2A4D2C-0BE8-45CF-BAF9-7A918F41A351}"/>
    <hyperlink ref="C152" r:id="rId598" display="https://fbref.com/en/country/ENG/England-Football" xr:uid="{48B584D1-89E2-4F03-8649-8FA14AA5ADA3}"/>
    <hyperlink ref="E152" r:id="rId599" display="https://fbref.com/en/squads/d07537b9/Brighton-and-Hove-Albion-Stats" xr:uid="{0BEB4E6F-7169-4FB6-B687-3355C3D93974}"/>
    <hyperlink ref="AD152" r:id="rId600" display="https://fbref.com/en/players/282f75f3/matchlogs/2023-2024/summary/Lewis-Dunk-Match-Logs" xr:uid="{601022D7-CA7F-424A-9529-0504F5C1BE2E}"/>
    <hyperlink ref="B153" r:id="rId601" display="https://fbref.com/en/players/414184f7/Jhon-Duran" xr:uid="{91611E72-D4B1-4BC8-82FD-683F19C81F2F}"/>
    <hyperlink ref="C153" r:id="rId602" display="https://fbref.com/en/country/COL/Colombia-Football" xr:uid="{604A4750-02DB-4CD9-8830-A714478EE411}"/>
    <hyperlink ref="E153" r:id="rId603" display="https://fbref.com/en/squads/8602292d/Aston-Villa-Stats" xr:uid="{4362681F-6C52-47E5-8910-A08D6640FB00}"/>
    <hyperlink ref="AD153" r:id="rId604" display="https://fbref.com/en/players/414184f7/matchlogs/2023-2024/summary/Jhon-Duran-Match-Logs" xr:uid="{A7D0B1D5-2B9D-41E5-AED2-95DDF9CDB906}"/>
    <hyperlink ref="B154" r:id="rId605" display="https://fbref.com/en/players/fa9fa773/Malcolm-Ebiowei" xr:uid="{AE065026-79D1-4CDF-9A36-2817754C925C}"/>
    <hyperlink ref="C154" r:id="rId606" display="https://fbref.com/en/country/ENG/England-Football" xr:uid="{104964EC-361D-4C82-9283-AABAB9B9A181}"/>
    <hyperlink ref="E154" r:id="rId607" display="https://fbref.com/en/squads/47c64c55/Crystal-Palace-Stats" xr:uid="{DE40797C-1B24-4EDA-B229-1E839DB4E946}"/>
    <hyperlink ref="AD154" r:id="rId608" display="https://fbref.com/en/players/fa9fa773/matchlogs/2023-2024/summary/Malcolm-Ebiowei-Match-Logs" xr:uid="{C7A3027F-06D8-4548-9807-03697DBBD7A7}"/>
    <hyperlink ref="B155" r:id="rId609" display="https://fbref.com/en/players/3bb7b8b4/Ederson" xr:uid="{D0D6D34D-C7AC-4E19-AEC2-CC4D6A8CB3FA}"/>
    <hyperlink ref="C155" r:id="rId610" display="https://fbref.com/en/country/BRA/Brazil-Football" xr:uid="{2A27C256-D802-45AC-884D-10B4964C02E0}"/>
    <hyperlink ref="E155" r:id="rId611" display="https://fbref.com/en/squads/b8fd03ef/Manchester-City-Stats" xr:uid="{D2F9B00C-EDCF-462D-BF2E-020E5AF76518}"/>
    <hyperlink ref="AD155" r:id="rId612" display="https://fbref.com/en/players/3bb7b8b4/matchlogs/2023-2024/summary/Ederson-Match-Logs" xr:uid="{4AF6E3F3-A384-4CD8-AF49-97AA6FF2DB5D}"/>
    <hyperlink ref="B156" r:id="rId613" display="https://fbref.com/en/players/0562b7f1/Odsonne-Edouard" xr:uid="{FA7A8973-A149-4D31-85B1-1BDB2D80EA36}"/>
    <hyperlink ref="C156" r:id="rId614" display="https://fbref.com/en/country/FRA/France-Football" xr:uid="{C42F3D57-7BCA-4697-B8CA-6210E2EF1085}"/>
    <hyperlink ref="E156" r:id="rId615" display="https://fbref.com/en/squads/47c64c55/Crystal-Palace-Stats" xr:uid="{FF4B4610-B1D3-42BE-A4DC-E3F55642AAFA}"/>
    <hyperlink ref="AD156" r:id="rId616" display="https://fbref.com/en/players/0562b7f1/matchlogs/2023-2024/summary/Odsonne-Edouard-Match-Logs" xr:uid="{A53B80B1-55EF-4BBB-89C7-C3C0EE135E7B}"/>
    <hyperlink ref="B157" r:id="rId617" display="https://fbref.com/en/players/debe38a0/John-Egan" xr:uid="{FB04FA0C-AB8E-410B-90DE-18403710757B}"/>
    <hyperlink ref="C157" r:id="rId618" display="https://fbref.com/en/country/IRL/Republic-of-Ireland-Football" xr:uid="{7D519F2C-B30B-4322-BB63-56CA0F8E8392}"/>
    <hyperlink ref="E157" r:id="rId619" display="https://fbref.com/en/squads/1df6b87e/Sheffield-United-Stats" xr:uid="{07AF4DD1-4892-420A-B7CE-051A7EE17C3F}"/>
    <hyperlink ref="AD157" r:id="rId620" display="https://fbref.com/en/players/debe38a0/matchlogs/2023-2024/summary/John-Egan-Match-Logs" xr:uid="{4E1142A5-94A0-4459-9601-FE40A64E8904}"/>
    <hyperlink ref="B158" r:id="rId621" display="https://fbref.com/en/players/3d554589/Hjalmar-Ekdal" xr:uid="{9986258D-1589-49B3-951A-A5DEC23EE47D}"/>
    <hyperlink ref="C158" r:id="rId622" display="https://fbref.com/en/country/SWE/Sweden-Football" xr:uid="{7A5F0A9C-FDA5-4E92-A992-90828A9EF6B4}"/>
    <hyperlink ref="E158" r:id="rId623" display="https://fbref.com/en/squads/943e8050/Burnley-Stats" xr:uid="{11765F5D-BB48-4E15-B8A1-D14AE29CB555}"/>
    <hyperlink ref="AD158" r:id="rId624" display="https://fbref.com/en/players/3d554589/matchlogs/2023-2024/summary/Hjalmar-Ekdal-Match-Logs" xr:uid="{96ACC74C-53B1-4157-A646-D72D4A597396}"/>
    <hyperlink ref="B159" r:id="rId625" display="https://fbref.com/en/players/2fba6108/Anthony-Elanga" xr:uid="{33FDFC05-8D90-412D-BFA2-3C639845FB4C}"/>
    <hyperlink ref="C159" r:id="rId626" display="https://fbref.com/en/country/SWE/Sweden-Football" xr:uid="{48A3316D-9F4D-4CEC-A3A7-7C3DBDA258DD}"/>
    <hyperlink ref="E159" r:id="rId627" display="https://fbref.com/en/squads/e4a775cb/Nottingham-Forest-Stats" xr:uid="{3A10FD17-D2DC-409D-9CE0-EE52E38CD51F}"/>
    <hyperlink ref="AD159" r:id="rId628" display="https://fbref.com/en/players/2fba6108/matchlogs/2023-2024/summary/Anthony-Elanga-Match-Logs" xr:uid="{70D75FD5-A249-429B-927A-2DC0B39F799E}"/>
    <hyperlink ref="B160" r:id="rId629" display="https://fbref.com/en/players/b9e1436c/Harvey-Elliott" xr:uid="{BB18AA59-BC70-4828-B640-1A100E1F7F77}"/>
    <hyperlink ref="C160" r:id="rId630" display="https://fbref.com/en/country/ENG/England-Football" xr:uid="{3327DE8F-3900-4F1C-A602-D7AFAA3D1D37}"/>
    <hyperlink ref="E160" r:id="rId631" display="https://fbref.com/en/squads/822bd0ba/Liverpool-Stats" xr:uid="{08F4E539-F095-442A-8E03-32F9CC1D5652}"/>
    <hyperlink ref="AD160" r:id="rId632" display="https://fbref.com/en/players/b9e1436c/matchlogs/2023-2024/summary/Harvey-Elliott-Match-Logs" xr:uid="{DC4BC9FE-27E1-4DB9-B5BA-A01134A0BFCA}"/>
    <hyperlink ref="B161" r:id="rId633" display="https://fbref.com/en/players/47a34c4f/Mohamed-Elneny" xr:uid="{9473BAFE-5EBE-48A5-BC96-21919BF31A65}"/>
    <hyperlink ref="C161" r:id="rId634" display="https://fbref.com/en/country/EGY/Egypt-Football" xr:uid="{7009D793-F126-41B4-A643-8CD54D4EEF92}"/>
    <hyperlink ref="E161" r:id="rId635" display="https://fbref.com/en/squads/18bb7c10/Arsenal-Stats" xr:uid="{695FA6C6-1E4A-43BD-9C58-1B38E11DBFC0}"/>
    <hyperlink ref="AD161" r:id="rId636" display="https://fbref.com/en/players/47a34c4f/matchlogs/2023-2024/summary/Mohamed-Elneny-Match-Logs" xr:uid="{779105A9-3119-4FB0-A9EB-655A6A9BAAA3}"/>
    <hyperlink ref="B162" r:id="rId637" display="https://fbref.com/en/players/df8b52a5/Emerson" xr:uid="{ADF42CC3-4335-4EFB-BD29-AE9FA5B74C5F}"/>
    <hyperlink ref="C162" r:id="rId638" display="https://fbref.com/en/country/BRA/Brazil-Football" xr:uid="{9318598F-66BC-426C-BCF5-134BB2B5CD06}"/>
    <hyperlink ref="E162" r:id="rId639" display="https://fbref.com/en/squads/361ca564/Tottenham-Hotspur-Stats" xr:uid="{4B9C4CA1-4C66-47FD-9AB6-06DA5772DAB6}"/>
    <hyperlink ref="AD162" r:id="rId640" display="https://fbref.com/en/players/df8b52a5/matchlogs/2023-2024/summary/Emerson-Match-Logs" xr:uid="{EBD44E9E-5FD6-4787-9CC1-A9CE5B7C00A3}"/>
    <hyperlink ref="B163" r:id="rId641" display="https://fbref.com/en/players/c149016b/Wataru-Endo" xr:uid="{5EECB6D8-A558-4710-8CC9-2145C57A90A4}"/>
    <hyperlink ref="C163" r:id="rId642" display="https://fbref.com/en/country/JPN/Japan-Football" xr:uid="{DB84D5F8-5B17-4DF6-B59D-86C450432DE5}"/>
    <hyperlink ref="E163" r:id="rId643" display="https://fbref.com/en/squads/822bd0ba/Liverpool-Stats" xr:uid="{C7303E86-E292-40C6-A4B6-D19CEE9FC391}"/>
    <hyperlink ref="AD163" r:id="rId644" display="https://fbref.com/en/players/c149016b/matchlogs/2023-2024/summary/Wataru-Endo-Match-Logs" xr:uid="{063D2321-58EC-4609-B92B-05CF7F0A720C}"/>
    <hyperlink ref="B164" r:id="rId645" display="https://fbref.com/en/players/980522ec/Christian-Eriksen" xr:uid="{54D82F7A-EADF-48AB-9ACC-59D995686879}"/>
    <hyperlink ref="C164" r:id="rId646" display="https://fbref.com/en/country/DEN/Denmark-Football" xr:uid="{BB0652FF-82FB-4B53-A0C8-35AE11E1A0A5}"/>
    <hyperlink ref="E164" r:id="rId647" display="https://fbref.com/en/squads/19538871/Manchester-United-Stats" xr:uid="{6DE983DB-73C0-449A-881D-7B91497AEACE}"/>
    <hyperlink ref="AD164" r:id="rId648" display="https://fbref.com/en/players/980522ec/matchlogs/2023-2024/summary/Christian-Eriksen-Match-Logs" xr:uid="{E0763EF2-7F08-4214-B3C7-506E83744D5F}"/>
    <hyperlink ref="B165" r:id="rId649" display="https://fbref.com/en/players/d38fdf53/Pervis-Estupinan" xr:uid="{3B899435-34A6-458C-A44A-E43146551A9F}"/>
    <hyperlink ref="C165" r:id="rId650" display="https://fbref.com/en/country/ECU/Ecuador-Football" xr:uid="{42DC3726-10C7-4E85-832F-22FD2D75E12E}"/>
    <hyperlink ref="E165" r:id="rId651" display="https://fbref.com/en/squads/d07537b9/Brighton-and-Hove-Albion-Stats" xr:uid="{FD1F6B05-59D6-403E-B5AA-7181B0CDB319}"/>
    <hyperlink ref="AD165" r:id="rId652" display="https://fbref.com/en/players/d38fdf53/matchlogs/2023-2024/summary/Pervis-Estupinan-Match-Logs" xr:uid="{BB259736-2550-49DB-B851-63171970DEB6}"/>
    <hyperlink ref="B166" r:id="rId653" display="https://fbref.com/en/players/f8fcd2a5/Jonny-Evans" xr:uid="{633EE3C9-ADE2-4E0C-977F-E742172E2BC0}"/>
    <hyperlink ref="C166" r:id="rId654" display="https://fbref.com/en/country/NIR/Northern-Ireland-Football" xr:uid="{C7DC2C32-8BEE-4FA7-88DA-F311140C30E1}"/>
    <hyperlink ref="E166" r:id="rId655" display="https://fbref.com/en/squads/19538871/Manchester-United-Stats" xr:uid="{D323C268-D0B4-4AD9-B6CA-C27786DF1ADD}"/>
    <hyperlink ref="AD166" r:id="rId656" display="https://fbref.com/en/players/f8fcd2a5/matchlogs/2023-2024/summary/Jonny-Evans-Match-Logs" xr:uid="{78CB4FE2-7CC1-4DBB-BE1F-3DFB9120C64D}"/>
    <hyperlink ref="B167" r:id="rId657" display="https://fbref.com/en/players/ae4fc6a4/Eberechi-Eze" xr:uid="{93508ED2-5F28-4311-9CA4-1B880EFA2EAC}"/>
    <hyperlink ref="C167" r:id="rId658" display="https://fbref.com/en/country/ENG/England-Football" xr:uid="{074C3D68-0128-4B25-BCA2-D7791D6373C6}"/>
    <hyperlink ref="E167" r:id="rId659" display="https://fbref.com/en/squads/47c64c55/Crystal-Palace-Stats" xr:uid="{64D0D4E1-6340-4D2F-8FF0-642C6CE53874}"/>
    <hyperlink ref="AD167" r:id="rId660" display="https://fbref.com/en/players/ae4fc6a4/matchlogs/2023-2024/summary/Eberechi-Eze-Match-Logs" xr:uid="{65728A53-96C6-4C54-BB36-87BD64345AE2}"/>
    <hyperlink ref="B168" r:id="rId661" display="https://fbref.com/en/players/9328b835/Lukasz-Fabianski" xr:uid="{7E870941-D350-4775-93C4-B8D77C599510}"/>
    <hyperlink ref="C168" r:id="rId662" display="https://fbref.com/en/country/POL/Poland-Football" xr:uid="{34115523-7BBD-4508-86BE-34CC1026557B}"/>
    <hyperlink ref="E168" r:id="rId663" display="https://fbref.com/en/squads/7c21e445/West-Ham-United-Stats" xr:uid="{EAF6C5C0-DEA0-457A-B0C7-D15531D62165}"/>
    <hyperlink ref="AD168" r:id="rId664" display="https://fbref.com/en/players/9328b835/matchlogs/2023-2024/summary/Lukasz-Fabianski-Match-Logs" xr:uid="{789EA24B-6FAF-4231-A44E-75695B48F739}"/>
    <hyperlink ref="B169" r:id="rId665" display="https://fbref.com/en/players/0ba976e4/Ansu-Fati" xr:uid="{6DDF4543-16B7-47E2-A89D-36493F3C3C37}"/>
    <hyperlink ref="C169" r:id="rId666" display="https://fbref.com/en/country/ESP/Spain-Football" xr:uid="{38102909-7CA7-4303-9099-D487E212A19F}"/>
    <hyperlink ref="E169" r:id="rId667" display="https://fbref.com/en/squads/d07537b9/Brighton-and-Hove-Albion-Stats" xr:uid="{33BCE99F-69AB-400E-87AA-CC5488458AD5}"/>
    <hyperlink ref="AD169" r:id="rId668" display="https://fbref.com/en/players/0ba976e4/matchlogs/2023-2024/summary/Ansu-Fati-Match-Logs" xr:uid="{0AFA3E52-7D8C-4A5B-BC43-EB381F7EEC13}"/>
    <hyperlink ref="B170" r:id="rId669" display="https://fbref.com/en/players/51a3c4c8/Felipe" xr:uid="{65443B1C-A87B-4901-9158-1ABB3EE61300}"/>
    <hyperlink ref="C170" r:id="rId670" display="https://fbref.com/en/country/BRA/Brazil-Football" xr:uid="{65A75089-0DB5-46EA-88DC-7A687AC3DCD4}"/>
    <hyperlink ref="E170" r:id="rId671" display="https://fbref.com/en/squads/e4a775cb/Nottingham-Forest-Stats" xr:uid="{B2F79A3C-4D8E-47EF-BC8B-B534B6F139DC}"/>
    <hyperlink ref="AD170" r:id="rId672" display="https://fbref.com/en/players/51a3c4c8/matchlogs/2023-2024/summary/Felipe-Match-Logs" xr:uid="{15100DD4-8E5A-47D0-AD91-8FFC4D65168C}"/>
    <hyperlink ref="B171" r:id="rId673" display="https://fbref.com/en/players/4596da74/Evan-Ferguson" xr:uid="{3422FDD5-B39F-47BD-B006-6C9345C8F07B}"/>
    <hyperlink ref="C171" r:id="rId674" display="https://fbref.com/en/country/IRL/Republic-of-Ireland-Football" xr:uid="{B0891780-E98F-4CD7-A770-7C3698EEE786}"/>
    <hyperlink ref="E171" r:id="rId675" display="https://fbref.com/en/squads/d07537b9/Brighton-and-Hove-Albion-Stats" xr:uid="{8BCD3DB6-2920-4807-9BD4-DE4CC945DD79}"/>
    <hyperlink ref="AD171" r:id="rId676" display="https://fbref.com/en/players/4596da74/matchlogs/2023-2024/summary/Evan-Ferguson-Match-Logs" xr:uid="{891F0D36-56B4-436B-A5BE-8196E1E79818}"/>
    <hyperlink ref="B172" r:id="rId677" display="https://fbref.com/en/players/507c7bdf/Bruno-Fernandes" xr:uid="{9938B5F7-EC9C-4ADD-B72C-173770F6DA6A}"/>
    <hyperlink ref="C172" r:id="rId678" display="https://fbref.com/en/country/POR/Portugal-Football" xr:uid="{BDD057C7-9214-474C-96D0-D7B7E412CBBA}"/>
    <hyperlink ref="E172" r:id="rId679" display="https://fbref.com/en/squads/19538871/Manchester-United-Stats" xr:uid="{DCED2577-4D02-4158-9B9D-48043F379753}"/>
    <hyperlink ref="AD172" r:id="rId680" display="https://fbref.com/en/players/507c7bdf/matchlogs/2023-2024/summary/Bruno-Fernandes-Match-Logs" xr:uid="{6CF2C9BA-9D83-4026-BD13-B52195470F0B}"/>
    <hyperlink ref="B173" r:id="rId681" display="https://fbref.com/en/players/33a68b9b/Alvaro-Fernandez" xr:uid="{9F345301-DEF3-4B35-B15B-A65DE176C5E4}"/>
    <hyperlink ref="C173" r:id="rId682" display="https://fbref.com/en/country/ESP/Spain-Football" xr:uid="{94A7F2BB-4CFF-4BA4-ACFC-467FC535673D}"/>
    <hyperlink ref="E173" r:id="rId683" display="https://fbref.com/en/squads/19538871/Manchester-United-Stats" xr:uid="{8489BA42-97F5-4E13-882C-DECA1B483262}"/>
    <hyperlink ref="AD173" r:id="rId684" display="https://fbref.com/en/players/33a68b9b/matchlogs/2023-2024/summary/Alvaro-Fernandez-Match-Logs" xr:uid="{6412E63E-C22E-41B6-AF18-81E7756A4310}"/>
    <hyperlink ref="B174" r:id="rId685" display="https://fbref.com/en/players/5ff4ab71/Enzo-Fernandez" xr:uid="{7E6C3480-1D9B-4C2F-BB4F-EE5B1482EDDF}"/>
    <hyperlink ref="C174" r:id="rId686" display="https://fbref.com/en/country/ARG/Argentina-Football" xr:uid="{2180C5EE-8FFC-455F-BCF2-92AFB317E488}"/>
    <hyperlink ref="E174" r:id="rId687" display="https://fbref.com/en/squads/cff3d9bb/Chelsea-Stats" xr:uid="{D071620A-B9DE-40BD-BC03-9992FD5E918D}"/>
    <hyperlink ref="AD174" r:id="rId688" display="https://fbref.com/en/players/5ff4ab71/matchlogs/2023-2024/summary/Enzo-Fernandez-Match-Logs" xr:uid="{11982FFB-9C92-46FF-A5C3-4261507CE697}"/>
    <hyperlink ref="B175" r:id="rId689" display="https://fbref.com/en/players/a92ab7be/Mark-Flekken" xr:uid="{F2D2BD56-FD16-4969-8572-9652691AB690}"/>
    <hyperlink ref="C175" r:id="rId690" display="https://fbref.com/en/country/NED/Netherlands-Football" xr:uid="{76C95956-1761-40E2-BB65-D0EBC83A375E}"/>
    <hyperlink ref="E175" r:id="rId691" display="https://fbref.com/en/squads/cd051869/Brentford-Stats" xr:uid="{6B9C544C-22EA-4603-9A74-7C1C0A5A2C86}"/>
    <hyperlink ref="AD175" r:id="rId692" display="https://fbref.com/en/players/a92ab7be/matchlogs/2023-2024/summary/Mark-Flekken-Match-Logs" xr:uid="{BBDCA451-12CA-4048-9F09-E397C0324836}"/>
    <hyperlink ref="B176" r:id="rId693" display="https://fbref.com/en/players/ed1e53f3/Phil-Foden" xr:uid="{50E9FDD2-1674-4953-AB7D-21A2189F0FA3}"/>
    <hyperlink ref="C176" r:id="rId694" display="https://fbref.com/en/country/ENG/England-Football" xr:uid="{4BED82AA-BF53-42A2-BBCC-B837F70B6BDF}"/>
    <hyperlink ref="E176" r:id="rId695" display="https://fbref.com/en/squads/b8fd03ef/Manchester-City-Stats" xr:uid="{18BB3E8B-90D2-426B-AD63-47EBDE7C380C}"/>
    <hyperlink ref="AD176" r:id="rId696" display="https://fbref.com/en/players/ed1e53f3/matchlogs/2023-2024/summary/Phil-Foden-Match-Logs" xr:uid="{E189A916-47EE-42F4-B791-BA023CA06373}"/>
    <hyperlink ref="B177" r:id="rId697" display="https://fbref.com/en/players/96cf7b61/Wes-Foderingham" xr:uid="{A4E13D1E-02B1-4BD9-A6BE-B142656866D2}"/>
    <hyperlink ref="C177" r:id="rId698" display="https://fbref.com/en/country/ENG/England-Football" xr:uid="{229272C5-C785-4514-88B4-243678A9BC91}"/>
    <hyperlink ref="E177" r:id="rId699" display="https://fbref.com/en/squads/1df6b87e/Sheffield-United-Stats" xr:uid="{1A32A8FB-F548-49FC-BAED-05F2E43B5CB4}"/>
    <hyperlink ref="AD177" r:id="rId700" display="https://fbref.com/en/players/96cf7b61/matchlogs/2023-2024/summary/Wes-Foderingham-Match-Logs" xr:uid="{4B261EB9-9052-42F6-A9E0-73F4C40A68D6}"/>
    <hyperlink ref="B178" r:id="rId701" display="https://fbref.com/en/players/82927de4/Pablo-Fornals" xr:uid="{08A1BA57-BB8C-4183-9084-EBD8F75629F7}"/>
    <hyperlink ref="C178" r:id="rId702" display="https://fbref.com/en/country/ESP/Spain-Football" xr:uid="{53D2E2CB-1EA1-45E1-A5E4-4D8082A41F10}"/>
    <hyperlink ref="E178" r:id="rId703" display="https://fbref.com/en/squads/7c21e445/West-Ham-United-Stats" xr:uid="{A5A38290-0C6C-492C-826C-32D232285523}"/>
    <hyperlink ref="AD178" r:id="rId704" display="https://fbref.com/en/players/82927de4/matchlogs/2023-2024/summary/Pablo-Fornals-Match-Logs" xr:uid="{BE058724-C9E2-4BFB-AB8C-C9CB22383486}"/>
    <hyperlink ref="B179" r:id="rId705" display="https://fbref.com/en/players/c3e39f12/Fraser-Forster" xr:uid="{49BD4394-6FF5-4102-AF0C-12E08278262C}"/>
    <hyperlink ref="C179" r:id="rId706" display="https://fbref.com/en/country/ENG/England-Football" xr:uid="{ED9657EB-601E-4E98-9D60-3CA908FCA596}"/>
    <hyperlink ref="E179" r:id="rId707" display="https://fbref.com/en/squads/361ca564/Tottenham-Hotspur-Stats" xr:uid="{5EBD4CEA-ED10-49AF-9046-9448DDD8F663}"/>
    <hyperlink ref="AD179" r:id="rId708" display="https://fbref.com/en/players/c3e39f12/matchlogs/2023-2024/summary/Fraser-Forster-Match-Logs" xr:uid="{3984FD24-8598-462D-978A-F6CF97AC52F0}"/>
    <hyperlink ref="B180" r:id="rId709" display="https://fbref.com/en/players/f84a807c/Lyle-Foster" xr:uid="{BB8310A4-497E-4166-8915-32879A77F3BB}"/>
    <hyperlink ref="C180" r:id="rId710" display="https://fbref.com/en/country/RSA/South-Africa-Football" xr:uid="{1C85B027-A38C-4323-BA48-90B8F57D1D8C}"/>
    <hyperlink ref="E180" r:id="rId711" display="https://fbref.com/en/squads/943e8050/Burnley-Stats" xr:uid="{DC8D2A8A-C638-4A5D-993C-F80883EA3065}"/>
    <hyperlink ref="AD180" r:id="rId712" display="https://fbref.com/en/players/f84a807c/matchlogs/2023-2024/summary/Lyle-Foster-Match-Logs" xr:uid="{F70FEC98-C58A-40DC-B9E7-469568559FB4}"/>
    <hyperlink ref="B181" r:id="rId713" display="https://fbref.com/en/players/38c29201/Aidan-Francis" xr:uid="{D6FD3F0D-1CE0-4967-878A-E5CF7D8D75DA}"/>
    <hyperlink ref="C181" r:id="rId714" display="https://fbref.com/en/country/ENG/England-Football" xr:uid="{67BA437D-FED2-4A04-A0AD-553BE59E2B2E}"/>
    <hyperlink ref="E181" r:id="rId715" display="https://fbref.com/en/squads/e297cd13/Luton-Town-Stats" xr:uid="{DC244008-7995-4905-B5D4-F00B38F2CB46}"/>
    <hyperlink ref="AD181" r:id="rId716" display="https://fbref.com/en/players/38c29201/matchlogs/2023-2024/summary/Aidan-Francis-Match-Logs" xr:uid="{85EA5DBA-DFAD-40E3-B751-1C69D8984607}"/>
    <hyperlink ref="B182" r:id="rId717" display="https://fbref.com/en/players/6722d4f0/Tyrese-Francois" xr:uid="{4EFF910E-3124-457D-A5B8-EC9D2F21C6AE}"/>
    <hyperlink ref="C182" r:id="rId718" display="https://fbref.com/en/country/AUS/Australia-Football" xr:uid="{CFA98E3E-E852-4E73-9113-6734EE5AA7C8}"/>
    <hyperlink ref="E182" r:id="rId719" display="https://fbref.com/en/squads/fd962109/Fulham-Stats" xr:uid="{5BDA96A4-1332-469A-BDF6-B19DB06DF7A0}"/>
    <hyperlink ref="AD182" r:id="rId720" display="https://fbref.com/en/players/6722d4f0/matchlogs/2023-2024/summary/Tyrese-Francois-Match-Logs" xr:uid="{C8C0F744-6D98-447F-BE30-81A09FDDEFD7}"/>
    <hyperlink ref="B183" r:id="rId721" display="https://fbref.com/en/players/00b77ecf/Nathan-Fraser" xr:uid="{31CB6F61-B007-400B-A389-F84BA40E279E}"/>
    <hyperlink ref="C183" r:id="rId722" display="https://fbref.com/en/country/IRL/Republic-of-Ireland-Football" xr:uid="{18672C4B-93F9-4018-879F-12AADD801DBA}"/>
    <hyperlink ref="E183" r:id="rId723" display="https://fbref.com/en/squads/8cec06e1/Wolverhampton-Wanderers-Stats" xr:uid="{A3AB119F-9661-4C12-AD79-FDD12159DA82}"/>
    <hyperlink ref="AD183" r:id="rId724" display="https://fbref.com/en/players/00b77ecf/matchlogs/2023-2024/summary/Nathan-Fraser-Match-Logs" xr:uid="{F3112ECD-D0AE-41E5-A59A-E78E34FFBE44}"/>
    <hyperlink ref="B184" r:id="rId725" display="https://fbref.com/en/players/98d2c2c4/Remo-Freuler" xr:uid="{EAB2652F-4DA2-405A-9ABF-B21B0FD5EAB8}"/>
    <hyperlink ref="C184" r:id="rId726" display="https://fbref.com/en/country/SUI/Switzerland-Football" xr:uid="{C998699C-3FCC-48EA-95B5-5181A6567C14}"/>
    <hyperlink ref="E184" r:id="rId727" display="https://fbref.com/en/squads/e4a775cb/Nottingham-Forest-Stats" xr:uid="{5688EF25-6029-4A3D-93F0-DD5CCE0BF2D3}"/>
    <hyperlink ref="AD184" r:id="rId728" display="https://fbref.com/en/players/98d2c2c4/matchlogs/2023-2024/summary/Remo-Freuler-Match-Logs" xr:uid="{00B282CA-76F0-4D71-B547-3984B734687D}"/>
    <hyperlink ref="B185" r:id="rId729" display="https://fbref.com/en/players/1971591f/Cody-Gakpo" xr:uid="{590A1306-EB37-4D90-9F74-554B9B8CE73F}"/>
    <hyperlink ref="C185" r:id="rId730" display="https://fbref.com/en/country/NED/Netherlands-Football" xr:uid="{544C1640-3DAA-47D7-8F79-2AEE5BA5321D}"/>
    <hyperlink ref="E185" r:id="rId731" display="https://fbref.com/en/squads/822bd0ba/Liverpool-Stats" xr:uid="{ECE6F06F-2C66-4C39-82BC-18D0CA5E7A90}"/>
    <hyperlink ref="AD185" r:id="rId732" display="https://fbref.com/en/players/1971591f/matchlogs/2023-2024/summary/Cody-Gakpo-Match-Logs" xr:uid="{983D4825-9439-4024-86FE-C8652E8EE2F4}"/>
    <hyperlink ref="B186" r:id="rId733" display="https://fbref.com/en/players/c2731c10/Conor-Gallagher" xr:uid="{A7784364-2EC9-4A7D-A0EC-8792BB80DB17}"/>
    <hyperlink ref="C186" r:id="rId734" display="https://fbref.com/en/country/ENG/England-Football" xr:uid="{8D2EF73E-6DF4-4E47-81DF-E80B5AC04E24}"/>
    <hyperlink ref="E186" r:id="rId735" display="https://fbref.com/en/squads/cff3d9bb/Chelsea-Stats" xr:uid="{9212C0A0-2BF0-4C15-A1C8-540351E9B321}"/>
    <hyperlink ref="AD186" r:id="rId736" display="https://fbref.com/en/players/c2731c10/matchlogs/2023-2024/summary/Conor-Gallagher-Match-Logs" xr:uid="{75442481-40E9-4DA4-9122-86C8F0C0D14A}"/>
    <hyperlink ref="B187" r:id="rId737" display="https://fbref.com/en/players/72c812f3/Idrissa-Gana-Gueye" xr:uid="{CD23EE1D-4360-4ACD-8453-D64FF2D14928}"/>
    <hyperlink ref="C187" r:id="rId738" display="https://fbref.com/en/country/SEN/Senegal-Football" xr:uid="{A5CF2E12-B0D3-41F5-8E37-724E98EF1942}"/>
    <hyperlink ref="E187" r:id="rId739" display="https://fbref.com/en/squads/d3fd31cc/Everton-Stats" xr:uid="{1FDEE4B3-9411-4579-BEE4-E7C54001EAE3}"/>
    <hyperlink ref="AD187" r:id="rId740" display="https://fbref.com/en/players/72c812f3/matchlogs/2023-2024/summary/Idrissa-Gana-Gueye-Match-Logs" xr:uid="{10A34AD4-2FA9-4FCE-A9A2-46F306BE7C4F}"/>
    <hyperlink ref="B188" r:id="rId741" display="https://fbref.com/en/players/7aa8adfe/Alejandro-Garnacho" xr:uid="{1BA25151-3CC8-4AAC-903F-821CBFB508D8}"/>
    <hyperlink ref="C188" r:id="rId742" display="https://fbref.com/en/country/ARG/Argentina-Football" xr:uid="{1E3FB3C9-69FC-4251-B903-3B25961419D7}"/>
    <hyperlink ref="E188" r:id="rId743" display="https://fbref.com/en/squads/19538871/Manchester-United-Stats" xr:uid="{20A98AFF-4BD5-49AB-93E6-41578D6BAB28}"/>
    <hyperlink ref="AD188" r:id="rId744" display="https://fbref.com/en/players/7aa8adfe/matchlogs/2023-2024/summary/Alejandro-Garnacho-Match-Logs" xr:uid="{0F600168-AB31-4989-BDF1-EBA91C3CE6AF}"/>
    <hyperlink ref="B189" r:id="rId745" display="https://fbref.com/en/players/4e015693/James-Garner" xr:uid="{A69A270B-C0FD-4424-B0D9-894DA8D7B5B6}"/>
    <hyperlink ref="C189" r:id="rId746" display="https://fbref.com/en/country/ENG/England-Football" xr:uid="{210F2220-2FD1-490D-A005-9C49E0570164}"/>
    <hyperlink ref="E189" r:id="rId747" display="https://fbref.com/en/squads/d3fd31cc/Everton-Stats" xr:uid="{653F24EB-0563-4501-8DF2-89A71D003B3B}"/>
    <hyperlink ref="AD189" r:id="rId748" display="https://fbref.com/en/players/4e015693/matchlogs/2023-2024/summary/James-Garner-Match-Logs" xr:uid="{97774731-AAE7-4583-939D-3F3A9391E7E5}"/>
    <hyperlink ref="B190" r:id="rId749" display="https://fbref.com/en/players/f7b1d4e0/Saman-Ghoddos" xr:uid="{22A5FF28-926C-433D-AF3A-DF47A296AC08}"/>
    <hyperlink ref="C190" r:id="rId750" display="https://fbref.com/en/country/IRN/Iran-Football" xr:uid="{A2CC9A33-0AAA-471E-89FB-69CCDBF54166}"/>
    <hyperlink ref="E190" r:id="rId751" display="https://fbref.com/en/squads/cd051869/Brentford-Stats" xr:uid="{33254B73-1FC6-4974-90B2-FF7AB9345442}"/>
    <hyperlink ref="AD190" r:id="rId752" display="https://fbref.com/en/players/f7b1d4e0/matchlogs/2023-2024/summary/Saman-Ghoddos-Match-Logs" xr:uid="{3C8CA375-EBA5-4E57-A259-6454C241FF44}"/>
    <hyperlink ref="B191" r:id="rId753" display="https://fbref.com/en/players/32f60ed8/Morgan-Gibbs-White" xr:uid="{FE2118F3-CBCE-4836-BE8F-0F466030BCD5}"/>
    <hyperlink ref="C191" r:id="rId754" display="https://fbref.com/en/country/ENG/England-Football" xr:uid="{2B33E1DD-B77B-4B15-A243-4F566FCD767C}"/>
    <hyperlink ref="E191" r:id="rId755" display="https://fbref.com/en/squads/e4a775cb/Nottingham-Forest-Stats" xr:uid="{10AC1DE1-7997-4FDA-BF53-040E69E79D83}"/>
    <hyperlink ref="AD191" r:id="rId756" display="https://fbref.com/en/players/32f60ed8/matchlogs/2023-2024/summary/Morgan-Gibbs-White-Match-Logs" xr:uid="{FF863A5A-9BDC-4A96-B5C6-161B0CB4D55A}"/>
    <hyperlink ref="B192" r:id="rId757" display="https://fbref.com/en/players/d91f104d/Alfie-Gilchrist" xr:uid="{31A6F8D2-0846-4A96-B13A-E3F9F92E6492}"/>
    <hyperlink ref="C192" r:id="rId758" display="https://fbref.com/en/country/ENG/England-Football" xr:uid="{47E91A55-8184-49AE-96A1-0399E1ACAB0A}"/>
    <hyperlink ref="E192" r:id="rId759" display="https://fbref.com/en/squads/cff3d9bb/Chelsea-Stats" xr:uid="{0B7A098B-E2F2-47E3-9628-245BF22617B1}"/>
    <hyperlink ref="AD192" r:id="rId760" display="https://fbref.com/en/players/d91f104d/matchlogs/2023-2024/summary/Alfie-Gilchrist-Match-Logs" xr:uid="{EE3280ED-EC23-42E5-8160-F9D4582FCE0F}"/>
    <hyperlink ref="B193" r:id="rId761" display="https://fbref.com/en/players/df10e27c/Billy-Gilmour" xr:uid="{BE309694-5565-4E3A-9170-A5D11548D3FB}"/>
    <hyperlink ref="C193" r:id="rId762" display="https://fbref.com/en/country/SCO/Scotland-Football" xr:uid="{7AE9BF53-E2DB-4C69-A2DB-202799E9CBB4}"/>
    <hyperlink ref="E193" r:id="rId763" display="https://fbref.com/en/squads/d07537b9/Brighton-and-Hove-Albion-Stats" xr:uid="{AE66CC16-9F94-4FEB-B572-3817ABD3699F}"/>
    <hyperlink ref="AD193" r:id="rId764" display="https://fbref.com/en/players/df10e27c/matchlogs/2023-2024/summary/Billy-Gilmour-Match-Logs" xr:uid="{5B5E75AC-CC6B-4157-8FD2-FE714809310B}"/>
    <hyperlink ref="B194" r:id="rId765" display="https://fbref.com/en/players/9f7c837d/Ben-Godfrey" xr:uid="{4BEC6EFA-BBFE-4B77-A4C7-1347173D57F1}"/>
    <hyperlink ref="C194" r:id="rId766" display="https://fbref.com/en/country/ENG/England-Football" xr:uid="{3CA7F87B-A8C8-4F19-BDE4-CEDBC73C69A9}"/>
    <hyperlink ref="E194" r:id="rId767" display="https://fbref.com/en/squads/d3fd31cc/Everton-Stats" xr:uid="{FBF72379-36DB-4738-9062-49420A20DBB1}"/>
    <hyperlink ref="AD194" r:id="rId768" display="https://fbref.com/en/players/9f7c837d/matchlogs/2023-2024/summary/Ben-Godfrey-Match-Logs" xr:uid="{878515CC-E445-4063-A335-FA7B077AD82A}"/>
    <hyperlink ref="B195" r:id="rId769" display="https://fbref.com/en/players/1961b2aa/Andre-Gomes" xr:uid="{8D39B8FD-1C07-465C-9819-85F760AD1E76}"/>
    <hyperlink ref="C195" r:id="rId770" display="https://fbref.com/en/country/POR/Portugal-Football" xr:uid="{FC6F883E-C106-457B-A43A-BD8693D0D70C}"/>
    <hyperlink ref="E195" r:id="rId771" display="https://fbref.com/en/squads/d3fd31cc/Everton-Stats" xr:uid="{638C692F-C08D-4AA4-A01C-EF15B5B7637B}"/>
    <hyperlink ref="AD195" r:id="rId772" display="https://fbref.com/en/players/1961b2aa/matchlogs/2023-2024/summary/Andre-Gomes-Match-Logs" xr:uid="{FB191C73-0AC9-4719-A09A-E89F73432389}"/>
    <hyperlink ref="B196" r:id="rId773" display="https://fbref.com/en/players/8b57ad2c/Joao-Gomes" xr:uid="{30B9B980-0995-4BC4-A681-B015D26DFB14}"/>
    <hyperlink ref="C196" r:id="rId774" display="https://fbref.com/en/country/BRA/Brazil-Football" xr:uid="{98185CB2-D554-4FF9-8C3F-15AD1088741D}"/>
    <hyperlink ref="E196" r:id="rId775" display="https://fbref.com/en/squads/8cec06e1/Wolverhampton-Wanderers-Stats" xr:uid="{EC601A74-A84F-438C-A186-E8045AA00582}"/>
    <hyperlink ref="AD196" r:id="rId776" display="https://fbref.com/en/players/8b57ad2c/matchlogs/2023-2024/summary/Joao-Gomes-Match-Logs" xr:uid="{56543C2A-0FAA-4AEC-8F8E-78D2A94E24FD}"/>
    <hyperlink ref="B197" r:id="rId777" display="https://fbref.com/en/players/f0caab96/Toti-Gomes" xr:uid="{36890004-9396-41E3-BB2E-6944C9CBB78C}"/>
    <hyperlink ref="C197" r:id="rId778" display="https://fbref.com/en/country/POR/Portugal-Football" xr:uid="{E69CD370-58FF-4D3F-AD34-305C578BBAA6}"/>
    <hyperlink ref="E197" r:id="rId779" display="https://fbref.com/en/squads/8cec06e1/Wolverhampton-Wanderers-Stats" xr:uid="{515ADC3E-E9B3-4202-AFDC-03735BDF0A2F}"/>
    <hyperlink ref="AD197" r:id="rId780" display="https://fbref.com/en/players/f0caab96/matchlogs/2023-2024/summary/Toti-Gomes-Match-Logs" xr:uid="{B850556A-B22A-457B-A2C1-A4BD098265F4}"/>
    <hyperlink ref="B198" r:id="rId781" display="https://fbref.com/en/players/7a11550b/Joe-Gomez" xr:uid="{7C75E553-398A-420C-9D39-3434A1033C64}"/>
    <hyperlink ref="C198" r:id="rId782" display="https://fbref.com/en/country/ENG/England-Football" xr:uid="{1554C305-9309-4EFC-937A-2D4B9B7E8275}"/>
    <hyperlink ref="E198" r:id="rId783" display="https://fbref.com/en/squads/822bd0ba/Liverpool-Stats" xr:uid="{914856DE-343A-44BE-8868-B638FA95877B}"/>
    <hyperlink ref="AD198" r:id="rId784" display="https://fbref.com/en/players/7a11550b/matchlogs/2023-2024/summary/Joe-Gomez-Match-Logs" xr:uid="{88D1AE50-E870-4B06-9052-E0EB04CEC217}"/>
    <hyperlink ref="B199" r:id="rId785" display="https://fbref.com/en/players/01e5f06e/Sergio-Gomez" xr:uid="{614DA22D-5CC8-478C-B23B-526BEB05EDF0}"/>
    <hyperlink ref="C199" r:id="rId786" display="https://fbref.com/en/country/ESP/Spain-Football" xr:uid="{CECBCC1A-1692-459C-A274-BDF362B2C7A0}"/>
    <hyperlink ref="E199" r:id="rId787" display="https://fbref.com/en/squads/b8fd03ef/Manchester-City-Stats" xr:uid="{713CDAC7-932C-46FD-94CF-743EEFE8B6F8}"/>
    <hyperlink ref="AD199" r:id="rId788" display="https://fbref.com/en/players/01e5f06e/matchlogs/2023-2024/summary/Sergio-Gomez-Match-Logs" xr:uid="{05EC5574-D482-4A3A-8EF9-2692FB2A15DB}"/>
    <hyperlink ref="B200" r:id="rId789" display="https://fbref.com/en/players/7e5bebeb/Enso-Gonzalez" xr:uid="{3506A9CE-B475-46A4-A050-E6562E46D6C8}"/>
    <hyperlink ref="C200" r:id="rId790" display="https://fbref.com/en/country/PAR/Paraguay-Football" xr:uid="{F324EFF7-5D65-4CCA-9831-592A185B4BAA}"/>
    <hyperlink ref="E200" r:id="rId791" display="https://fbref.com/en/squads/8cec06e1/Wolverhampton-Wanderers-Stats" xr:uid="{8D571CB9-D510-4894-8B5A-2308C1CB753F}"/>
    <hyperlink ref="AD200" r:id="rId792" display="https://fbref.com/en/players/7e5bebeb/matchlogs/2023-2024/summary/Enso-Gonzalez-Match-Logs" xr:uid="{B16B5C67-1BCA-4FC9-876A-CC84151C0752}"/>
    <hyperlink ref="B201" r:id="rId793" display="https://fbref.com/en/players/2bd83368/Anthony-Gordon" xr:uid="{0B2D8426-8B57-4ABD-B563-9A46F07E1C76}"/>
    <hyperlink ref="C201" r:id="rId794" display="https://fbref.com/en/country/ENG/England-Football" xr:uid="{59E0A1A3-7EDC-49F4-9524-E480FC97C666}"/>
    <hyperlink ref="E201" r:id="rId795" display="https://fbref.com/en/squads/b2b47a98/Newcastle-United-Stats" xr:uid="{DA5E39EC-9034-4EB3-9525-167A5A9832AA}"/>
    <hyperlink ref="AD201" r:id="rId796" display="https://fbref.com/en/players/2bd83368/matchlogs/2023-2024/summary/Anthony-Gordon-Match-Logs" xr:uid="{1B71322D-9861-40C4-A54C-A4F54048DCDD}"/>
    <hyperlink ref="B202" r:id="rId797" display="https://fbref.com/en/players/d7e24aa1/John-Kymani-Gordon" xr:uid="{58597468-CD13-493C-BF69-76147D22ABDD}"/>
    <hyperlink ref="C202" r:id="rId798" display="https://fbref.com/en/country/ENG/England-Football" xr:uid="{F6FAA46C-373B-424C-903F-C7AF823750FA}"/>
    <hyperlink ref="E202" r:id="rId799" display="https://fbref.com/en/squads/47c64c55/Crystal-Palace-Stats" xr:uid="{392AB1CD-7A89-4F36-B4EF-AD31149704FC}"/>
    <hyperlink ref="AD202" r:id="rId800" display="https://fbref.com/en/players/d7e24aa1/matchlogs/2023-2024/summary/John-Kymani-Gordon-Match-Logs" xr:uid="{9CCBB685-37CF-44B4-A12B-7DCDB6CEF460}"/>
    <hyperlink ref="B203" r:id="rId801" display="https://fbref.com/en/players/861e9b3b/Daniel-Gore" xr:uid="{24D78968-6520-4B63-956B-D8BF4E4749BC}"/>
    <hyperlink ref="C203" r:id="rId802" display="https://fbref.com/en/country/ENG/England-Football" xr:uid="{79734958-75CA-499E-9916-1A8ADEA58C1F}"/>
    <hyperlink ref="E203" r:id="rId803" display="https://fbref.com/en/squads/19538871/Manchester-United-Stats" xr:uid="{37304319-25DA-4C3A-ACD9-73A9D340BE2E}"/>
    <hyperlink ref="AD203" r:id="rId804" display="https://fbref.com/en/players/861e9b3b/matchlogs/2023-2024/summary/Daniel-Gore-Match-Logs" xr:uid="{EB91241A-3A07-4986-9803-4377298E4275}"/>
    <hyperlink ref="B204" r:id="rId805" display="https://fbref.com/en/players/b8e740fb/Ryan-Gravenberch" xr:uid="{1CFB54F4-B1FD-4FF6-89A7-ADC66784F653}"/>
    <hyperlink ref="C204" r:id="rId806" display="https://fbref.com/en/country/NED/Netherlands-Football" xr:uid="{512D8C04-D53E-4B13-AB70-AEF7E84F2713}"/>
    <hyperlink ref="E204" r:id="rId807" display="https://fbref.com/en/squads/822bd0ba/Liverpool-Stats" xr:uid="{0BDAD94D-8D36-4984-92B5-3EDEC9A8C87A}"/>
    <hyperlink ref="AD204" r:id="rId808" display="https://fbref.com/en/players/b8e740fb/matchlogs/2023-2024/summary/Ryan-Gravenberch-Match-Logs" xr:uid="{CB8CB387-BF82-49A8-9843-60104C0764D2}"/>
    <hyperlink ref="B205" r:id="rId809" display="https://fbref.com/en/players/b0b4fd3e/Jack-Grealish" xr:uid="{6D7E0B4B-952A-4FA6-B6DB-66552E26C80D}"/>
    <hyperlink ref="C205" r:id="rId810" display="https://fbref.com/en/country/ENG/England-Football" xr:uid="{EF52E8C0-1B43-4287-8858-96088606F37D}"/>
    <hyperlink ref="E205" r:id="rId811" display="https://fbref.com/en/squads/b8fd03ef/Manchester-City-Stats" xr:uid="{E4C640EB-1410-4376-844E-CAC8B7714EB3}"/>
    <hyperlink ref="AD205" r:id="rId812" display="https://fbref.com/en/players/b0b4fd3e/matchlogs/2023-2024/summary/Jack-Grealish-Match-Logs" xr:uid="{8563189C-2C0D-4272-BBC3-4A498173D882}"/>
    <hyperlink ref="B206" r:id="rId813" display="https://fbref.com/en/players/7eda24fe/Ben-Greenwood" xr:uid="{9A8C623F-C89E-4F19-B664-1D0A6284E8D9}"/>
    <hyperlink ref="C206" r:id="rId814" display="https://fbref.com/en/country/IRL/Republic-of-Ireland-Football" xr:uid="{FCDCEDD6-1F8F-4A3E-A70B-B9DE875EA40B}"/>
    <hyperlink ref="E206" r:id="rId815" display="https://fbref.com/en/squads/4ba7cbea/Bournemouth-Stats" xr:uid="{F88F330A-BBC6-4773-A44E-F96B3C833FF6}"/>
    <hyperlink ref="AD206" r:id="rId816" display="https://fbref.com/en/players/7eda24fe/matchlogs/2023-2024/summary/Ben-Greenwood-Match-Logs" xr:uid="{CB1CEEB5-E66F-485D-9022-E3F7EB18F782}"/>
    <hyperlink ref="B207" r:id="rId817" display="https://fbref.com/en/players/8aec0537/Pascal-Gross" xr:uid="{294E0B69-2105-47CD-B43E-E91D1A85848A}"/>
    <hyperlink ref="C207" r:id="rId818" display="https://fbref.com/en/country/GER/Germany-Football" xr:uid="{E5D66F05-EBED-4929-BAF9-5144F23E28E8}"/>
    <hyperlink ref="E207" r:id="rId819" display="https://fbref.com/en/squads/d07537b9/Brighton-and-Hove-Albion-Stats" xr:uid="{37673F52-6C41-4139-88F9-CF4705528CF4}"/>
    <hyperlink ref="AD207" r:id="rId820" display="https://fbref.com/en/players/8aec0537/matchlogs/2023-2024/summary/Pascal-Gross-Match-Logs" xr:uid="{042295E1-D470-498A-9D69-4B07721E1059}"/>
    <hyperlink ref="B208" r:id="rId821" display="https://fbref.com/en/players/d0706b27/Marc-Guehi" xr:uid="{84642445-E409-4724-84C4-D20BDD3F2951}"/>
    <hyperlink ref="C208" r:id="rId822" display="https://fbref.com/en/country/ENG/England-Football" xr:uid="{582EA7A9-44D2-4C6E-9497-20DFB58A7DA9}"/>
    <hyperlink ref="E208" r:id="rId823" display="https://fbref.com/en/squads/47c64c55/Crystal-Palace-Stats" xr:uid="{D94E027C-A412-4ACA-9889-71E58CBEB29E}"/>
    <hyperlink ref="AD208" r:id="rId824" display="https://fbref.com/en/players/d0706b27/matchlogs/2023-2024/summary/Marc-Guehi-Match-Logs" xr:uid="{50E24994-4350-42EF-9064-65F15CC53289}"/>
    <hyperlink ref="B209" r:id="rId825" display="https://fbref.com/en/players/82518f62/Bruno-Guimaraes" xr:uid="{28705D70-75BB-45A1-97CF-CAF276C893EC}"/>
    <hyperlink ref="C209" r:id="rId826" display="https://fbref.com/en/country/BRA/Brazil-Football" xr:uid="{1EB416EB-FDB6-490E-B9B1-56E1A0737A88}"/>
    <hyperlink ref="E209" r:id="rId827" display="https://fbref.com/en/squads/b2b47a98/Newcastle-United-Stats" xr:uid="{733A0C27-92A4-4FC4-94DE-EF1EAA97544A}"/>
    <hyperlink ref="AD209" r:id="rId828" display="https://fbref.com/en/players/82518f62/matchlogs/2023-2024/summary/Bruno-Guimaraes-Match-Logs" xr:uid="{23C2AA65-129A-48ED-8AA2-FA5444576EE4}"/>
    <hyperlink ref="B210" r:id="rId829" display="https://fbref.com/en/players/d56b9520/Malo-Gusto" xr:uid="{782633B2-EDB8-4FE6-B482-0F19B1EF90DF}"/>
    <hyperlink ref="C210" r:id="rId830" display="https://fbref.com/en/country/FRA/France-Football" xr:uid="{5AA05899-A8AB-4390-BB08-9936C9CC86B2}"/>
    <hyperlink ref="E210" r:id="rId831" display="https://fbref.com/en/squads/cff3d9bb/Chelsea-Stats" xr:uid="{F9E17364-0AA5-416B-B99E-021C022AE652}"/>
    <hyperlink ref="AD210" r:id="rId832" display="https://fbref.com/en/players/d56b9520/matchlogs/2023-2024/summary/Malo-Gusto-Match-Logs" xr:uid="{529918A1-07BC-49E3-A298-358AA911FA70}"/>
    <hyperlink ref="B211" r:id="rId833" display="https://fbref.com/en/players/5ad50391/Josko-Gvardiol" xr:uid="{E8A74C5E-27CB-441A-907D-395F0510BF6B}"/>
    <hyperlink ref="C211" r:id="rId834" display="https://fbref.com/en/country/CRO/Croatia-Football" xr:uid="{168C476D-B332-4CD2-849C-D9B2E1AE6B8D}"/>
    <hyperlink ref="E211" r:id="rId835" display="https://fbref.com/en/squads/b8fd03ef/Manchester-City-Stats" xr:uid="{692D1712-6EFE-455D-BC78-F42F6B487441}"/>
    <hyperlink ref="AD211" r:id="rId836" display="https://fbref.com/en/players/5ad50391/matchlogs/2023-2024/summary/Josko-Gvardiol-Match-Logs" xr:uid="{C2117C51-400F-4669-950D-6C654936EB0B}"/>
    <hyperlink ref="B212" r:id="rId837" display="https://fbref.com/en/players/1f44ac21/Erling-Haaland" xr:uid="{6A99EDDE-D4E8-4339-B09A-0DCF722936BF}"/>
    <hyperlink ref="C212" r:id="rId838" display="https://fbref.com/en/country/NOR/Norway-Football" xr:uid="{63D49D8B-00A1-4EEF-B066-175D1E74E4A2}"/>
    <hyperlink ref="E212" r:id="rId839" display="https://fbref.com/en/squads/b8fd03ef/Manchester-City-Stats" xr:uid="{362C9A57-0BAB-4941-9FFF-69F353F9C3EC}"/>
    <hyperlink ref="AD212" r:id="rId840" display="https://fbref.com/en/players/1f44ac21/matchlogs/2023-2024/summary/Erling-Haaland-Match-Logs" xr:uid="{04D13848-3707-4EB5-9D9E-A1BC696BA711}"/>
    <hyperlink ref="B213" r:id="rId841" display="https://fbref.com/en/players/a7588cdc/Antwoine-Hackford" xr:uid="{1003F517-0F03-4C9C-A549-470742B64D03}"/>
    <hyperlink ref="C213" r:id="rId842" display="https://fbref.com/en/country/ENG/England-Football" xr:uid="{E2CAB938-9EBD-404A-BF48-9732620173FC}"/>
    <hyperlink ref="E213" r:id="rId843" display="https://fbref.com/en/squads/1df6b87e/Sheffield-United-Stats" xr:uid="{8F96D9AB-7937-4578-94B3-FA2A2C141FBE}"/>
    <hyperlink ref="AD213" r:id="rId844" display="https://fbref.com/en/players/a7588cdc/matchlogs/2023-2024/summary/Antwoine-Hackford-Match-Logs" xr:uid="{B2A8AC57-ED9D-4421-ACE9-A0EA94695EAB}"/>
    <hyperlink ref="B214" r:id="rId845" display="https://fbref.com/en/players/da011f18/Lewis-Hall" xr:uid="{07C3286B-311E-422A-A4A9-E91CFA04DC62}"/>
    <hyperlink ref="C214" r:id="rId846" display="https://fbref.com/en/country/ENG/England-Football" xr:uid="{D4D1FD3E-54F1-4241-861C-9EE0F14A4338}"/>
    <hyperlink ref="E214" r:id="rId847" display="https://fbref.com/en/squads/b2b47a98/Newcastle-United-Stats" xr:uid="{045D95F3-8199-4AC3-B794-AA0374A767AA}"/>
    <hyperlink ref="AD214" r:id="rId848" display="https://fbref.com/en/players/da011f18/matchlogs/2023-2024/summary/Lewis-Hall-Match-Logs" xr:uid="{F4039E80-1BE2-4C59-9D05-2E077D86A24D}"/>
    <hyperlink ref="B215" r:id="rId849" display="https://fbref.com/en/players/eebacc07/Gustavo-Hamer" xr:uid="{3B25D398-089D-4434-80F8-234F9B357217}"/>
    <hyperlink ref="C215" r:id="rId850" display="https://fbref.com/en/country/NED/Netherlands-Football" xr:uid="{5A8323D7-0EC1-440A-9911-D1FAF834AC35}"/>
    <hyperlink ref="E215" r:id="rId851" display="https://fbref.com/en/squads/1df6b87e/Sheffield-United-Stats" xr:uid="{9FBDF736-4A5F-42B5-AEB1-6226E60F89DF}"/>
    <hyperlink ref="AD215" r:id="rId852" display="https://fbref.com/en/players/eebacc07/matchlogs/2023-2024/summary/Gustavo-Hamer-Match-Logs" xr:uid="{0E07D26C-1AD9-4502-BF9C-7111CE273410}"/>
    <hyperlink ref="B216" r:id="rId853" display="https://fbref.com/en/players/8c3078cd/Luke-Harris" xr:uid="{2A346C2F-8765-4A0F-8084-9478DCB443D0}"/>
    <hyperlink ref="C216" r:id="rId854" display="https://fbref.com/en/country/WAL/Wales-Football" xr:uid="{73786BE8-C41E-4B93-9750-4926D3DFAA82}"/>
    <hyperlink ref="E216" r:id="rId855" display="https://fbref.com/en/squads/fd962109/Fulham-Stats" xr:uid="{BDD6E54B-73F1-4374-A91B-E2BA0ECAFB60}"/>
    <hyperlink ref="AD216" r:id="rId856" display="https://fbref.com/en/players/8c3078cd/matchlogs/2023-2024/summary/Luke-Harris-Match-Logs" xr:uid="{C386C201-067F-463F-8DC2-DDBBF8171791}"/>
    <hyperlink ref="B217" r:id="rId857" display="https://fbref.com/en/players/aa849a12/Jack-Harrison" xr:uid="{04E67C82-6EA6-4FDE-A2A5-8432DA9E91AB}"/>
    <hyperlink ref="C217" r:id="rId858" display="https://fbref.com/en/country/ENG/England-Football" xr:uid="{EA52FD3C-4B28-4C1B-8EE7-B3195D53F2A3}"/>
    <hyperlink ref="E217" r:id="rId859" display="https://fbref.com/en/squads/d3fd31cc/Everton-Stats" xr:uid="{BE8AA23C-8BE9-4FEC-91CA-5CB35E3311DA}"/>
    <hyperlink ref="AD217" r:id="rId860" display="https://fbref.com/en/players/aa849a12/matchlogs/2023-2024/summary/Jack-Harrison-Match-Logs" xr:uid="{671EF7C5-B5BB-492A-86EC-BA6F02AA5AC4}"/>
    <hyperlink ref="B218" r:id="rId861" display="https://fbref.com/en/players/fed7cb61/Kai-Havertz" xr:uid="{3ED1EF98-1EAA-475A-A7F3-65271BCDCAC0}"/>
    <hyperlink ref="C218" r:id="rId862" display="https://fbref.com/en/country/GER/Germany-Football" xr:uid="{367BADDA-4109-4198-AE60-234B1DB1325F}"/>
    <hyperlink ref="E218" r:id="rId863" display="https://fbref.com/en/squads/18bb7c10/Arsenal-Stats" xr:uid="{A3E6C310-CC29-4FB1-B2C4-F05E64BD90FD}"/>
    <hyperlink ref="AD218" r:id="rId864" display="https://fbref.com/en/players/fed7cb61/matchlogs/2023-2024/summary/Kai-Havertz-Match-Logs" xr:uid="{D1B4F438-D86C-4E30-AE40-2F3871AB6D52}"/>
    <hyperlink ref="B219" r:id="rId865" display="https://fbref.com/en/players/4fd08daa/Jan-Paul-van-Hecke" xr:uid="{204CDB5C-F8B1-43E1-AECB-E610CF58EFE5}"/>
    <hyperlink ref="C219" r:id="rId866" display="https://fbref.com/en/country/NED/Netherlands-Football" xr:uid="{47A8808B-80F8-40AF-B36C-0E0C3651D542}"/>
    <hyperlink ref="E219" r:id="rId867" display="https://fbref.com/en/squads/d07537b9/Brighton-and-Hove-Albion-Stats" xr:uid="{B04E9400-6C7D-4072-AE23-2186929A9AA7}"/>
    <hyperlink ref="AD219" r:id="rId868" display="https://fbref.com/en/players/4fd08daa/matchlogs/2023-2024/summary/Jan-Paul-van-Hecke-Match-Logs" xr:uid="{7B9FE4B4-0F97-4517-905A-30B47D3A2BEB}"/>
    <hyperlink ref="B220" r:id="rId869" display="https://fbref.com/en/players/169fd162/Hwang-Hee-chan" xr:uid="{41DEC59F-F400-47CF-AB6B-3A72DF6713CB}"/>
    <hyperlink ref="C220" r:id="rId870" display="https://fbref.com/en/country/KOR/Korea-Republic-Football" xr:uid="{1C8F9E35-A29E-4585-A4BA-CE2ADD5D3E92}"/>
    <hyperlink ref="E220" r:id="rId871" display="https://fbref.com/en/squads/8cec06e1/Wolverhampton-Wanderers-Stats" xr:uid="{CB532E01-4F4A-4CF6-AAEC-E7D727C0F74D}"/>
    <hyperlink ref="AD220" r:id="rId872" display="https://fbref.com/en/players/169fd162/matchlogs/2023-2024/summary/Hwang-Hee-chan-Match-Logs" xr:uid="{0EBE7DFC-DBEB-4176-AF55-5BA808E4D746}"/>
    <hyperlink ref="B221" r:id="rId873" display="https://fbref.com/en/players/e5a76dfe/Dean-Henderson" xr:uid="{4C56AD90-FDB8-4E72-8E79-96D651AD2E60}"/>
    <hyperlink ref="C221" r:id="rId874" display="https://fbref.com/en/country/ENG/England-Football" xr:uid="{FDEB4DE1-B4DA-4374-B09F-3DCE65483EC0}"/>
    <hyperlink ref="E221" r:id="rId875" display="https://fbref.com/en/squads/19538871/Manchester-United-Stats" xr:uid="{8D4DF471-347F-41B7-A1AD-C0B1A57EAC85}"/>
    <hyperlink ref="AD221" r:id="rId876" display="https://fbref.com/en/players/e5a76dfe/matchlogs/2023-2024/summary/Dean-Henderson-Match-Logs" xr:uid="{EE491FF8-7BDF-4273-946D-9368CF34991E}"/>
    <hyperlink ref="B222" r:id="rId877" display="https://fbref.com/en/players/e5a76dfe/Dean-Henderson" xr:uid="{604389B1-ECA3-4F6C-8046-454E7C187829}"/>
    <hyperlink ref="C222" r:id="rId878" display="https://fbref.com/en/country/ENG/England-Football" xr:uid="{99E700FF-6141-48C5-AF96-F9B96D7923AF}"/>
    <hyperlink ref="E222" r:id="rId879" display="https://fbref.com/en/squads/47c64c55/Crystal-Palace-Stats" xr:uid="{42C4BB6C-AF41-45FF-A0F7-B77C471703A1}"/>
    <hyperlink ref="AD222" r:id="rId880" display="https://fbref.com/en/players/e5a76dfe/matchlogs/2023-2024/summary/Dean-Henderson-Match-Logs" xr:uid="{2EA19691-C1AE-4B5C-A41A-C85E5A895EDB}"/>
    <hyperlink ref="B223" r:id="rId881" display="https://fbref.com/en/players/8a3c1dc7/Rico-Henry" xr:uid="{90EEF008-B049-43C5-8B31-0CAC0C96D6D6}"/>
    <hyperlink ref="C223" r:id="rId882" display="https://fbref.com/en/country/ENG/England-Football" xr:uid="{BA8FD150-1462-4738-B7DE-AA9F3A5F755B}"/>
    <hyperlink ref="E223" r:id="rId883" display="https://fbref.com/en/squads/cd051869/Brentford-Stats" xr:uid="{84440B42-E4FE-41E6-B5D6-6169D622CE0C}"/>
    <hyperlink ref="AD223" r:id="rId884" display="https://fbref.com/en/players/8a3c1dc7/matchlogs/2023-2024/summary/Rico-Henry-Match-Logs" xr:uid="{1D116AA4-0895-4E7F-B9F0-2214CEFFF018}"/>
    <hyperlink ref="B224" r:id="rId885" display="https://fbref.com/en/players/92e7e919/Son-Heung-min" xr:uid="{ED072DD6-7221-480F-9D56-596D727D3F41}"/>
    <hyperlink ref="C224" r:id="rId886" display="https://fbref.com/en/country/KOR/Korea-Republic-Football" xr:uid="{DBD1CB4A-A6EC-48A4-82E8-B55A2FB3AE23}"/>
    <hyperlink ref="E224" r:id="rId887" display="https://fbref.com/en/squads/361ca564/Tottenham-Hotspur-Stats" xr:uid="{8B2271DB-D84B-425F-B275-22529ABEF2E5}"/>
    <hyperlink ref="AD224" r:id="rId888" display="https://fbref.com/en/players/92e7e919/matchlogs/2023-2024/summary/Son-Heung-min-Match-Logs" xr:uid="{97A69A50-3484-4D2B-A854-07CE18D09FD0}"/>
    <hyperlink ref="B225" r:id="rId889" display="https://fbref.com/en/players/1780bb4a/Aaron-Hickey" xr:uid="{FF08EE8C-CC59-4EDC-AEB2-0957DD6D987A}"/>
    <hyperlink ref="C225" r:id="rId890" display="https://fbref.com/en/country/SCO/Scotland-Football" xr:uid="{5D63768A-7F7E-48A2-9044-A230C2178371}"/>
    <hyperlink ref="E225" r:id="rId891" display="https://fbref.com/en/squads/cd051869/Brentford-Stats" xr:uid="{F64B417F-B327-4868-9B8F-54A5267B92C0}"/>
    <hyperlink ref="AD225" r:id="rId892" display="https://fbref.com/en/players/1780bb4a/matchlogs/2023-2024/summary/Aaron-Hickey-Match-Logs" xr:uid="{0A1B52E5-8209-409B-9230-F10DF770DCE8}"/>
    <hyperlink ref="B226" r:id="rId893" display="https://fbref.com/en/players/69942fb3/James-Hill" xr:uid="{7959C80C-19CF-4D88-B5AD-840C5B936245}"/>
    <hyperlink ref="C226" r:id="rId894" display="https://fbref.com/en/country/ENG/England-Football" xr:uid="{C8154C8E-EB54-4BC7-B63F-FE8CB79D6ECA}"/>
    <hyperlink ref="E226" r:id="rId895" display="https://fbref.com/en/squads/4ba7cbea/Bournemouth-Stats" xr:uid="{D45261F9-D792-4052-BE45-BB91552E97E2}"/>
    <hyperlink ref="AD226" r:id="rId896" display="https://fbref.com/en/players/69942fb3/matchlogs/2023-2024/summary/James-Hill-Match-Logs" xr:uid="{37AD5369-BA73-4A1A-9FB1-4076CA291495}"/>
    <hyperlink ref="B227" r:id="rId897" display="https://fbref.com/en/players/e98211e7/Jack-Hinshelwood" xr:uid="{3D570C54-E7A5-4156-9754-FB272C051395}"/>
    <hyperlink ref="C227" r:id="rId898" display="https://fbref.com/en/country/ENG/England-Football" xr:uid="{1DEB89ED-2F84-4DCE-B625-D0FAFAFC02C9}"/>
    <hyperlink ref="E227" r:id="rId899" display="https://fbref.com/en/squads/d07537b9/Brighton-and-Hove-Albion-Stats" xr:uid="{15889CE8-F67C-4A19-9197-1F95455388B7}"/>
    <hyperlink ref="AD227" r:id="rId900" display="https://fbref.com/en/players/e98211e7/matchlogs/2023-2024/summary/Jack-Hinshelwood-Match-Logs" xr:uid="{8DED2FA6-FFD2-4FA7-ABAF-09DB62E219D2}"/>
    <hyperlink ref="B228" r:id="rId901" display="https://fbref.com/en/players/bd8a5d95/Joseph-Hodge" xr:uid="{7D695B74-7BA1-4493-95AE-F64EB646EA08}"/>
    <hyperlink ref="C228" r:id="rId902" display="https://fbref.com/en/country/IRL/Republic-of-Ireland-Football" xr:uid="{64718CD9-EDBD-4D02-9E51-0A9361E02D74}"/>
    <hyperlink ref="E228" r:id="rId903" display="https://fbref.com/en/squads/8cec06e1/Wolverhampton-Wanderers-Stats" xr:uid="{9786FB3C-D6A0-4417-AC14-B0EEC89D827E}"/>
    <hyperlink ref="AD228" r:id="rId904" display="https://fbref.com/en/players/bd8a5d95/matchlogs/2023-2024/summary/Joseph-Hodge-Match-Logs" xr:uid="{9163C3F2-884C-4221-80B6-4A97FCDA65AF}"/>
    <hyperlink ref="B229" r:id="rId905" display="https://fbref.com/en/players/d79a8c87/Rob-Holding" xr:uid="{C32A4569-8974-4A92-A332-0483D2BA9CC1}"/>
    <hyperlink ref="C229" r:id="rId906" display="https://fbref.com/en/country/ENG/England-Football" xr:uid="{AE249E08-6152-4A77-A700-8C4352B53ED9}"/>
    <hyperlink ref="E229" r:id="rId907" display="https://fbref.com/en/squads/47c64c55/Crystal-Palace-Stats" xr:uid="{AD3D3208-C7CB-410C-8728-5164717854B5}"/>
    <hyperlink ref="AD229" r:id="rId908" display="https://fbref.com/en/players/d79a8c87/matchlogs/2023-2024/summary/Rob-Holding-Match-Logs" xr:uid="{03112D3E-E708-4AFF-9365-6F66363281C9}"/>
    <hyperlink ref="B230" r:id="rId909" display="https://fbref.com/en/players/3f65d5ce/Ethan-Horvath" xr:uid="{B1568F6D-E303-48C5-8056-A3E95DADAEBC}"/>
    <hyperlink ref="C230" r:id="rId910" display="https://fbref.com/en/country/USA/United-States-Football" xr:uid="{70A99CC9-3950-46DF-9E84-3A0CC4E04C07}"/>
    <hyperlink ref="E230" r:id="rId911" display="https://fbref.com/en/squads/e4a775cb/Nottingham-Forest-Stats" xr:uid="{E1B5A219-2FE8-4D98-ADB3-42857F976AFC}"/>
    <hyperlink ref="AD230" r:id="rId912" display="https://fbref.com/en/players/3f65d5ce/matchlogs/2023-2024/summary/Ethan-Horvath-Match-Logs" xr:uid="{6CDCBB90-D43C-4ADA-AB15-A842421405F7}"/>
    <hyperlink ref="B231" r:id="rId913" display="https://fbref.com/en/players/15f3ec41/Callum-Hudson-Odoi" xr:uid="{A9239B90-CF94-467A-93E8-CFD6643563D7}"/>
    <hyperlink ref="C231" r:id="rId914" display="https://fbref.com/en/country/ENG/England-Football" xr:uid="{DC331D12-521D-40CE-BDCE-75D0B34AEAE3}"/>
    <hyperlink ref="E231" r:id="rId915" display="https://fbref.com/en/squads/e4a775cb/Nottingham-Forest-Stats" xr:uid="{DAB61F78-81CC-4C01-87B6-74BBD69AD759}"/>
    <hyperlink ref="AD231" r:id="rId916" display="https://fbref.com/en/players/15f3ec41/matchlogs/2023-2024/summary/Callum-Hudson-Odoi-Match-Logs" xr:uid="{2BBAA8A7-4095-4581-A95D-9F4CD04EDC98}"/>
    <hyperlink ref="B232" r:id="rId917" display="https://fbref.com/en/players/a0666d3e/Will-Hughes" xr:uid="{B0FD8429-E796-4C73-8B6D-CB06F6EFE38F}"/>
    <hyperlink ref="C232" r:id="rId918" display="https://fbref.com/en/country/ENG/England-Football" xr:uid="{40836629-6256-434E-939A-BF69636542EA}"/>
    <hyperlink ref="E232" r:id="rId919" display="https://fbref.com/en/squads/47c64c55/Crystal-Palace-Stats" xr:uid="{FB5ED5EB-0289-4285-9025-A728F1D22F8C}"/>
    <hyperlink ref="AD232" r:id="rId920" display="https://fbref.com/en/players/a0666d3e/matchlogs/2023-2024/summary/Will-Hughes-Match-Logs" xr:uid="{6EE4BCDB-05F6-481A-9AFE-DC3B0D7B7A4D}"/>
    <hyperlink ref="B233" r:id="rId921" display="https://fbref.com/en/players/d2b32e91/Bashir-Humphreys" xr:uid="{F4785B68-F609-4C41-9FB1-E652B82F68FD}"/>
    <hyperlink ref="C233" r:id="rId922" display="https://fbref.com/en/country/ENG/England-Football" xr:uid="{B4FEB42C-620E-4245-9204-62916D960489}"/>
    <hyperlink ref="E233" r:id="rId923" display="https://fbref.com/en/squads/cff3d9bb/Chelsea-Stats" xr:uid="{F3AEE9A0-403D-400F-A1A5-25B92A5D2824}"/>
    <hyperlink ref="AD233" r:id="rId924" display="https://fbref.com/en/players/d2b32e91/matchlogs/2023-2024/summary/Bashir-Humphreys-Match-Logs" xr:uid="{E5565030-3A80-4116-B295-229C65C6833B}"/>
    <hyperlink ref="B234" r:id="rId925" display="https://fbref.com/en/players/a7a688d7/Mackenzie-Hunt" xr:uid="{A585C21A-8D2C-4F6B-89A8-816D7F5ADCF0}"/>
    <hyperlink ref="C234" r:id="rId926" display="https://fbref.com/en/country/ENG/England-Football" xr:uid="{0DAE055C-FE05-4F22-92D4-D7471487E16B}"/>
    <hyperlink ref="E234" r:id="rId927" display="https://fbref.com/en/squads/d3fd31cc/Everton-Stats" xr:uid="{E0E53E22-5E28-4764-A7FD-6F11B7A59D5B}"/>
    <hyperlink ref="AD234" r:id="rId928" display="https://fbref.com/en/players/a7a688d7/matchlogs/2023-2024/summary/Mackenzie-Hunt-Match-Logs" xr:uid="{43105C87-D7C5-430A-8D56-638E5F1389BD}"/>
    <hyperlink ref="B235" r:id="rId929" display="https://fbref.com/en/players/8b04d6c1/Pierre-Hojbjerg" xr:uid="{0B872981-891C-4542-BB73-DD0DE22D777B}"/>
    <hyperlink ref="C235" r:id="rId930" display="https://fbref.com/en/country/DEN/Denmark-Football" xr:uid="{87FD8FC6-0F2A-41F1-A15C-398ACF021A15}"/>
    <hyperlink ref="E235" r:id="rId931" display="https://fbref.com/en/squads/361ca564/Tottenham-Hotspur-Stats" xr:uid="{890B4740-968C-4065-84A3-04588E19FBA5}"/>
    <hyperlink ref="AD235" r:id="rId932" display="https://fbref.com/en/players/8b04d6c1/matchlogs/2023-2024/summary/Pierre-Hojbjerg-Match-Logs" xr:uid="{F2A559CA-0997-4B6A-BF5B-0525F3FB9D71}"/>
    <hyperlink ref="B236" r:id="rId933" display="https://fbref.com/en/players/491a433d/Rasmus-Hojlund" xr:uid="{CA7A07C8-00C4-434F-B0A4-F4C801B44960}"/>
    <hyperlink ref="C236" r:id="rId934" display="https://fbref.com/en/country/DEN/Denmark-Football" xr:uid="{EBF86886-AC62-491D-B53F-7DB3D52C120C}"/>
    <hyperlink ref="E236" r:id="rId935" display="https://fbref.com/en/squads/19538871/Manchester-United-Stats" xr:uid="{9A2C9338-6BDF-4951-8F7F-06137EFA80C6}"/>
    <hyperlink ref="AD236" r:id="rId936" display="https://fbref.com/en/players/491a433d/matchlogs/2023-2024/summary/Rasmus-Hojlund-Match-Logs" xr:uid="{50540B09-B588-4EF2-BFC2-1C5FE980F5C5}"/>
    <hyperlink ref="B237" r:id="rId937" display="https://fbref.com/en/players/a4e85758/Igor" xr:uid="{F16D48E8-A111-4E19-93F6-2B2690D0B706}"/>
    <hyperlink ref="C237" r:id="rId938" display="https://fbref.com/en/country/BRA/Brazil-Football" xr:uid="{F987F5F9-D621-443D-8A7C-15C55054D3A8}"/>
    <hyperlink ref="E237" r:id="rId939" display="https://fbref.com/en/squads/d07537b9/Brighton-and-Hove-Albion-Stats" xr:uid="{04AE13BC-1AFF-4EAF-9EC4-99828994E396}"/>
    <hyperlink ref="AD237" r:id="rId940" display="https://fbref.com/en/players/a4e85758/matchlogs/2023-2024/summary/Igor-Match-Logs" xr:uid="{D7A40C20-D6AC-4291-A06F-8D7AB97A1686}"/>
    <hyperlink ref="B238" r:id="rId941" display="https://fbref.com/en/players/07802f7f/Danny-Ings" xr:uid="{95A6B8D0-0966-4490-A407-AB1B94332F6D}"/>
    <hyperlink ref="C238" r:id="rId942" display="https://fbref.com/en/country/ENG/England-Football" xr:uid="{A1454608-F2E1-4D43-903A-BAF3D5BFC624}"/>
    <hyperlink ref="E238" r:id="rId943" display="https://fbref.com/en/squads/7c21e445/West-Ham-United-Stats" xr:uid="{D17A8596-953A-41DC-88D5-D16A923CE223}"/>
    <hyperlink ref="AD238" r:id="rId944" display="https://fbref.com/en/players/07802f7f/matchlogs/2023-2024/summary/Danny-Ings-Match-Logs" xr:uid="{6E9B620B-D36A-44AB-BEBE-298B9435C16C}"/>
    <hyperlink ref="B239" r:id="rId945" display="https://fbref.com/en/players/8e92be30/Alexander-Isak" xr:uid="{62239055-F895-41B5-A6B7-D36B3B54498C}"/>
    <hyperlink ref="C239" r:id="rId946" display="https://fbref.com/en/country/SWE/Sweden-Football" xr:uid="{A1369263-A1BB-4506-A827-4EC6C7BAC679}"/>
    <hyperlink ref="E239" r:id="rId947" display="https://fbref.com/en/squads/b2b47a98/Newcastle-United-Stats" xr:uid="{40BB67A2-1215-4761-B281-40F682997CB2}"/>
    <hyperlink ref="AD239" r:id="rId948" display="https://fbref.com/en/players/8e92be30/matchlogs/2023-2024/summary/Alexander-Isak-Match-Logs" xr:uid="{6E22D005-D432-4FAE-A4EA-CE9986E87699}"/>
    <hyperlink ref="B240" r:id="rId949" display="https://fbref.com/en/players/6ca5ec4b/Alex-Iwobi" xr:uid="{BA2C2E70-0F94-4D08-8C63-B923A6B9308C}"/>
    <hyperlink ref="C240" r:id="rId950" display="https://fbref.com/en/country/NGA/Nigeria-Football" xr:uid="{883FCA64-B52E-4603-B3E1-E026C0344F16}"/>
    <hyperlink ref="E240" r:id="rId951" display="https://fbref.com/en/squads/d3fd31cc/Everton-Stats" xr:uid="{258637E3-BD4E-4F2E-92DF-330C11E3D676}"/>
    <hyperlink ref="AD240" r:id="rId952" display="https://fbref.com/en/players/6ca5ec4b/matchlogs/2023-2024/summary/Alex-Iwobi-Match-Logs" xr:uid="{38E98666-9D2D-449A-A9C4-35B0DA7FF4A0}"/>
    <hyperlink ref="B241" r:id="rId953" display="https://fbref.com/en/players/6ca5ec4b/Alex-Iwobi" xr:uid="{AD547052-2A21-4ED2-B9AB-4E4D2D54A5B9}"/>
    <hyperlink ref="C241" r:id="rId954" display="https://fbref.com/en/country/NGA/Nigeria-Football" xr:uid="{4839316E-AEAD-4F8B-A03A-B3B42723DA6B}"/>
    <hyperlink ref="E241" r:id="rId955" display="https://fbref.com/en/squads/fd962109/Fulham-Stats" xr:uid="{08BA51F3-9EDB-42F3-9391-B58278704CD8}"/>
    <hyperlink ref="AD241" r:id="rId956" display="https://fbref.com/en/players/6ca5ec4b/matchlogs/2023-2024/summary/Alex-Iwobi-Match-Logs" xr:uid="{3511B294-FB4D-44BF-B5F8-26052202459B}"/>
    <hyperlink ref="B242" r:id="rId957" display="https://fbref.com/en/players/9c36ed83/Nicolas-Jackson" xr:uid="{DB960586-1EB5-4673-8E11-3B01FCB0C3D4}"/>
    <hyperlink ref="C242" r:id="rId958" display="https://fbref.com/en/country/SEN/Senegal-Football" xr:uid="{41EB5B94-A615-4BE2-88B8-54FAED64E2E4}"/>
    <hyperlink ref="E242" r:id="rId959" display="https://fbref.com/en/squads/cff3d9bb/Chelsea-Stats" xr:uid="{8FE0C95A-5ADA-40C8-AE01-0F644A613258}"/>
    <hyperlink ref="AD242" r:id="rId960" display="https://fbref.com/en/players/9c36ed83/matchlogs/2023-2024/summary/Nicolas-Jackson-Match-Logs" xr:uid="{12AD86CF-A9ED-4B74-BCE6-E46A8C1395B3}"/>
    <hyperlink ref="B243" r:id="rId961" display="https://fbref.com/en/players/aa81d8f8/Karl-Jakob-Hein" xr:uid="{F9E11875-F489-4985-B22A-1FC323C805AB}"/>
    <hyperlink ref="C243" r:id="rId962" display="https://fbref.com/en/country/EST/Estonia-Football" xr:uid="{7CB38689-010D-4899-9249-8360EF81EA4A}"/>
    <hyperlink ref="E243" r:id="rId963" display="https://fbref.com/en/squads/18bb7c10/Arsenal-Stats" xr:uid="{F790C98B-98E7-48D1-9570-0079FB90BD8D}"/>
    <hyperlink ref="AD243" r:id="rId964" display="https://fbref.com/en/players/aa81d8f8/matchlogs/2023-2024/summary/Karl-Jakob-Hein-Match-Logs" xr:uid="{E14928EE-AE5A-4B8B-A280-0E728F55C0F0}"/>
    <hyperlink ref="B244" r:id="rId965" display="https://fbref.com/en/players/1265a93a/Reece-James" xr:uid="{6E56ECCE-9F39-461A-BD3B-FCC9C6AAE4E9}"/>
    <hyperlink ref="C244" r:id="rId966" display="https://fbref.com/en/country/ENG/England-Football" xr:uid="{1CACA6D0-9954-469E-BAA3-74EA47326202}"/>
    <hyperlink ref="E244" r:id="rId967" display="https://fbref.com/en/squads/cff3d9bb/Chelsea-Stats" xr:uid="{93F6454E-F40C-4E09-9B2A-CDF7EFCF65B5}"/>
    <hyperlink ref="AD244" r:id="rId968" display="https://fbref.com/en/players/1265a93a/matchlogs/2023-2024/summary/Reece-James-Match-Logs" xr:uid="{C8B5EE00-ECD1-4D86-979D-FE6FC109115C}"/>
    <hyperlink ref="B245" r:id="rId969" display="https://fbref.com/en/players/8449d35e/Vitaly-Janelt" xr:uid="{07AA1A60-5F6D-403C-A8EE-EF39BEA4C693}"/>
    <hyperlink ref="C245" r:id="rId970" display="https://fbref.com/en/country/GER/Germany-Football" xr:uid="{2BF620F4-ED67-433C-9BB2-20833F917D27}"/>
    <hyperlink ref="E245" r:id="rId971" display="https://fbref.com/en/squads/cd051869/Brentford-Stats" xr:uid="{532AEC5E-B31D-4C08-8DE0-9A72909B5BCC}"/>
    <hyperlink ref="AD245" r:id="rId972" display="https://fbref.com/en/players/8449d35e/matchlogs/2023-2024/summary/Vitaly-Janelt-Match-Logs" xr:uid="{7648F3E7-289A-4ED2-92E8-CA86590566F7}"/>
    <hyperlink ref="B246" r:id="rId973" display="https://fbref.com/en/players/0f134faf/Mathias-Jensen" xr:uid="{7F9273BC-AB97-4455-A591-9F0153AAEBF7}"/>
    <hyperlink ref="C246" r:id="rId974" display="https://fbref.com/en/country/DEN/Denmark-Football" xr:uid="{9C2B6560-C8CD-4B9B-B432-66ADD55033F0}"/>
    <hyperlink ref="E246" r:id="rId975" display="https://fbref.com/en/squads/cd051869/Brentford-Stats" xr:uid="{2FA73310-2858-4D69-9114-78A6E45B6E4D}"/>
    <hyperlink ref="AD246" r:id="rId976" display="https://fbref.com/en/players/0f134faf/matchlogs/2023-2024/summary/Mathias-Jensen-Match-Logs" xr:uid="{D43DFCE4-380B-4E04-8F1D-8ECC4A072A75}"/>
    <hyperlink ref="B247" r:id="rId977" display="https://fbref.com/en/players/b66315ae/Gabriel-Jesus" xr:uid="{FAD16F21-A1F4-400A-8DD4-F54F043B088D}"/>
    <hyperlink ref="C247" r:id="rId978" display="https://fbref.com/en/country/BRA/Brazil-Football" xr:uid="{FC32327D-F514-4C16-B032-B3B86563B236}"/>
    <hyperlink ref="E247" r:id="rId979" display="https://fbref.com/en/squads/18bb7c10/Arsenal-Stats" xr:uid="{98D3C71A-C76D-4FA2-98BF-F8F0CFF92F90}"/>
    <hyperlink ref="AD247" r:id="rId980" display="https://fbref.com/en/players/b66315ae/matchlogs/2023-2024/summary/Gabriel-Jesus-Match-Logs" xr:uid="{56F04124-F7C1-4876-94F6-4B5584F4BA02}"/>
    <hyperlink ref="B248" r:id="rId981" display="https://fbref.com/en/players/b561db50/Raul-Jimenez" xr:uid="{1C01F9A1-E5C0-4C06-BCCA-C2B6FD0D5359}"/>
    <hyperlink ref="C248" r:id="rId982" display="https://fbref.com/en/country/MEX/Mexico-Football" xr:uid="{C6D017F3-E27B-4F9D-97EC-FEAA768E293D}"/>
    <hyperlink ref="E248" r:id="rId983" display="https://fbref.com/en/squads/fd962109/Fulham-Stats" xr:uid="{3889341E-AE6C-4705-B5C8-6FB05A24F6F1}"/>
    <hyperlink ref="AD248" r:id="rId984" display="https://fbref.com/en/players/b561db50/matchlogs/2023-2024/summary/Raul-Jimenez-Match-Logs" xr:uid="{AF1586DD-A06D-4E0F-BB7E-E286C84214A0}"/>
    <hyperlink ref="B249" r:id="rId985" display="https://fbref.com/en/players/e8832875/Joao-Pedro" xr:uid="{35CD3FFE-CE33-4869-96E6-9A68FE8839B0}"/>
    <hyperlink ref="C249" r:id="rId986" display="https://fbref.com/en/country/BRA/Brazil-Football" xr:uid="{D3CAD94A-B0C9-415E-903C-48633436FDD1}"/>
    <hyperlink ref="E249" r:id="rId987" display="https://fbref.com/en/squads/d07537b9/Brighton-and-Hove-Albion-Stats" xr:uid="{427A7504-FD78-4A19-9E0D-4E6FB3F14263}"/>
    <hyperlink ref="AD249" r:id="rId988" display="https://fbref.com/en/players/e8832875/matchlogs/2023-2024/summary/Joao-Pedro-Match-Logs" xr:uid="{F5AF72F6-C3EB-43F8-B5F9-433B2971B73B}"/>
    <hyperlink ref="B250" r:id="rId989" display="https://fbref.com/en/players/c17bfb65/Joelinton" xr:uid="{7023D716-9FD7-429D-9E2C-F5886923815E}"/>
    <hyperlink ref="C250" r:id="rId990" display="https://fbref.com/en/country/BRA/Brazil-Football" xr:uid="{D346E933-FD78-400B-AB88-5F2C200ADA08}"/>
    <hyperlink ref="E250" r:id="rId991" display="https://fbref.com/en/squads/b2b47a98/Newcastle-United-Stats" xr:uid="{3FCDB37C-7832-481F-AFEF-E5CEEACC10D0}"/>
    <hyperlink ref="AD250" r:id="rId992" display="https://fbref.com/en/players/c17bfb65/matchlogs/2023-2024/summary/Joelinton-Match-Logs" xr:uid="{5D1E71DE-DB19-4D34-AF8F-7FF1233FC8FF}"/>
    <hyperlink ref="B251" r:id="rId993" display="https://fbref.com/en/players/73b1d65b/Ryan-John-Giles" xr:uid="{F8FEA72A-35C5-4965-A8AC-46F3BA5C50A4}"/>
    <hyperlink ref="C251" r:id="rId994" display="https://fbref.com/en/country/ENG/England-Football" xr:uid="{54BD34CF-A19E-4D55-BDEB-FB06A4051088}"/>
    <hyperlink ref="E251" r:id="rId995" display="https://fbref.com/en/squads/e297cd13/Luton-Town-Stats" xr:uid="{C10B7777-0E43-4551-B6F4-8F3072639745}"/>
    <hyperlink ref="AD251" r:id="rId996" display="https://fbref.com/en/players/73b1d65b/matchlogs/2023-2024/summary/Ryan-John-Giles-Match-Logs" xr:uid="{40492575-8824-419C-BD3A-5D4A6A2E421C}"/>
    <hyperlink ref="B252" r:id="rId997" display="https://fbref.com/en/players/9319781b/Ben-Johnson" xr:uid="{326EA0CF-0B95-46E2-907E-C21069B7D851}"/>
    <hyperlink ref="C252" r:id="rId998" display="https://fbref.com/en/country/ENG/England-Football" xr:uid="{0AC85B13-2CF2-460B-8953-EAD4B16CE84C}"/>
    <hyperlink ref="E252" r:id="rId999" display="https://fbref.com/en/squads/7c21e445/West-Ham-United-Stats" xr:uid="{2D310729-9BFF-4A06-B5D3-8DFDC20A0E05}"/>
    <hyperlink ref="AD252" r:id="rId1000" display="https://fbref.com/en/players/9319781b/matchlogs/2023-2024/summary/Ben-Johnson-Match-Logs" xr:uid="{0148219F-D3FB-4522-9EBC-0DBCB0A4711C}"/>
    <hyperlink ref="B253" r:id="rId1001" display="https://fbref.com/en/players/0cd31129/Brennan-Johnson" xr:uid="{74A8C464-EED1-487C-B206-43B367BA40B4}"/>
    <hyperlink ref="C253" r:id="rId1002" display="https://fbref.com/en/country/WAL/Wales-Football" xr:uid="{61478A31-8157-4F07-AD4F-CC5EA5910EB6}"/>
    <hyperlink ref="E253" r:id="rId1003" display="https://fbref.com/en/squads/361ca564/Tottenham-Hotspur-Stats" xr:uid="{64632422-7A69-4E3B-B084-B7D9D72F9EA4}"/>
    <hyperlink ref="AD253" r:id="rId1004" display="https://fbref.com/en/players/0cd31129/matchlogs/2023-2024/summary/Brennan-Johnson-Match-Logs" xr:uid="{E540F028-F995-48BF-A2F4-D66742501396}"/>
    <hyperlink ref="B254" r:id="rId1005" display="https://fbref.com/en/players/0cd31129/Brennan-Johnson" xr:uid="{08CA419E-F895-4DFB-AEFF-D64C8F36710A}"/>
    <hyperlink ref="C254" r:id="rId1006" display="https://fbref.com/en/country/WAL/Wales-Football" xr:uid="{5F4A8064-6963-45CC-A9B2-1AA7E390AF95}"/>
    <hyperlink ref="E254" r:id="rId1007" display="https://fbref.com/en/squads/e4a775cb/Nottingham-Forest-Stats" xr:uid="{760F160C-65A0-4013-BF8F-42434CF3946E}"/>
    <hyperlink ref="AD254" r:id="rId1008" display="https://fbref.com/en/players/0cd31129/matchlogs/2023-2024/summary/Brennan-Johnson-Match-Logs" xr:uid="{33CFAB05-8436-4BB5-9B9D-40CCF2100468}"/>
    <hyperlink ref="B255" r:id="rId1009" display="https://fbref.com/en/players/d9e7c4da/Joseph-Johnson" xr:uid="{DA85D694-3DD5-4CCD-8F16-738DEB31A6F6}"/>
    <hyperlink ref="C255" r:id="rId1010" display="https://fbref.com/en/country/ENG/England-Football" xr:uid="{237C3AFD-CF2A-4766-8293-973E46352331}"/>
    <hyperlink ref="E255" r:id="rId1011" display="https://fbref.com/en/squads/e297cd13/Luton-Town-Stats" xr:uid="{84CF108D-F52A-48D5-BEAE-641AB7E080BE}"/>
    <hyperlink ref="AD255" r:id="rId1012" display="https://fbref.com/en/players/d9e7c4da/matchlogs/2023-2024/summary/Joseph-Johnson-Match-Logs" xr:uid="{0FDBCA91-48B9-4497-9C8C-EBDE611BD43B}"/>
    <hyperlink ref="B256" r:id="rId1013" display="https://fbref.com/en/players/9e5708be/Sam-Johnstone" xr:uid="{8CF5427C-F2E9-401B-AC43-E170D10462F9}"/>
    <hyperlink ref="C256" r:id="rId1014" display="https://fbref.com/en/country/ENG/England-Football" xr:uid="{1B72F208-3143-4268-BAE9-D4553458705D}"/>
    <hyperlink ref="E256" r:id="rId1015" display="https://fbref.com/en/squads/47c64c55/Crystal-Palace-Stats" xr:uid="{F7429E8F-5F00-4DFE-8F69-F5BADBC776D0}"/>
    <hyperlink ref="AD256" r:id="rId1016" display="https://fbref.com/en/players/9e5708be/matchlogs/2023-2024/summary/Sam-Johnstone-Match-Logs" xr:uid="{34C88758-253C-4EFF-96A5-F3CD4CC910FE}"/>
    <hyperlink ref="B257" r:id="rId1017" display="https://fbref.com/en/players/4fb9c88f/Curtis-Jones" xr:uid="{8077745D-CDD5-42CD-AA9F-A6835DBCCB3A}"/>
    <hyperlink ref="C257" r:id="rId1018" display="https://fbref.com/en/country/ENG/England-Football" xr:uid="{93120F8A-A228-4DA7-8FBE-056DCE1A83F0}"/>
    <hyperlink ref="E257" r:id="rId1019" display="https://fbref.com/en/squads/822bd0ba/Liverpool-Stats" xr:uid="{FD7CFB81-8A94-4A17-B428-CE0A0208D083}"/>
    <hyperlink ref="AD257" r:id="rId1020" display="https://fbref.com/en/players/4fb9c88f/matchlogs/2023-2024/summary/Curtis-Jones-Match-Logs" xr:uid="{5A09B344-7A1D-403F-B269-4374D1888E5B}"/>
    <hyperlink ref="B258" r:id="rId1021" display="https://fbref.com/en/players/45db685d/Jorginho" xr:uid="{1EB956AE-8E42-4048-8246-2F7B676766CC}"/>
    <hyperlink ref="C258" r:id="rId1022" display="https://fbref.com/en/country/ITA/Italy-Football" xr:uid="{4282C401-14BC-43E8-A767-D7F201FE8725}"/>
    <hyperlink ref="E258" r:id="rId1023" display="https://fbref.com/en/squads/18bb7c10/Arsenal-Stats" xr:uid="{D4BBACBE-DD4F-46F3-BFCF-08FFAFCFACE6}"/>
    <hyperlink ref="AD258" r:id="rId1024" display="https://fbref.com/en/players/45db685d/matchlogs/2023-2024/summary/Jorginho-Match-Logs" xr:uid="{AD1E8605-69A0-468D-83A7-3BBA3AEAD83E}"/>
    <hyperlink ref="B259" r:id="rId1025" display="https://fbref.com/en/players/178ae8f8/Diogo-Jota" xr:uid="{D63DD4FD-984D-4B2C-A1D6-7310E0C507E2}"/>
    <hyperlink ref="C259" r:id="rId1026" display="https://fbref.com/en/country/POR/Portugal-Football" xr:uid="{9E03A9B4-31E9-4DBE-97FF-83CEA4D7E02F}"/>
    <hyperlink ref="E259" r:id="rId1027" display="https://fbref.com/en/squads/822bd0ba/Liverpool-Stats" xr:uid="{1B81BC6B-0B16-4E65-9408-10F9DF7D6C7F}"/>
    <hyperlink ref="AD259" r:id="rId1028" display="https://fbref.com/en/players/178ae8f8/matchlogs/2023-2024/summary/Diogo-Jota-Match-Logs" xr:uid="{C1D88EBC-D8D3-485B-9995-59EA7EAE8681}"/>
    <hyperlink ref="B260" r:id="rId1029" display="https://fbref.com/en/players/f098c03e/Mads-Juel-Andersen" xr:uid="{5671C0CE-EB9D-406B-9377-C09E0F208358}"/>
    <hyperlink ref="C260" r:id="rId1030" display="https://fbref.com/en/country/DEN/Denmark-Football" xr:uid="{0C002C65-52C6-412E-901A-D359ADB9087A}"/>
    <hyperlink ref="E260" r:id="rId1031" display="https://fbref.com/en/squads/e297cd13/Luton-Town-Stats" xr:uid="{60B48154-BE19-4229-9447-AFFD5E2D146D}"/>
    <hyperlink ref="AD260" r:id="rId1032" display="https://fbref.com/en/players/f098c03e/matchlogs/2023-2024/summary/Mads-Juel-Andersen-Match-Logs" xr:uid="{47202692-6912-4CCD-8EEA-31999FD72B97}"/>
    <hyperlink ref="B261" r:id="rId1033" display="https://fbref.com/en/players/570bb4b9/Hamed-Junior-Traore" xr:uid="{D53B3A47-13FB-47DA-871A-550317D7BA18}"/>
    <hyperlink ref="C261" r:id="rId1034" display="https://fbref.com/en/country/CIV/Cote-dIvoire-Football" xr:uid="{7432DC58-EE5C-4A26-BD07-1C044525CE3B}"/>
    <hyperlink ref="E261" r:id="rId1035" display="https://fbref.com/en/squads/4ba7cbea/Bournemouth-Stats" xr:uid="{58E4A44F-CD76-4EE0-A04C-2EFACBADB1AC}"/>
    <hyperlink ref="AD261" r:id="rId1036" display="https://fbref.com/en/players/570bb4b9/matchlogs/2023-2024/summary/Hamed-Junior-Traore-Match-Logs" xr:uid="{EDB3B1B6-00F1-4DDB-87EB-902645A761C0}"/>
    <hyperlink ref="B262" r:id="rId1037" display="https://fbref.com/en/players/0db5d2c8/Mathias-Jorgensen" xr:uid="{95E02842-C25F-4DC9-8DD8-11D1D34CC77A}"/>
    <hyperlink ref="C262" r:id="rId1038" display="https://fbref.com/en/country/DEN/Denmark-Football" xr:uid="{2BD8F7E3-0F90-4583-A013-7979565E82FE}"/>
    <hyperlink ref="E262" r:id="rId1039" display="https://fbref.com/en/squads/cd051869/Brentford-Stats" xr:uid="{2F7B3973-3391-47C4-9ECB-5841780A66DA}"/>
    <hyperlink ref="AD262" r:id="rId1040" display="https://fbref.com/en/players/0db5d2c8/matchlogs/2023-2024/summary/Mathias-Jorgensen-Match-Logs" xr:uid="{366B261B-7D8F-4D7D-8BA6-737D45D0FB47}"/>
    <hyperlink ref="B263" r:id="rId1041" display="https://fbref.com/en/players/c066d1a5/Issa-Kabore" xr:uid="{49464FCA-2F45-4E95-B96F-953FF66D403A}"/>
    <hyperlink ref="C263" r:id="rId1042" display="https://fbref.com/en/country/BFA/Burkina-Faso-Football" xr:uid="{E92B4C3C-A1B8-42CA-B14C-ED7270A6635B}"/>
    <hyperlink ref="E263" r:id="rId1043" display="https://fbref.com/en/squads/e297cd13/Luton-Town-Stats" xr:uid="{0D1F3AEA-6CC6-445E-9A4D-866F1A0B432F}"/>
    <hyperlink ref="AD263" r:id="rId1044" display="https://fbref.com/en/players/c066d1a5/matchlogs/2023-2024/summary/Issa-Kabore-Match-Logs" xr:uid="{A60E5714-AEEA-4A89-BF12-13462CAE12FD}"/>
    <hyperlink ref="B264" r:id="rId1045" display="https://fbref.com/en/players/15f24fe7/Sasa-Kalajdzic" xr:uid="{7EA8B976-60C6-440B-B7E5-1D9E1706538F}"/>
    <hyperlink ref="C264" r:id="rId1046" display="https://fbref.com/en/country/AUT/Austria-Football" xr:uid="{82F10D84-08F1-42E0-982B-4DA6808C33D7}"/>
    <hyperlink ref="E264" r:id="rId1047" display="https://fbref.com/en/squads/8cec06e1/Wolverhampton-Wanderers-Stats" xr:uid="{A337F4EE-7EC4-479C-91A2-FC7CA6C3D822}"/>
    <hyperlink ref="AD264" r:id="rId1048" display="https://fbref.com/en/players/15f24fe7/matchlogs/2023-2024/summary/Sasa-Kalajdzic-Match-Logs" xr:uid="{B714E9DF-C284-4C9F-8CA4-4C75288AFD8F}"/>
    <hyperlink ref="B265" r:id="rId1049" display="https://fbref.com/en/players/cc77354e/Boubacar-Kamara" xr:uid="{A74035C7-BFDB-439E-803B-53E42BE7357B}"/>
    <hyperlink ref="C265" r:id="rId1050" display="https://fbref.com/en/country/FRA/France-Football" xr:uid="{1AA6F22A-8372-483D-8C67-7BF6589ACBB5}"/>
    <hyperlink ref="E265" r:id="rId1051" display="https://fbref.com/en/squads/8602292d/Aston-Villa-Stats" xr:uid="{5FAAA0B6-BCED-424B-9F78-D551C77F2F78}"/>
    <hyperlink ref="AD265" r:id="rId1052" display="https://fbref.com/en/players/cc77354e/matchlogs/2023-2024/summary/Boubacar-Kamara-Match-Logs" xr:uid="{6EF28A8D-37BE-434C-8FB8-00D9A23E5468}"/>
    <hyperlink ref="B266" r:id="rId1053" display="https://fbref.com/en/players/1caa93a5/Thomas-Kaminski" xr:uid="{B17A907B-D1FB-48D8-9802-626D7501BC7A}"/>
    <hyperlink ref="C266" r:id="rId1054" display="https://fbref.com/en/country/BEL/Belgium-Football" xr:uid="{32A41048-25B3-4CD5-B2E3-E5D2E2988621}"/>
    <hyperlink ref="E266" r:id="rId1055" display="https://fbref.com/en/squads/e297cd13/Luton-Town-Stats" xr:uid="{B61DE00D-F595-470D-A80C-0CA1F2BF7143}"/>
    <hyperlink ref="AD266" r:id="rId1056" display="https://fbref.com/en/players/1caa93a5/matchlogs/2023-2024/summary/Thomas-Kaminski-Match-Logs" xr:uid="{53C904D6-A93B-493F-967F-3D84FE24F491}"/>
    <hyperlink ref="B267" r:id="rId1057" display="https://fbref.com/en/players/c5b7c315/Michael-Keane" xr:uid="{882F9B61-BD0E-4B8D-BD90-51879B5DF2EB}"/>
    <hyperlink ref="C267" r:id="rId1058" display="https://fbref.com/en/country/ENG/England-Football" xr:uid="{4C82560C-DCDB-4409-94A0-BF2DF1C88E18}"/>
    <hyperlink ref="E267" r:id="rId1059" display="https://fbref.com/en/squads/d3fd31cc/Everton-Stats" xr:uid="{756E3B0D-CE65-4492-867F-1AEF840FB683}"/>
    <hyperlink ref="AD267" r:id="rId1060" display="https://fbref.com/en/players/c5b7c315/matchlogs/2023-2024/summary/Michael-Keane-Match-Logs" xr:uid="{08A81CF2-97A2-432D-BEC8-C4112E6822D7}"/>
    <hyperlink ref="B268" r:id="rId1061" display="https://fbref.com/en/players/51dbeea9/Thilo-Kehrer" xr:uid="{385DF0D6-C9BB-4D98-BE18-AC52B644EAA6}"/>
    <hyperlink ref="C268" r:id="rId1062" display="https://fbref.com/en/country/GER/Germany-Football" xr:uid="{B93CDDD9-F109-4732-9196-0957BEC4F40F}"/>
    <hyperlink ref="E268" r:id="rId1063" display="https://fbref.com/en/squads/7c21e445/West-Ham-United-Stats" xr:uid="{B76B6BE3-339D-4909-882B-A2D356A682AE}"/>
    <hyperlink ref="AD268" r:id="rId1064" display="https://fbref.com/en/players/51dbeea9/matchlogs/2023-2024/summary/Thilo-Kehrer-Match-Logs" xr:uid="{EAE6AC04-3FB7-4A13-AFAE-AAE53E2973FF}"/>
    <hyperlink ref="B269" r:id="rId1065" display="https://fbref.com/en/players/62d7ef38/Caoimhin-Kelleher" xr:uid="{19017CCC-EA50-431F-8350-B0ECB99E8DB0}"/>
    <hyperlink ref="C269" r:id="rId1066" display="https://fbref.com/en/country/IRL/Republic-of-Ireland-Football" xr:uid="{2C81A079-E875-4455-B17D-CD6C56B16338}"/>
    <hyperlink ref="E269" r:id="rId1067" display="https://fbref.com/en/squads/822bd0ba/Liverpool-Stats" xr:uid="{DE1A6E20-2219-4BFB-B0FC-748DA6D4B154}"/>
    <hyperlink ref="AD269" r:id="rId1068" display="https://fbref.com/en/players/62d7ef38/matchlogs/2023-2024/summary/Caoimhin-Kelleher-Match-Logs" xr:uid="{58C75F46-5AEC-4C3D-B1DD-C1D6C22BA624}"/>
    <hyperlink ref="B270" r:id="rId1069" display="https://fbref.com/en/players/f31def1e/Lloyd-Kelly" xr:uid="{40E46BA1-EC2A-4271-8994-E5234EAF0885}"/>
    <hyperlink ref="C270" r:id="rId1070" display="https://fbref.com/en/country/ENG/England-Football" xr:uid="{81B4C420-5348-4D47-A4C5-8E973BC6735A}"/>
    <hyperlink ref="E270" r:id="rId1071" display="https://fbref.com/en/squads/4ba7cbea/Bournemouth-Stats" xr:uid="{0190E58E-C0FE-4F13-A04A-C9124F07BC6E}"/>
    <hyperlink ref="AD270" r:id="rId1072" display="https://fbref.com/en/players/f31def1e/matchlogs/2023-2024/summary/Lloyd-Kelly-Match-Logs" xr:uid="{FF7FF02E-9CF2-4D25-AD34-6801DE2C3B5A}"/>
    <hyperlink ref="B271" r:id="rId1073" display="https://fbref.com/en/players/aa888da7/Omari-Kellyman" xr:uid="{0122BF0F-F552-437D-9EC4-6231BFD56DDE}"/>
    <hyperlink ref="E271" r:id="rId1074" display="https://fbref.com/en/squads/8602292d/Aston-Villa-Stats" xr:uid="{DF91D39E-4E46-4F53-8B36-016E0A7FDE1E}"/>
    <hyperlink ref="AD271" r:id="rId1075" display="https://fbref.com/en/players/aa888da7/matchlogs/2023-2024/summary/Omari-Kellyman-Match-Logs" xr:uid="{50EA4E7E-36B5-4904-B4A9-4E5C98B74833}"/>
    <hyperlink ref="B272" r:id="rId1076" display="https://fbref.com/en/players/0ad53bdc/Milos-Kerkez" xr:uid="{7E910DF3-C838-4129-836C-07131C786042}"/>
    <hyperlink ref="C272" r:id="rId1077" display="https://fbref.com/en/country/HUN/Hungary-Football" xr:uid="{E06BF891-A804-455E-B868-85A109B2826D}"/>
    <hyperlink ref="E272" r:id="rId1078" display="https://fbref.com/en/squads/4ba7cbea/Bournemouth-Stats" xr:uid="{F606C82E-B1B9-4A94-97DE-23EDACEFAF23}"/>
    <hyperlink ref="AD272" r:id="rId1079" display="https://fbref.com/en/players/0ad53bdc/matchlogs/2023-2024/summary/Milos-Kerkez-Match-Logs" xr:uid="{61549D15-8830-45DB-A29B-9DE51E930D77}"/>
    <hyperlink ref="B273" r:id="rId1080" display="https://fbref.com/en/players/3eeda7dd/Gavin-Kilkenny" xr:uid="{1751122B-BCB6-445C-8A6F-ED04C7300DAE}"/>
    <hyperlink ref="C273" r:id="rId1081" display="https://fbref.com/en/country/IRL/Republic-of-Ireland-Football" xr:uid="{A8376AD7-B203-4AEC-8600-1E6284854ABC}"/>
    <hyperlink ref="E273" r:id="rId1082" display="https://fbref.com/en/squads/4ba7cbea/Bournemouth-Stats" xr:uid="{B6842F2B-BCF9-4F01-827E-D6D663FB817D}"/>
    <hyperlink ref="AD273" r:id="rId1083" display="https://fbref.com/en/players/3eeda7dd/matchlogs/2023-2024/summary/Gavin-Kilkenny-Match-Logs" xr:uid="{D5A0F3DD-FB6F-4F0B-AA78-1224E0BAF834}"/>
    <hyperlink ref="B274" r:id="rId1084" display="https://fbref.com/en/players/d0f72bf1/Max-Kilman" xr:uid="{0DFDD087-3CBD-4556-A733-9A8AD6B44018}"/>
    <hyperlink ref="C274" r:id="rId1085" display="https://fbref.com/en/country/ENG/England-Football" xr:uid="{D6041B89-0F94-4240-BBBC-B0D12AE2E1E7}"/>
    <hyperlink ref="E274" r:id="rId1086" display="https://fbref.com/en/squads/8cec06e1/Wolverhampton-Wanderers-Stats" xr:uid="{1A95289F-06C8-4C03-BA2F-AC5E3075476C}"/>
    <hyperlink ref="AD274" r:id="rId1087" display="https://fbref.com/en/players/d0f72bf1/matchlogs/2023-2024/summary/Max-Kilman-Match-Logs" xr:uid="{9E12AEFF-28B5-4103-9B84-C10653902088}"/>
    <hyperlink ref="B275" r:id="rId1088" display="https://fbref.com/en/players/dc3e663e/Jakub-Kiwior" xr:uid="{647D6349-2370-4C8E-8F3D-BBC6F96970A8}"/>
    <hyperlink ref="C275" r:id="rId1089" display="https://fbref.com/en/country/POL/Poland-Football" xr:uid="{BBE9B8EC-2EF5-42D2-A963-EE2FFE47C876}"/>
    <hyperlink ref="E275" r:id="rId1090" display="https://fbref.com/en/squads/18bb7c10/Arsenal-Stats" xr:uid="{16D47493-676E-4B03-ADD5-B3CA26A1CBBB}"/>
    <hyperlink ref="AD275" r:id="rId1091" display="https://fbref.com/en/players/dc3e663e/matchlogs/2023-2024/summary/Jakub-Kiwior-Match-Logs" xr:uid="{95F48F35-F944-4384-BA1B-7B7B0DBED581}"/>
    <hyperlink ref="B276" r:id="rId1092" display="https://fbref.com/en/players/4c3a6744/Justin-Kluivert" xr:uid="{611DF27A-70B4-4E95-9192-0A14C4E67C8C}"/>
    <hyperlink ref="C276" r:id="rId1093" display="https://fbref.com/en/country/NED/Netherlands-Football" xr:uid="{EA183346-1578-4CCB-A6C8-9193D2C7ECEC}"/>
    <hyperlink ref="E276" r:id="rId1094" display="https://fbref.com/en/squads/4ba7cbea/Bournemouth-Stats" xr:uid="{1851FDCC-8758-408F-9DAD-BE7486C8A123}"/>
    <hyperlink ref="AD276" r:id="rId1095" display="https://fbref.com/en/players/4c3a6744/matchlogs/2023-2024/summary/Justin-Kluivert-Match-Logs" xr:uid="{7F5F656C-8392-46AA-8FA7-22D3E41C3997}"/>
    <hyperlink ref="B277" r:id="rId1096" display="https://fbref.com/en/players/fc076f78/Luca-Koleosho" xr:uid="{47A55F63-1616-4F79-84DE-8850EC603709}"/>
    <hyperlink ref="C277" r:id="rId1097" display="https://fbref.com/en/country/ITA/Italy-Football" xr:uid="{2529DBF6-0073-413E-A82D-3C79B8662A9E}"/>
    <hyperlink ref="E277" r:id="rId1098" display="https://fbref.com/en/squads/943e8050/Burnley-Stats" xr:uid="{385FD576-5A37-4AA9-A3A9-61F4A7454312}"/>
    <hyperlink ref="AD277" r:id="rId1099" display="https://fbref.com/en/players/fc076f78/matchlogs/2023-2024/summary/Luca-Koleosho-Match-Logs" xr:uid="{B9E0E381-734E-46C1-A320-0DBA918D8D06}"/>
    <hyperlink ref="B278" r:id="rId1100" display="https://fbref.com/en/players/5ed9b537/Ibrahima-Konate" xr:uid="{763D1246-2FEB-4213-A7CF-BEA8E89A6DC3}"/>
    <hyperlink ref="C278" r:id="rId1101" display="https://fbref.com/en/country/FRA/France-Football" xr:uid="{781FBDD4-EA5B-463D-A366-81D60C3F5533}"/>
    <hyperlink ref="E278" r:id="rId1102" display="https://fbref.com/en/squads/822bd0ba/Liverpool-Stats" xr:uid="{F0EB42B7-B68A-4A23-A0DB-614BB9FC8AAF}"/>
    <hyperlink ref="AD278" r:id="rId1103" display="https://fbref.com/en/players/5ed9b537/matchlogs/2023-2024/summary/Ibrahima-Konate-Match-Logs" xr:uid="{8A1CF328-DC34-4244-AAD2-A6A45AF5E90C}"/>
    <hyperlink ref="B279" r:id="rId1104" display="https://fbref.com/en/players/0313a347/Ezri-Konsa" xr:uid="{D91F7445-EBE3-4920-A7E4-09711E18B64B}"/>
    <hyperlink ref="C279" r:id="rId1105" display="https://fbref.com/en/country/ENG/England-Football" xr:uid="{1B8BC388-C4F6-4FD1-9851-427C78268FBA}"/>
    <hyperlink ref="E279" r:id="rId1106" display="https://fbref.com/en/squads/8602292d/Aston-Villa-Stats" xr:uid="{B775A11B-D23D-4132-9EE3-BA29ADA8777C}"/>
    <hyperlink ref="AD279" r:id="rId1107" display="https://fbref.com/en/players/0313a347/matchlogs/2023-2024/summary/Ezri-Konsa-Match-Logs" xr:uid="{ED6537AE-0104-4398-98CC-E69A76DC046F}"/>
    <hyperlink ref="B280" r:id="rId1108" display="https://fbref.com/en/players/8d3c902d/Cheikhou-Kouyate" xr:uid="{B2802F12-F22D-46C5-A9DB-B1185EDC563F}"/>
    <hyperlink ref="C280" r:id="rId1109" display="https://fbref.com/en/country/SEN/Senegal-Football" xr:uid="{88CF2764-190F-474A-84A5-51FA68040121}"/>
    <hyperlink ref="E280" r:id="rId1110" display="https://fbref.com/en/squads/e4a775cb/Nottingham-Forest-Stats" xr:uid="{9694D3C9-9BB6-4D02-8886-848C694445A2}"/>
    <hyperlink ref="AD280" r:id="rId1111" display="https://fbref.com/en/players/8d3c902d/matchlogs/2023-2024/summary/Cheikhou-Kouyate-Match-Logs" xr:uid="{290DF883-58AA-4AFE-B8E5-040DB1F8CEA2}"/>
    <hyperlink ref="B281" r:id="rId1112" display="https://fbref.com/en/players/79c0821a/Mateo-Kovacic" xr:uid="{F9EDCE38-C81A-4112-AE9E-83A8D64D54EA}"/>
    <hyperlink ref="C281" r:id="rId1113" display="https://fbref.com/en/country/CRO/Croatia-Football" xr:uid="{02109F7A-5F64-4A0F-93D2-840773C1136F}"/>
    <hyperlink ref="E281" r:id="rId1114" display="https://fbref.com/en/squads/b8fd03ef/Manchester-City-Stats" xr:uid="{60F94822-76B1-44BB-A35A-EB2D6A433E3C}"/>
    <hyperlink ref="AD281" r:id="rId1115" display="https://fbref.com/en/players/79c0821a/matchlogs/2023-2024/summary/Mateo-Kovacic-Match-Logs" xr:uid="{DA2A4CA2-C3D3-42CB-A882-C3514BD6200B}"/>
    <hyperlink ref="B282" r:id="rId1116" display="https://fbref.com/en/players/f23f9d20/Tim-Krul" xr:uid="{0F62C6C8-D80E-4CC5-A7EF-760AE421BB7E}"/>
    <hyperlink ref="C282" r:id="rId1117" display="https://fbref.com/en/country/NED/Netherlands-Football" xr:uid="{C4E4F052-387D-4DF4-A14C-C3797B081A42}"/>
    <hyperlink ref="E282" r:id="rId1118" display="https://fbref.com/en/squads/e297cd13/Luton-Town-Stats" xr:uid="{7D6FE43B-1286-40AC-9FCD-933414C14C6B}"/>
    <hyperlink ref="AD282" r:id="rId1119" display="https://fbref.com/en/players/f23f9d20/matchlogs/2023-2024/summary/Tim-Krul-Match-Logs" xr:uid="{AC8676F0-2B75-44EC-B4B9-B5CD85350469}"/>
    <hyperlink ref="B283" r:id="rId1120" display="https://fbref.com/en/players/df3cda47/Dejan-Kulusevski" xr:uid="{CC3E038A-151B-427C-8646-3DE760666173}"/>
    <hyperlink ref="C283" r:id="rId1121" display="https://fbref.com/en/country/SWE/Sweden-Football" xr:uid="{F25EE119-2A94-443E-8C68-6AD878354DF8}"/>
    <hyperlink ref="E283" r:id="rId1122" display="https://fbref.com/en/squads/361ca564/Tottenham-Hotspur-Stats" xr:uid="{3E3CA9BF-F0AE-4545-B103-5258825E2C00}"/>
    <hyperlink ref="AD283" r:id="rId1123" display="https://fbref.com/en/players/df3cda47/matchlogs/2023-2024/summary/Dejan-Kulusevski-Match-Logs" xr:uid="{DAD78E9E-4A15-44CD-B7F0-BF491B5A3AAB}"/>
    <hyperlink ref="B284" r:id="rId1124" display="https://fbref.com/en/players/99813635/Adam-Lallana" xr:uid="{DD3E575F-2829-4276-9F5C-26D36A7B5705}"/>
    <hyperlink ref="C284" r:id="rId1125" display="https://fbref.com/en/country/ENG/England-Football" xr:uid="{4F699D9E-A485-46D5-9BCF-D3B316259CC4}"/>
    <hyperlink ref="E284" r:id="rId1126" display="https://fbref.com/en/squads/d07537b9/Brighton-and-Hove-Albion-Stats" xr:uid="{BAA242A9-09BD-49AB-9B78-BF32AE04C322}"/>
    <hyperlink ref="AD284" r:id="rId1127" display="https://fbref.com/en/players/99813635/matchlogs/2023-2024/summary/Adam-Lallana-Match-Logs" xr:uid="{688CE410-DB15-4F7F-9756-E8F13F26FC8A}"/>
    <hyperlink ref="B285" r:id="rId1128" display="https://fbref.com/en/players/f4e433d4/Tariq-Lamptey" xr:uid="{814D2EC1-2458-4F82-9BCE-007EC6640268}"/>
    <hyperlink ref="C285" r:id="rId1129" display="https://fbref.com/en/country/GHA/Ghana-Football" xr:uid="{4253F168-EC03-4268-A685-36AFF2F540BE}"/>
    <hyperlink ref="E285" r:id="rId1130" display="https://fbref.com/en/squads/d07537b9/Brighton-and-Hove-Albion-Stats" xr:uid="{E22D8E9E-3018-4E99-9277-2BF0E6E96286}"/>
    <hyperlink ref="AD285" r:id="rId1131" display="https://fbref.com/en/players/f4e433d4/matchlogs/2023-2024/summary/Tariq-Lamptey-Match-Logs" xr:uid="{9340B932-FC48-45A8-8D57-CB8823CDFEEE}"/>
    <hyperlink ref="B286" r:id="rId1132" display="https://fbref.com/en/players/119b9a8e/Aymeric-Laporte" xr:uid="{F992960F-79F3-4BCB-B6FC-0D7265FCE371}"/>
    <hyperlink ref="C286" r:id="rId1133" display="https://fbref.com/en/country/ESP/Spain-Football" xr:uid="{0D7AA58D-8495-42CA-BF74-FA65BBF45D0C}"/>
    <hyperlink ref="E286" r:id="rId1134" display="https://fbref.com/en/squads/b8fd03ef/Manchester-City-Stats" xr:uid="{9966276C-9B25-4E2B-BC82-F88CE6223F21}"/>
    <hyperlink ref="AD286" r:id="rId1135" display="https://fbref.com/en/players/119b9a8e/matchlogs/2023-2024/summary/Aymeric-Laporte-Match-Logs" xr:uid="{A4C4D375-796F-443B-B476-4C906DF17667}"/>
    <hyperlink ref="B287" r:id="rId1136" display="https://fbref.com/en/players/0ed063d6/Yasser-Larouci" xr:uid="{A08BAC32-4F63-4C26-B558-277225C46912}"/>
    <hyperlink ref="C287" r:id="rId1137" display="https://fbref.com/en/country/FRA/France-Football" xr:uid="{00DD85D8-766D-4B24-87FB-9EED53661C80}"/>
    <hyperlink ref="E287" r:id="rId1138" display="https://fbref.com/en/squads/1df6b87e/Sheffield-United-Stats" xr:uid="{0A589EB3-4F8E-4704-8068-D064647CD6A1}"/>
    <hyperlink ref="AD287" r:id="rId1139" display="https://fbref.com/en/players/0ed063d6/matchlogs/2023-2024/summary/Yasser-Larouci-Match-Logs" xr:uid="{5C0B3E19-ED7E-4062-B3C1-3F56FFDBC5A0}"/>
    <hyperlink ref="B288" r:id="rId1140" display="https://fbref.com/en/players/450ab6fc/Jamaal-Lascelles" xr:uid="{14138007-36AD-49BB-ADD0-6637B8B5AA7D}"/>
    <hyperlink ref="C288" r:id="rId1141" display="https://fbref.com/en/country/ENG/England-Football" xr:uid="{C1D599A0-9EBD-4729-87F8-1803C240DFA2}"/>
    <hyperlink ref="E288" r:id="rId1142" display="https://fbref.com/en/squads/b2b47a98/Newcastle-United-Stats" xr:uid="{491D071A-FEA3-4724-8D36-1A90252EF880}"/>
    <hyperlink ref="AD288" r:id="rId1143" display="https://fbref.com/en/players/450ab6fc/matchlogs/2023-2024/summary/Jamaal-Lascelles-Match-Logs" xr:uid="{E1DFE439-44FD-44C0-A768-F51BC5BE37DE}"/>
    <hyperlink ref="B289" r:id="rId1144" display="https://fbref.com/en/players/2b471f99/Mario-Lemina" xr:uid="{AB77A85A-A530-4D6C-8112-21123FD6BFC0}"/>
    <hyperlink ref="C289" r:id="rId1145" display="https://fbref.com/en/country/GAB/Gabon-Football" xr:uid="{0C5C3585-27D3-4380-97D9-871C1B987EC5}"/>
    <hyperlink ref="E289" r:id="rId1146" display="https://fbref.com/en/squads/8cec06e1/Wolverhampton-Wanderers-Stats" xr:uid="{1E436556-6F20-4EBC-A53A-1DDDCBC4A02D}"/>
    <hyperlink ref="AD289" r:id="rId1147" display="https://fbref.com/en/players/2b471f99/matchlogs/2023-2024/summary/Mario-Lemina-Match-Logs" xr:uid="{F7FA83AF-69E0-48A6-A22B-7C504865662B}"/>
    <hyperlink ref="B290" r:id="rId1148" display="https://fbref.com/en/players/4f28a6ff/Clement-Lenglet" xr:uid="{EF57780D-847F-48DD-9FB4-A05055E17004}"/>
    <hyperlink ref="C290" r:id="rId1149" display="https://fbref.com/en/country/FRA/France-Football" xr:uid="{CF91EDA6-DEF3-46F5-9288-BD965ABFCB87}"/>
    <hyperlink ref="E290" r:id="rId1150" display="https://fbref.com/en/squads/8602292d/Aston-Villa-Stats" xr:uid="{01F07407-ECFC-4D2F-BC53-7503C3BB7F1B}"/>
    <hyperlink ref="AD290" r:id="rId1151" display="https://fbref.com/en/players/4f28a6ff/matchlogs/2023-2024/summary/Clement-Lenglet-Match-Logs" xr:uid="{DE23D61F-9E35-4C6A-BB69-49A2883F6858}"/>
    <hyperlink ref="B291" r:id="rId1152" display="https://fbref.com/en/players/2628fd2b/Bernd-Leno" xr:uid="{CE75EEE9-057E-4E00-97B4-FD3B4183AEF6}"/>
    <hyperlink ref="C291" r:id="rId1153" display="https://fbref.com/en/country/GER/Germany-Football" xr:uid="{B7AFB631-5FBC-47D4-819F-E7E9D2B2562F}"/>
    <hyperlink ref="E291" r:id="rId1154" display="https://fbref.com/en/squads/fd962109/Fulham-Stats" xr:uid="{3C6717F4-EDA3-4EC2-A6F6-2B8F7E206A7D}"/>
    <hyperlink ref="AD291" r:id="rId1155" display="https://fbref.com/en/players/2628fd2b/matchlogs/2023-2024/summary/Bernd-Leno-Match-Logs" xr:uid="{A8F581D5-228D-44E4-B245-7C427748D9E1}"/>
    <hyperlink ref="B292" r:id="rId1156" display="https://fbref.com/en/players/9b5ce51a/Jefferson-Lerma" xr:uid="{A658D1BA-1109-4E34-81EC-55D3076E93C9}"/>
    <hyperlink ref="C292" r:id="rId1157" display="https://fbref.com/en/country/COL/Colombia-Football" xr:uid="{4EC598C8-0702-445C-B3F6-D026AC676EC6}"/>
    <hyperlink ref="E292" r:id="rId1158" display="https://fbref.com/en/squads/47c64c55/Crystal-Palace-Stats" xr:uid="{0FEAAAB0-1E63-408C-96EA-4305EB6C2F9B}"/>
    <hyperlink ref="AD292" r:id="rId1159" display="https://fbref.com/en/players/9b5ce51a/matchlogs/2023-2024/summary/Jefferson-Lerma-Match-Logs" xr:uid="{804438CE-8F13-456F-A3F3-6F6113418793}"/>
    <hyperlink ref="B293" r:id="rId1160" display="https://fbref.com/en/players/b57e066e/Rico-Lewis" xr:uid="{D3883F20-FAF2-49A4-8206-387AE7956039}"/>
    <hyperlink ref="C293" r:id="rId1161" display="https://fbref.com/en/country/ENG/England-Football" xr:uid="{86D38FA7-9653-4DCE-A1D5-222C82136455}"/>
    <hyperlink ref="E293" r:id="rId1162" display="https://fbref.com/en/squads/b8fd03ef/Manchester-City-Stats" xr:uid="{ACBD0D41-A0BB-48CC-AF91-6D2208A60A85}"/>
    <hyperlink ref="AD293" r:id="rId1163" display="https://fbref.com/en/players/b57e066e/matchlogs/2023-2024/summary/Rico-Lewis-Match-Logs" xr:uid="{611A0BFB-7DCB-4DB9-81C2-7427E2466B9F}"/>
    <hyperlink ref="B294" r:id="rId1164" display="https://fbref.com/en/players/41f08ac8/Keane-Lewis-Potter" xr:uid="{8FBE8ADD-4332-499C-B011-A6854FE7A0E5}"/>
    <hyperlink ref="C294" r:id="rId1165" display="https://fbref.com/en/country/ENG/England-Football" xr:uid="{8BDA3317-19BD-4B90-88F2-13399820B69F}"/>
    <hyperlink ref="E294" r:id="rId1166" display="https://fbref.com/en/squads/cd051869/Brentford-Stats" xr:uid="{5C7A6327-1ADC-4CFE-9AFE-B06964F58E6B}"/>
    <hyperlink ref="AD294" r:id="rId1167" display="https://fbref.com/en/players/41f08ac8/matchlogs/2023-2024/summary/Keane-Lewis-Potter-Match-Logs" xr:uid="{E4B0FF5E-CC25-4756-8E17-15E6389F9240}"/>
    <hyperlink ref="B295" r:id="rId1168" display="https://fbref.com/en/players/f5deef4c/Victor-Lindelof" xr:uid="{0D7F29DA-F9DB-4891-A035-A430D6D18E3C}"/>
    <hyperlink ref="C295" r:id="rId1169" display="https://fbref.com/en/country/SWE/Sweden-Football" xr:uid="{E443B330-0A91-4E08-A4D7-276D1628DB97}"/>
    <hyperlink ref="E295" r:id="rId1170" display="https://fbref.com/en/squads/19538871/Manchester-United-Stats" xr:uid="{FD0D28D7-CFB8-44E2-85A3-55FD27AD6962}"/>
    <hyperlink ref="AD295" r:id="rId1171" display="https://fbref.com/en/players/f5deef4c/matchlogs/2023-2024/summary/Victor-Lindelof-Match-Logs" xr:uid="{22A508C0-0AC1-4F57-A2A5-40EF2CA09389}"/>
    <hyperlink ref="B296" r:id="rId1172" display="https://fbref.com/en/players/afed6722/Valentino-Livramento" xr:uid="{C3DE2ABB-5F15-4118-8BAF-DF9D826EC640}"/>
    <hyperlink ref="C296" r:id="rId1173" display="https://fbref.com/en/country/ENG/England-Football" xr:uid="{827870EF-D3A8-4CF2-991B-84E010BDE943}"/>
    <hyperlink ref="E296" r:id="rId1174" display="https://fbref.com/en/squads/b2b47a98/Newcastle-United-Stats" xr:uid="{B4D188F0-94D7-43DC-AA8F-64DC67D34AEC}"/>
    <hyperlink ref="AD296" r:id="rId1175" display="https://fbref.com/en/players/afed6722/matchlogs/2023-2024/summary/Valentino-Livramento-Match-Logs" xr:uid="{F3A02DED-6962-4E6C-96F3-F546A9F2D349}"/>
    <hyperlink ref="B297" r:id="rId1176" display="https://fbref.com/en/players/d7553721/Giovani-Lo-Celso" xr:uid="{B842F8FA-387F-4CEE-946C-0570FE925A57}"/>
    <hyperlink ref="C297" r:id="rId1177" display="https://fbref.com/en/country/ARG/Argentina-Football" xr:uid="{3410348D-A6EB-423C-87EC-B7A4A3F870EE}"/>
    <hyperlink ref="E297" r:id="rId1178" display="https://fbref.com/en/squads/361ca564/Tottenham-Hotspur-Stats" xr:uid="{EA316261-2E7A-411C-9576-9F3D15187759}"/>
    <hyperlink ref="AD297" r:id="rId1179" display="https://fbref.com/en/players/d7553721/matchlogs/2023-2024/summary/Giovani-Lo-Celso-Match-Logs" xr:uid="{57D9125B-D002-48E5-9D47-9D692FB42B1B}"/>
    <hyperlink ref="B298" r:id="rId1180" display="https://fbref.com/en/players/37118440/Tom-Lockyer" xr:uid="{9B9AC168-47F8-427F-9864-BBC19EA5D62C}"/>
    <hyperlink ref="C298" r:id="rId1181" display="https://fbref.com/en/country/WAL/Wales-Football" xr:uid="{69989283-824B-4D79-8B01-36228EFE1CE3}"/>
    <hyperlink ref="E298" r:id="rId1182" display="https://fbref.com/en/squads/e297cd13/Luton-Town-Stats" xr:uid="{12E3C2B1-2506-4CEC-B0A0-BA727B5532E1}"/>
    <hyperlink ref="AD298" r:id="rId1183" display="https://fbref.com/en/players/37118440/matchlogs/2023-2024/summary/Tom-Lockyer-Match-Logs" xr:uid="{C24D7685-797F-4763-9C02-66E75F7B71E8}"/>
    <hyperlink ref="B299" r:id="rId1184" display="https://fbref.com/en/players/165cf989/Andy-Lonergan" xr:uid="{0CF785A0-1817-4262-92EC-C4FCEB27347B}"/>
    <hyperlink ref="C299" r:id="rId1185" display="https://fbref.com/en/country/IRL/Republic-of-Ireland-Football" xr:uid="{8C8CD617-F018-4ECC-B51B-B81C1AB2CA5C}"/>
    <hyperlink ref="E299" r:id="rId1186" display="https://fbref.com/en/squads/d3fd31cc/Everton-Stats" xr:uid="{534C3114-14A6-4FFC-89FC-3B58868520C9}"/>
    <hyperlink ref="AD299" r:id="rId1187" display="https://fbref.com/en/players/165cf989/matchlogs/2023-2024/summary/Andy-Lonergan-Match-Logs" xr:uid="{47A6742F-496E-4EEA-B427-F51456847F42}"/>
    <hyperlink ref="B300" r:id="rId1188" display="https://fbref.com/en/players/a2b105e0/Sean-Longstaff" xr:uid="{0DB9A01A-BF79-4800-8439-1194DAD1F8AA}"/>
    <hyperlink ref="C300" r:id="rId1189" display="https://fbref.com/en/country/ENG/England-Football" xr:uid="{D00999E9-CBF9-4B20-830A-DA242CF149CC}"/>
    <hyperlink ref="E300" r:id="rId1190" display="https://fbref.com/en/squads/b2b47a98/Newcastle-United-Stats" xr:uid="{8130C055-7FF3-4D84-B636-BD2C45DCF525}"/>
    <hyperlink ref="AD300" r:id="rId1191" display="https://fbref.com/en/players/a2b105e0/matchlogs/2023-2024/summary/Sean-Longstaff-Match-Logs" xr:uid="{6AAB8CD8-76CB-4D37-A6AE-3A95BA7E381A}"/>
    <hyperlink ref="B301" r:id="rId1192" display="https://fbref.com/en/players/7af88b33/Max-Lowe" xr:uid="{2BCD8ABE-010E-4845-BC3C-96CD82165226}"/>
    <hyperlink ref="C301" r:id="rId1193" display="https://fbref.com/en/country/ENG/England-Football" xr:uid="{B64E9840-B603-462E-B94F-7CB734996D86}"/>
    <hyperlink ref="E301" r:id="rId1194" display="https://fbref.com/en/squads/1df6b87e/Sheffield-United-Stats" xr:uid="{87692260-ABF6-49E8-8704-E04C482E2A78}"/>
    <hyperlink ref="AD301" r:id="rId1195" display="https://fbref.com/en/players/7af88b33/matchlogs/2023-2024/summary/Max-Lowe-Match-Logs" xr:uid="{CDFA4222-9A56-47FF-B380-9C7F75990B0C}"/>
    <hyperlink ref="B302" r:id="rId1196" display="https://fbref.com/en/players/6f7d826d/Douglas-Luiz" xr:uid="{5966F33F-6FF1-4D1F-ADF2-03BE00962863}"/>
    <hyperlink ref="C302" r:id="rId1197" display="https://fbref.com/en/country/BRA/Brazil-Football" xr:uid="{6731C3AE-B7B0-4E6B-A345-F30D3DC130D5}"/>
    <hyperlink ref="E302" r:id="rId1198" display="https://fbref.com/en/squads/8602292d/Aston-Villa-Stats" xr:uid="{3F9C4D12-D50B-4167-BDFD-B1D951DCD1B1}"/>
    <hyperlink ref="AD302" r:id="rId1199" display="https://fbref.com/en/players/6f7d826d/matchlogs/2023-2024/summary/Douglas-Luiz-Match-Logs" xr:uid="{7B8BFCA8-C529-487B-9DC0-86BFE5C36B1F}"/>
    <hyperlink ref="B303" r:id="rId1200" display="https://fbref.com/en/players/c6e8cf1f/Sasa-Lukic" xr:uid="{BDB34A39-E57D-4E8E-B59B-A15B279E1225}"/>
    <hyperlink ref="C303" r:id="rId1201" display="https://fbref.com/en/country/SRB/Serbia-Football" xr:uid="{B43B0E10-F9E4-493A-BACA-04863816183E}"/>
    <hyperlink ref="E303" r:id="rId1202" display="https://fbref.com/en/squads/fd962109/Fulham-Stats" xr:uid="{E5B1E96C-4D8A-4A6D-AB56-F9A608F66917}"/>
    <hyperlink ref="AD303" r:id="rId1203" display="https://fbref.com/en/players/c6e8cf1f/matchlogs/2023-2024/summary/Sasa-Lukic-Match-Logs" xr:uid="{6047FBC1-0B99-47BC-8F0D-AD9C7B84D622}"/>
    <hyperlink ref="B304" r:id="rId1204" display="https://fbref.com/en/players/cab9634e/Ian-Maatsen" xr:uid="{EC1BFFA9-CFD2-4B71-9184-910C64EA2A5F}"/>
    <hyperlink ref="C304" r:id="rId1205" display="https://fbref.com/en/country/NED/Netherlands-Football" xr:uid="{0410113E-40D8-4AAE-B0E1-69902ED23949}"/>
    <hyperlink ref="E304" r:id="rId1206" display="https://fbref.com/en/squads/cff3d9bb/Chelsea-Stats" xr:uid="{BD4F33C5-07EE-47EE-8A4D-DDC63C073A29}"/>
    <hyperlink ref="AD304" r:id="rId1207" display="https://fbref.com/en/players/cab9634e/matchlogs/2023-2024/summary/Ian-Maatsen-Match-Logs" xr:uid="{FD0510DC-AF11-45FC-BBB6-F35C91BBDCA4}"/>
    <hyperlink ref="B305" r:id="rId1208" display="https://fbref.com/en/players/83d074ff/Alexis-Mac-Allister" xr:uid="{FB87F273-32BF-425F-BB98-E3C1ED2207DB}"/>
    <hyperlink ref="C305" r:id="rId1209" display="https://fbref.com/en/country/ARG/Argentina-Football" xr:uid="{98B4B6B9-7372-459A-8D15-D4D3F8AC31FE}"/>
    <hyperlink ref="E305" r:id="rId1210" display="https://fbref.com/en/squads/822bd0ba/Liverpool-Stats" xr:uid="{563A2162-8438-4DDE-A18C-68A0783A3B2B}"/>
    <hyperlink ref="AD305" r:id="rId1211" display="https://fbref.com/en/players/83d074ff/matchlogs/2023-2024/summary/Alexis-Mac-Allister-Match-Logs" xr:uid="{220CA7EB-06EE-4E5E-9FAD-4B816153AADA}"/>
    <hyperlink ref="B306" r:id="rId1212" display="https://fbref.com/en/players/ee38d9c5/James-Maddison" xr:uid="{9C44ECFC-CC06-4476-92A2-2940F964A6C1}"/>
    <hyperlink ref="C306" r:id="rId1213" display="https://fbref.com/en/country/ENG/England-Football" xr:uid="{51ECBC22-E03F-49C1-8AEE-680AA982E447}"/>
    <hyperlink ref="E306" r:id="rId1214" display="https://fbref.com/en/squads/361ca564/Tottenham-Hotspur-Stats" xr:uid="{7438F386-A5DC-4110-BA06-6EB8BB08919C}"/>
    <hyperlink ref="AD306" r:id="rId1215" display="https://fbref.com/en/players/ee38d9c5/matchlogs/2023-2024/summary/James-Maddison-Match-Logs" xr:uid="{428CFD93-F162-4479-98C7-03DA1174566E}"/>
    <hyperlink ref="B307" r:id="rId1216" display="https://fbref.com/en/players/bf34eebd/Noni-Madueke" xr:uid="{6803D608-FD36-4CC8-A19B-9C92757A685F}"/>
    <hyperlink ref="C307" r:id="rId1217" display="https://fbref.com/en/country/ENG/England-Football" xr:uid="{0129D956-90DB-41FE-B2AC-446AE762BBA4}"/>
    <hyperlink ref="E307" r:id="rId1218" display="https://fbref.com/en/squads/cff3d9bb/Chelsea-Stats" xr:uid="{DC383FAB-8CA5-48BF-AC24-C1D1E80A9110}"/>
    <hyperlink ref="AD307" r:id="rId1219" display="https://fbref.com/en/players/bf34eebd/matchlogs/2023-2024/summary/Noni-Madueke-Match-Logs" xr:uid="{1F0A9F51-1EDF-4ADA-898F-C86954EFF2D2}"/>
    <hyperlink ref="B308" r:id="rId1220" display="https://fbref.com/en/players/d8931174/Harry-Maguire" xr:uid="{3A6E663A-A745-4336-82F1-AA0A5DE1611F}"/>
    <hyperlink ref="C308" r:id="rId1221" display="https://fbref.com/en/country/ENG/England-Football" xr:uid="{36864640-628C-4B52-8A87-D880B59B64D0}"/>
    <hyperlink ref="E308" r:id="rId1222" display="https://fbref.com/en/squads/19538871/Manchester-United-Stats" xr:uid="{67AAC1F1-2951-439B-B2C6-C46ADCF8A2F3}"/>
    <hyperlink ref="AD308" r:id="rId1223" display="https://fbref.com/en/players/d8931174/matchlogs/2023-2024/summary/Harry-Maguire-Match-Logs" xr:uid="{F6E18960-F32F-4934-AB6C-6827A5D7DE87}"/>
    <hyperlink ref="B309" r:id="rId1224" display="https://fbref.com/en/players/a572e291/Orel-Mangala" xr:uid="{160CE8E4-D828-4ED9-8CA6-524C3C2A1F22}"/>
    <hyperlink ref="C309" r:id="rId1225" display="https://fbref.com/en/country/BEL/Belgium-Football" xr:uid="{1CA220A4-8507-4BCB-8A25-5CEEBD889D9F}"/>
    <hyperlink ref="E309" r:id="rId1226" display="https://fbref.com/en/squads/e4a775cb/Nottingham-Forest-Stats" xr:uid="{0BB02D17-351A-4F7A-92BD-697CD057CA8A}"/>
    <hyperlink ref="AD309" r:id="rId1227" display="https://fbref.com/en/players/a572e291/matchlogs/2023-2024/summary/Orel-Mangala-Match-Logs" xr:uid="{BEAF31FA-6B20-4318-9010-D80E8A6F6571}"/>
    <hyperlink ref="B310" r:id="rId1228" display="https://fbref.com/en/players/d7f99582/Benson-Manuel" xr:uid="{B7CDC975-60A7-416E-82EE-40F4859548A0}"/>
    <hyperlink ref="C310" r:id="rId1229" display="https://fbref.com/en/country/BEL/Belgium-Football" xr:uid="{CF10F7CF-A380-4AF6-B61B-39B47A858A7D}"/>
    <hyperlink ref="E310" r:id="rId1230" display="https://fbref.com/en/squads/943e8050/Burnley-Stats" xr:uid="{DBB688F3-5517-4ACA-B185-23C967892C1E}"/>
    <hyperlink ref="AD310" r:id="rId1231" display="https://fbref.com/en/players/d7f99582/matchlogs/2023-2024/summary/Benson-Manuel-Match-Logs" xr:uid="{4E2209D9-D71B-41C5-89AA-813EEA1C184E}"/>
    <hyperlink ref="B311" r:id="rId1232" display="https://fbref.com/en/players/bb5fbd2b/Solly-March" xr:uid="{8956486B-D6DB-4D8D-8721-5DC38DC3A2EF}"/>
    <hyperlink ref="C311" r:id="rId1233" display="https://fbref.com/en/country/ENG/England-Football" xr:uid="{721F5CF6-277D-47FD-BBD9-873CC1D9107A}"/>
    <hyperlink ref="E311" r:id="rId1234" display="https://fbref.com/en/squads/d07537b9/Brighton-and-Hove-Albion-Stats" xr:uid="{63A306B0-5576-4BC9-B339-D15463B68C8A}"/>
    <hyperlink ref="AD311" r:id="rId1235" display="https://fbref.com/en/players/bb5fbd2b/matchlogs/2023-2024/summary/Solly-March-Match-Logs" xr:uid="{9E8F2862-2A38-4C0B-9BEE-D697CF245E86}"/>
    <hyperlink ref="B312" r:id="rId1236" display="https://fbref.com/en/players/7923301c/Louie-Marsh" xr:uid="{8C89450E-622C-4E2F-9B0A-E1BF05BFDD15}"/>
    <hyperlink ref="C312" r:id="rId1237" display="https://fbref.com/en/country/ENG/England-Football" xr:uid="{F4A6FA72-3BD6-4A95-987D-3A399AB395C9}"/>
    <hyperlink ref="E312" r:id="rId1238" display="https://fbref.com/en/squads/1df6b87e/Sheffield-United-Stats" xr:uid="{8447A10A-10E0-4660-B76C-D631B4FB1825}"/>
    <hyperlink ref="AD312" r:id="rId1239" display="https://fbref.com/en/players/7923301c/matchlogs/2023-2024/summary/Louie-Marsh-Match-Logs" xr:uid="{D16CCCF7-78D6-42FE-AC90-170D8F7E5E40}"/>
    <hyperlink ref="B313" r:id="rId1240" display="https://fbref.com/en/players/a79abd8b/Filip-Marshall" xr:uid="{E2018177-17FC-4583-96C8-1EDD549853C3}"/>
    <hyperlink ref="C313" r:id="rId1241" display="https://fbref.com/en/country/ENG/England-Football" xr:uid="{BEB68385-2F02-4106-99FB-FDC9C0431527}"/>
    <hyperlink ref="E313" r:id="rId1242" display="https://fbref.com/en/squads/8602292d/Aston-Villa-Stats" xr:uid="{AE0864A5-B163-4E5A-B49A-6E0C056E980F}"/>
    <hyperlink ref="AD313" r:id="rId1243" display="https://fbref.com/en/players/a79abd8b/matchlogs/2023-2024/summary/Filip-Marshall-Match-Logs" xr:uid="{9E8A7ECB-A47B-4C57-B3E8-A65D60ED8F28}"/>
    <hyperlink ref="B314" r:id="rId1244" display="https://fbref.com/en/players/8b788c01/Anthony-Martial" xr:uid="{E3C42276-A868-4A48-A46D-032AA0FDCF41}"/>
    <hyperlink ref="C314" r:id="rId1245" display="https://fbref.com/en/country/FRA/France-Football" xr:uid="{0CDF5998-ABD6-4314-89FB-6E3F7A8DB09B}"/>
    <hyperlink ref="E314" r:id="rId1246" display="https://fbref.com/en/squads/19538871/Manchester-United-Stats" xr:uid="{2CA0960C-DD7C-4BBF-B023-ABEEC3EA388E}"/>
    <hyperlink ref="AD314" r:id="rId1247" display="https://fbref.com/en/players/8b788c01/matchlogs/2023-2024/summary/Anthony-Martial-Match-Logs" xr:uid="{CCB16757-2072-4901-BC31-8C0064640C9D}"/>
    <hyperlink ref="B315" r:id="rId1248" display="https://fbref.com/en/players/48a5a5d6/Gabriel-Martinelli" xr:uid="{7B789FE6-A828-4C3A-AD0B-3356228164F6}"/>
    <hyperlink ref="C315" r:id="rId1249" display="https://fbref.com/en/country/BRA/Brazil-Football" xr:uid="{1EDDDCA6-DB4D-4CB2-B3BD-CD8072924BEB}"/>
    <hyperlink ref="E315" r:id="rId1250" display="https://fbref.com/en/squads/18bb7c10/Arsenal-Stats" xr:uid="{3F8240D9-63F3-4CC7-86A5-68262930BC2F}"/>
    <hyperlink ref="AD315" r:id="rId1251" display="https://fbref.com/en/players/48a5a5d6/matchlogs/2023-2024/summary/Gabriel-Martinelli-Match-Logs" xr:uid="{B22318C5-B483-4A15-9217-BBFFF78B1367}"/>
    <hyperlink ref="B316" r:id="rId1252" display="https://fbref.com/en/players/7956236f/Emiliano-Martinez" xr:uid="{AD8FC7A9-0066-47CD-9A26-304453E39A3C}"/>
    <hyperlink ref="C316" r:id="rId1253" display="https://fbref.com/en/country/ARG/Argentina-Football" xr:uid="{6771DC76-D885-4B2B-81B3-A7BCDB6024D7}"/>
    <hyperlink ref="E316" r:id="rId1254" display="https://fbref.com/en/squads/8602292d/Aston-Villa-Stats" xr:uid="{0C889549-FB3D-4245-A21F-E4AF78072906}"/>
    <hyperlink ref="AD316" r:id="rId1255" display="https://fbref.com/en/players/7956236f/matchlogs/2023-2024/summary/Emiliano-Martinez-Match-Logs" xr:uid="{12A2EE0E-3253-405E-9EC7-311EF31B1D14}"/>
    <hyperlink ref="B317" r:id="rId1256" display="https://fbref.com/en/players/bac46a10/Lisandro-Martinez" xr:uid="{95BD56F5-06DC-4C4C-A475-BC3B89A5CA56}"/>
    <hyperlink ref="C317" r:id="rId1257" display="https://fbref.com/en/country/ARG/Argentina-Football" xr:uid="{D7F30557-A02B-448D-AE43-476EC7CC74B7}"/>
    <hyperlink ref="E317" r:id="rId1258" display="https://fbref.com/en/squads/19538871/Manchester-United-Stats" xr:uid="{449FE99B-37A0-4EEA-8AF2-231EA906B298}"/>
    <hyperlink ref="AD317" r:id="rId1259" display="https://fbref.com/en/players/bac46a10/matchlogs/2023-2024/summary/Lisandro-Martinez-Match-Logs" xr:uid="{CBDA8DCF-7B37-4BB3-A34C-BFC36442A3AF}"/>
    <hyperlink ref="B318" r:id="rId1260" display="https://fbref.com/en/players/feb5d972/Pape-Matar-Sarr" xr:uid="{D9F09F05-5384-41AE-B7C9-F2B8119677F7}"/>
    <hyperlink ref="C318" r:id="rId1261" display="https://fbref.com/en/country/SEN/Senegal-Football" xr:uid="{9F55C173-867E-4DF6-ADA2-10ED3CB3A2CF}"/>
    <hyperlink ref="E318" r:id="rId1262" display="https://fbref.com/en/squads/361ca564/Tottenham-Hotspur-Stats" xr:uid="{09339AF6-7A39-4445-840C-4C3F179E1045}"/>
    <hyperlink ref="AD318" r:id="rId1263" display="https://fbref.com/en/players/feb5d972/matchlogs/2023-2024/summary/Pape-Matar-Sarr-Match-Logs" xr:uid="{93AEC574-498E-44C0-B641-62F7862DD162}"/>
    <hyperlink ref="B319" r:id="rId1264" display="https://fbref.com/en/players/50e6dc35/Jean-Philippe-Mateta" xr:uid="{FDE1DE4A-FF18-4789-B48C-5168B11926D9}"/>
    <hyperlink ref="C319" r:id="rId1265" display="https://fbref.com/en/country/FRA/France-Football" xr:uid="{8B20D764-34ED-4B15-B2E0-A3B3154C3A7D}"/>
    <hyperlink ref="E319" r:id="rId1266" display="https://fbref.com/en/squads/47c64c55/Crystal-Palace-Stats" xr:uid="{7811AA9E-E3B3-4E93-8E5D-C3F6F4B25CF6}"/>
    <hyperlink ref="AD319" r:id="rId1267" display="https://fbref.com/en/players/50e6dc35/matchlogs/2023-2024/summary/Jean-Philippe-Mateta-Match-Logs" xr:uid="{045AE05A-BB01-4473-A2DA-D5DB75FF9742}"/>
    <hyperlink ref="B320" r:id="rId1268" display="https://fbref.com/en/players/b217ef29/Joel-Matip" xr:uid="{5A199D7C-0BB6-46BC-843E-C703D2D19F94}"/>
    <hyperlink ref="C320" r:id="rId1269" display="https://fbref.com/en/country/CMR/Cameroon-Football" xr:uid="{0ADAA8B7-619D-4840-A2F2-098985C5ADB0}"/>
    <hyperlink ref="E320" r:id="rId1270" display="https://fbref.com/en/squads/822bd0ba/Liverpool-Stats" xr:uid="{19F82998-32AF-498A-89EC-01789FDC3001}"/>
    <hyperlink ref="AD320" r:id="rId1271" display="https://fbref.com/en/players/b217ef29/matchlogs/2023-2024/summary/Joel-Matip-Match-Logs" xr:uid="{AD6407AE-9C23-4451-93EE-54B4C0674F22}"/>
    <hyperlink ref="B321" r:id="rId1272" display="https://fbref.com/en/players/ed383e43/Alex-Matos" xr:uid="{F8C5D36D-E4D5-4C28-8332-B0AEA8E7C8C4}"/>
    <hyperlink ref="C321" r:id="rId1273" display="https://fbref.com/en/country/ENG/England-Football" xr:uid="{E9344787-C4FD-4C5C-9E7C-F9DCC9726AF3}"/>
    <hyperlink ref="E321" r:id="rId1274" display="https://fbref.com/en/squads/cff3d9bb/Chelsea-Stats" xr:uid="{983F0727-E496-4FEB-99F8-784F58679857}"/>
    <hyperlink ref="AD321" r:id="rId1275" display="https://fbref.com/en/players/ed383e43/matchlogs/2023-2024/summary/Alex-Matos-Match-Logs" xr:uid="{C5F5CF5B-95A4-4B23-800C-6E7432D13121}"/>
    <hyperlink ref="B322" r:id="rId1276" display="https://fbref.com/en/players/27f4f772/Remi-Matthews" xr:uid="{0B5B574C-AC9F-417B-9168-857483596217}"/>
    <hyperlink ref="C322" r:id="rId1277" display="https://fbref.com/en/country/ENG/England-Football" xr:uid="{5972C096-81F3-481F-A7C8-0CB1C812A688}"/>
    <hyperlink ref="E322" r:id="rId1278" display="https://fbref.com/en/squads/47c64c55/Crystal-Palace-Stats" xr:uid="{3261AB64-CA61-4771-BD3E-5B7116E77F1B}"/>
    <hyperlink ref="AD322" r:id="rId1279" display="https://fbref.com/en/players/27f4f772/matchlogs/2023-2024/summary/Remi-Matthews-Match-Logs" xr:uid="{DA672D49-F4E6-44D2-B413-5CB80385E096}"/>
    <hyperlink ref="B323" r:id="rId1280" display="https://fbref.com/en/players/4bcf39f6/Neal-Maupay" xr:uid="{B26BDA86-40D6-4314-B0EF-3D2EF3020D41}"/>
    <hyperlink ref="C323" r:id="rId1281" display="https://fbref.com/en/country/FRA/France-Football" xr:uid="{D637CA12-589E-458A-8164-25E0AF720107}"/>
    <hyperlink ref="E323" r:id="rId1282" display="https://fbref.com/en/squads/cd051869/Brentford-Stats" xr:uid="{7BF27151-B5F4-4FB3-853C-DB38444AC13F}"/>
    <hyperlink ref="AD323" r:id="rId1283" display="https://fbref.com/en/players/4bcf39f6/matchlogs/2023-2024/summary/Neal-Maupay-Match-Logs" xr:uid="{13ADD565-EC62-4D53-B812-B94591DCD608}"/>
    <hyperlink ref="B324" r:id="rId1284" display="https://fbref.com/en/players/4bcf39f6/Neal-Maupay" xr:uid="{828AD7FB-95DB-4933-B441-95F0E5A4C0DD}"/>
    <hyperlink ref="C324" r:id="rId1285" display="https://fbref.com/en/country/FRA/France-Football" xr:uid="{3ACC2675-A78A-4364-999C-092D34B2B350}"/>
    <hyperlink ref="E324" r:id="rId1286" display="https://fbref.com/en/squads/d3fd31cc/Everton-Stats" xr:uid="{27477442-8D5B-4733-BEC8-2A59EC12A547}"/>
    <hyperlink ref="AD324" r:id="rId1287" display="https://fbref.com/en/players/4bcf39f6/matchlogs/2023-2024/summary/Neal-Maupay-Match-Logs" xr:uid="{062350E0-7755-4287-BE9C-B4A65D03F539}"/>
    <hyperlink ref="B325" r:id="rId1288" display="https://fbref.com/en/players/00963611/Konstantinos-Mavropanos" xr:uid="{55A181F1-AEE3-40A5-8DED-0E0227FAC1DE}"/>
    <hyperlink ref="C325" r:id="rId1289" display="https://fbref.com/en/country/GRE/Greece-Football" xr:uid="{AC90F9AD-5BB2-4EDC-B312-EF06098E8F13}"/>
    <hyperlink ref="E325" r:id="rId1290" display="https://fbref.com/en/squads/7c21e445/West-Ham-United-Stats" xr:uid="{708B74C3-9B9B-40C4-AF6A-746007D58017}"/>
    <hyperlink ref="AD325" r:id="rId1291" display="https://fbref.com/en/players/00963611/matchlogs/2023-2024/summary/Konstantinos-Mavropanos-Match-Logs" xr:uid="{339B8DAF-B3C0-4C5A-B44B-250F59D138B8}"/>
    <hyperlink ref="B326" r:id="rId1292" display="https://fbref.com/en/players/493924a7/Kevin-Mbabu" xr:uid="{457C3ADC-A111-454F-B189-F3473ADDD357}"/>
    <hyperlink ref="C326" r:id="rId1293" display="https://fbref.com/en/country/SUI/Switzerland-Football" xr:uid="{950F2F5B-32A5-4B27-AF72-B50CED933740}"/>
    <hyperlink ref="E326" r:id="rId1294" display="https://fbref.com/en/squads/fd962109/Fulham-Stats" xr:uid="{9DCDADFC-7AC3-479F-BE93-7CD884656877}"/>
    <hyperlink ref="AD326" r:id="rId1295" display="https://fbref.com/en/players/493924a7/matchlogs/2023-2024/summary/Kevin-Mbabu-Match-Logs" xr:uid="{C4E763DB-ECCF-4EE1-A0B8-7057A2920848}"/>
    <hyperlink ref="B327" r:id="rId1296" display="https://fbref.com/en/players/6afaebf2/Bryan-Mbeumo" xr:uid="{2DEAEB94-FBD2-4154-871F-E9D19AD9564B}"/>
    <hyperlink ref="C327" r:id="rId1297" display="https://fbref.com/en/country/CMR/Cameroon-Football" xr:uid="{9857C543-C763-42DB-9FBA-064F68575D25}"/>
    <hyperlink ref="E327" r:id="rId1298" display="https://fbref.com/en/squads/cd051869/Brentford-Stats" xr:uid="{49351142-32D8-4D09-B25D-BF01E1C44455}"/>
    <hyperlink ref="AD327" r:id="rId1299" display="https://fbref.com/en/players/6afaebf2/matchlogs/2023-2024/summary/Bryan-Mbeumo-Match-Logs" xr:uid="{3A080D47-08D6-41F2-B7D3-2A76BF63A643}"/>
    <hyperlink ref="B328" r:id="rId1300" display="https://fbref.com/en/players/96593e89/James-Mcatee" xr:uid="{26AEEF96-26F5-41A8-8BD6-2BED371B54F5}"/>
    <hyperlink ref="C328" r:id="rId1301" display="https://fbref.com/en/country/ENG/England-Football" xr:uid="{05A13212-9DC5-43F6-91B9-53ECBDCF0B5D}"/>
    <hyperlink ref="E328" r:id="rId1302" display="https://fbref.com/en/squads/1df6b87e/Sheffield-United-Stats" xr:uid="{B0F33406-FF3C-4177-8C28-AB74DDA49A6E}"/>
    <hyperlink ref="AD328" r:id="rId1303" display="https://fbref.com/en/players/96593e89/matchlogs/2023-2024/summary/James-Mcatee-Match-Logs" xr:uid="{750E42E9-AD1E-4FC3-8DED-7DA0F0EF6A9B}"/>
    <hyperlink ref="B329" r:id="rId1304" display="https://fbref.com/en/players/96593e89/James-Mcatee" xr:uid="{4D81DA07-11D9-4DB2-8A53-B9C56BD9E163}"/>
    <hyperlink ref="C329" r:id="rId1305" display="https://fbref.com/en/country/ENG/England-Football" xr:uid="{0E435D18-08FD-44A8-AC17-AF9E0D579BF6}"/>
    <hyperlink ref="E329" r:id="rId1306" display="https://fbref.com/en/squads/b8fd03ef/Manchester-City-Stats" xr:uid="{8C9137C6-CAD3-477D-9E6C-B9B66A04C85E}"/>
    <hyperlink ref="AD329" r:id="rId1307" display="https://fbref.com/en/players/96593e89/matchlogs/2023-2024/summary/James-Mcatee-Match-Logs" xr:uid="{82246573-4996-4195-8F8C-181A0BAEA75C}"/>
    <hyperlink ref="B330" r:id="rId1308" display="https://fbref.com/en/players/5c42b6b6/John-Mcatee" xr:uid="{CD86A892-BEBD-456F-B8D7-FD137AF2F973}"/>
    <hyperlink ref="C330" r:id="rId1309" display="https://fbref.com/en/country/ENG/England-Football" xr:uid="{94B36364-CC05-4056-82A1-9EAB35E795C1}"/>
    <hyperlink ref="E330" r:id="rId1310" display="https://fbref.com/en/squads/e297cd13/Luton-Town-Stats" xr:uid="{DC128821-C660-4503-ABFD-53B4AE7622E4}"/>
    <hyperlink ref="AD330" r:id="rId1311" display="https://fbref.com/en/players/5c42b6b6/matchlogs/2023-2024/summary/John-Mcatee-Match-Logs" xr:uid="{4C1CC937-55C6-461D-9EE1-33F194E2B47B}"/>
    <hyperlink ref="B331" r:id="rId1312" display="https://fbref.com/en/players/78b8ac63/Oliver-McBurnie" xr:uid="{7DFC8AB3-9535-4770-8454-33AC5DA95E51}"/>
    <hyperlink ref="C331" r:id="rId1313" display="https://fbref.com/en/country/SCO/Scotland-Football" xr:uid="{AE5880CF-5D89-47F7-A755-3002FEF7A90A}"/>
    <hyperlink ref="E331" r:id="rId1314" display="https://fbref.com/en/squads/1df6b87e/Sheffield-United-Stats" xr:uid="{69D95F30-AAAF-411D-B241-964C6EF0F442}"/>
    <hyperlink ref="AD331" r:id="rId1315" display="https://fbref.com/en/players/78b8ac63/matchlogs/2023-2024/summary/Oliver-McBurnie-Match-Logs" xr:uid="{3185D1E5-E8D6-4CB3-A483-54F0F6D1E1AB}"/>
    <hyperlink ref="B332" r:id="rId1316" display="https://fbref.com/en/players/bf973eeb/James-McConnell" xr:uid="{2FA5CCED-C4F2-46A7-B3D5-E1353C74E8F4}"/>
    <hyperlink ref="C332" r:id="rId1317" display="https://fbref.com/en/country/ENG/England-Football" xr:uid="{75A88215-DA5F-45CB-AC88-8A647000A724}"/>
    <hyperlink ref="E332" r:id="rId1318" display="https://fbref.com/en/squads/822bd0ba/Liverpool-Stats" xr:uid="{15D59F19-D65B-4AC2-8FFA-46988C87660B}"/>
    <hyperlink ref="AD332" r:id="rId1319" display="https://fbref.com/en/players/bf973eeb/matchlogs/2023-2024/summary/James-McConnell-Match-Logs" xr:uid="{E031D655-47A2-4E93-B019-55A6BD1CE0B0}"/>
    <hyperlink ref="B333" r:id="rId1320" display="https://fbref.com/en/players/90f91999/John-McGinn" xr:uid="{1B708BDE-0FA7-4955-97D2-6E08834BF171}"/>
    <hyperlink ref="C333" r:id="rId1321" display="https://fbref.com/en/country/SCO/Scotland-Football" xr:uid="{EDAFE383-A13A-4FCF-A1A7-EA358FFDC421}"/>
    <hyperlink ref="E333" r:id="rId1322" display="https://fbref.com/en/squads/8602292d/Aston-Villa-Stats" xr:uid="{E26DCC2D-2A99-4159-BC93-DAE7DE73589B}"/>
    <hyperlink ref="AD333" r:id="rId1323" display="https://fbref.com/en/players/90f91999/matchlogs/2023-2024/summary/John-McGinn-Match-Logs" xr:uid="{B4EE7FFF-C737-43A0-B2D6-AEDA89A24F15}"/>
    <hyperlink ref="B334" r:id="rId1324" display="https://fbref.com/en/players/4e5a4cbc/Scott-McKenna" xr:uid="{C7599C0E-B378-4885-9D67-913298351E75}"/>
    <hyperlink ref="C334" r:id="rId1325" display="https://fbref.com/en/country/SCO/Scotland-Football" xr:uid="{1ED3389A-BB75-4DB7-99C9-3BECCD16E800}"/>
    <hyperlink ref="E334" r:id="rId1326" display="https://fbref.com/en/squads/e4a775cb/Nottingham-Forest-Stats" xr:uid="{FDB8667D-D58E-41BA-ADCB-B2E11F5D6FAC}"/>
    <hyperlink ref="AD334" r:id="rId1327" display="https://fbref.com/en/players/4e5a4cbc/matchlogs/2023-2024/summary/Scott-McKenna-Match-Logs" xr:uid="{81DB8330-C888-4498-B8C4-74FE059F3E90}"/>
    <hyperlink ref="B335" r:id="rId1328" display="https://fbref.com/en/players/fc15fb84/Dwight-McNeil" xr:uid="{4BB16949-479E-468B-A9AB-5B6960161000}"/>
    <hyperlink ref="C335" r:id="rId1329" display="https://fbref.com/en/country/ENG/England-Football" xr:uid="{7F7C5E41-415F-4C3A-A753-BDABE11C12B1}"/>
    <hyperlink ref="E335" r:id="rId1330" display="https://fbref.com/en/squads/d3fd31cc/Everton-Stats" xr:uid="{CB512D75-EB6D-4B8B-A661-2F8D44957B22}"/>
    <hyperlink ref="AD335" r:id="rId1331" display="https://fbref.com/en/players/fc15fb84/matchlogs/2023-2024/summary/Dwight-McNeil-Match-Logs" xr:uid="{2A1E21D2-81D9-48BE-882A-9E074E598BA2}"/>
    <hyperlink ref="B336" r:id="rId1332" display="https://fbref.com/en/players/d93c2511/Scott-McTominay" xr:uid="{FDD6F086-E36A-4827-A83E-4147A5BA295D}"/>
    <hyperlink ref="C336" r:id="rId1333" display="https://fbref.com/en/country/SCO/Scotland-Football" xr:uid="{5D6E5956-0730-4FAD-8CB4-8267BCBCA010}"/>
    <hyperlink ref="E336" r:id="rId1334" display="https://fbref.com/en/squads/19538871/Manchester-United-Stats" xr:uid="{ED09222E-371C-415D-ADDE-2F2E5238222D}"/>
    <hyperlink ref="AD336" r:id="rId1335" display="https://fbref.com/en/players/d93c2511/matchlogs/2023-2024/summary/Scott-McTominay-Match-Logs" xr:uid="{92BCCA79-5A6C-466F-AB87-D3BE6028917D}"/>
    <hyperlink ref="B337" r:id="rId1336" display="https://fbref.com/en/players/8df7a2fb/Ben-Mee" xr:uid="{EB184EBF-AF15-4518-8977-97230AAF2DDB}"/>
    <hyperlink ref="C337" r:id="rId1337" display="https://fbref.com/en/country/ENG/England-Football" xr:uid="{E2A89EB9-811A-4B97-9EF7-FAD07DE017AD}"/>
    <hyperlink ref="E337" r:id="rId1338" display="https://fbref.com/en/squads/cd051869/Brentford-Stats" xr:uid="{C00B98A5-65CF-4FD6-885B-C8A5DD4CBB38}"/>
    <hyperlink ref="AD337" r:id="rId1339" display="https://fbref.com/en/players/8df7a2fb/matchlogs/2023-2024/summary/Ben-Mee-Match-Logs" xr:uid="{C1B87167-6196-4A00-B93B-C4A8601CC499}"/>
    <hyperlink ref="B338" r:id="rId1340" display="https://fbref.com/en/players/ca22ccb0/Hannibal-Mejbri" xr:uid="{4C87FE9B-6EA2-46FB-8654-1899EA1AC0B5}"/>
    <hyperlink ref="C338" r:id="rId1341" display="https://fbref.com/en/country/TUN/Tunisia-Football" xr:uid="{2493678F-847A-4809-A49A-01C1E9851690}"/>
    <hyperlink ref="E338" r:id="rId1342" display="https://fbref.com/en/squads/19538871/Manchester-United-Stats" xr:uid="{83CEA14F-15F1-4A10-AED8-78A8BCBDAB73}"/>
    <hyperlink ref="AD338" r:id="rId1343" display="https://fbref.com/en/players/ca22ccb0/matchlogs/2023-2024/summary/Hannibal-Mejbri-Match-Logs" xr:uid="{9C258594-934B-4155-A5D6-A86BAD88EF97}"/>
    <hyperlink ref="B339" r:id="rId1344" display="https://fbref.com/en/players/91748070/Teden-Mengi" xr:uid="{D53769EE-8E34-4B13-8356-70CC17D794F8}"/>
    <hyperlink ref="C339" r:id="rId1345" display="https://fbref.com/en/country/ENG/England-Football" xr:uid="{8366D173-2A35-45B5-8031-54ED3A19CCE5}"/>
    <hyperlink ref="E339" r:id="rId1346" display="https://fbref.com/en/squads/e297cd13/Luton-Town-Stats" xr:uid="{309FD8C6-B622-44F2-825A-0972ABB73D30}"/>
    <hyperlink ref="AD339" r:id="rId1347" display="https://fbref.com/en/players/91748070/matchlogs/2023-2024/summary/Teden-Mengi-Match-Logs" xr:uid="{272B8C3C-8EF3-4CFC-B4DA-3A08B8DD9C26}"/>
    <hyperlink ref="B340" r:id="rId1348" display="https://fbref.com/en/players/fed96827/Chris-Mepham" xr:uid="{EDF19216-8791-40B1-89F2-F91BD28461C6}"/>
    <hyperlink ref="C340" r:id="rId1349" display="https://fbref.com/en/country/WAL/Wales-Football" xr:uid="{FCB3DE33-0ABA-4263-A829-23A1D60FD1FB}"/>
    <hyperlink ref="E340" r:id="rId1350" display="https://fbref.com/en/squads/4ba7cbea/Bournemouth-Stats" xr:uid="{DFCD213D-88D4-4129-AD07-28C89E32FF6A}"/>
    <hyperlink ref="AD340" r:id="rId1351" display="https://fbref.com/en/players/fed96827/matchlogs/2023-2024/summary/Chris-Mepham-Match-Logs" xr:uid="{B9B0799C-0F51-4A88-8442-F0C094A5632E}"/>
    <hyperlink ref="B341" r:id="rId1352" display="https://fbref.com/en/players/2f90f6b8/James-Milner" xr:uid="{77254607-D632-4938-A15E-EA50E7531369}"/>
    <hyperlink ref="C341" r:id="rId1353" display="https://fbref.com/en/country/ENG/England-Football" xr:uid="{1F57A3C1-B0E0-4CD5-A0B7-AEFA9449F2DC}"/>
    <hyperlink ref="E341" r:id="rId1354" display="https://fbref.com/en/squads/d07537b9/Brighton-and-Hove-Albion-Stats" xr:uid="{48C2D585-F574-40CA-A955-F7E3BB01260F}"/>
    <hyperlink ref="AD341" r:id="rId1355" display="https://fbref.com/en/players/2f90f6b8/matchlogs/2023-2024/summary/James-Milner-Match-Logs" xr:uid="{66F09902-8DD7-4335-83B7-B0FA23DBE0C9}"/>
    <hyperlink ref="B342" r:id="rId1356" display="https://fbref.com/en/players/8397a50c/Tyrone-Mings" xr:uid="{8CB8056E-8763-449B-B896-DDAAF51F6709}"/>
    <hyperlink ref="C342" r:id="rId1357" display="https://fbref.com/en/country/ENG/England-Football" xr:uid="{A17537A3-E0DF-448A-9909-33597D797ACA}"/>
    <hyperlink ref="E342" r:id="rId1358" display="https://fbref.com/en/squads/8602292d/Aston-Villa-Stats" xr:uid="{D85D7A65-EE1F-4F58-AF1E-5EC5C4E9261D}"/>
    <hyperlink ref="AD342" r:id="rId1359" display="https://fbref.com/en/players/8397a50c/matchlogs/2023-2024/summary/Tyrone-Mings-Match-Logs" xr:uid="{151E7397-DFF3-4C50-AF17-DF0B20B950AF}"/>
    <hyperlink ref="B343" r:id="rId1360" display="https://fbref.com/en/players/5cbd1eb0/Tyrick-Mitchell" xr:uid="{0BE62B08-0928-41DA-8B1E-1A91BE80D7E2}"/>
    <hyperlink ref="C343" r:id="rId1361" display="https://fbref.com/en/country/ENG/England-Football" xr:uid="{0D07108B-91EB-46ED-AC31-AB9DBF36CE30}"/>
    <hyperlink ref="E343" r:id="rId1362" display="https://fbref.com/en/squads/47c64c55/Crystal-Palace-Stats" xr:uid="{10796BEB-4AD5-4CC5-95BB-2959F615E6B3}"/>
    <hyperlink ref="AD343" r:id="rId1363" display="https://fbref.com/en/players/5cbd1eb0/matchlogs/2023-2024/summary/Tyrick-Mitchell-Match-Logs" xr:uid="{32D0466B-F116-498F-BEC1-352BF7974888}"/>
    <hyperlink ref="B344" r:id="rId1364" display="https://fbref.com/en/players/74618572/Kaoru-Mitoma" xr:uid="{CA3C3E68-7A09-4C4F-84E6-1DAA31431AF7}"/>
    <hyperlink ref="C344" r:id="rId1365" display="https://fbref.com/en/country/JPN/Japan-Football" xr:uid="{AA127159-80C9-459A-998E-8D51E7DDD73B}"/>
    <hyperlink ref="E344" r:id="rId1366" display="https://fbref.com/en/squads/d07537b9/Brighton-and-Hove-Albion-Stats" xr:uid="{118FD7FC-34F5-4DEF-B423-42DD534A6B4F}"/>
    <hyperlink ref="AD344" r:id="rId1367" display="https://fbref.com/en/players/74618572/matchlogs/2023-2024/summary/Kaoru-Mitoma-Match-Logs" xr:uid="{DCBFB917-2519-443A-A918-1CD01E4E7EB0}"/>
    <hyperlink ref="B345" r:id="rId1368" display="https://fbref.com/en/players/3925dbd6/Aleksandar-Mitrovic" xr:uid="{D6AFA52A-FAF1-4F56-87E4-8F8E8B8C4EF6}"/>
    <hyperlink ref="C345" r:id="rId1369" display="https://fbref.com/en/country/SRB/Serbia-Football" xr:uid="{0E751C26-7252-4F60-BFF5-F1FFA3F5FB5C}"/>
    <hyperlink ref="E345" r:id="rId1370" display="https://fbref.com/en/squads/fd962109/Fulham-Stats" xr:uid="{6CC23016-262D-4497-84BE-BD89982B3A8D}"/>
    <hyperlink ref="AD345" r:id="rId1371" display="https://fbref.com/en/players/3925dbd6/matchlogs/2023-2024/summary/Aleksandar-Mitrovic-Match-Logs" xr:uid="{63ED6B4C-DDC2-4E1B-BD53-538E2FE23292}"/>
    <hyperlink ref="B346" r:id="rId1372" display="https://fbref.com/en/players/b62878a5/Kudus-Mohammed" xr:uid="{F083E0D6-687E-439C-B6ED-4CD5972F7B4B}"/>
    <hyperlink ref="C346" r:id="rId1373" display="https://fbref.com/en/country/GHA/Ghana-Football" xr:uid="{86A9210B-5F95-4C5A-8C95-BAB558E4C8E8}"/>
    <hyperlink ref="E346" r:id="rId1374" display="https://fbref.com/en/squads/7c21e445/West-Ham-United-Stats" xr:uid="{D0FD64A5-557E-4AAE-828D-6B08F2EB4E9C}"/>
    <hyperlink ref="AD346" r:id="rId1375" display="https://fbref.com/en/players/b62878a5/matchlogs/2023-2024/summary/Kudus-Mohammed-Match-Logs" xr:uid="{071265CE-264D-43C2-AC1C-C38A8941D98C}"/>
    <hyperlink ref="B347" r:id="rId1376" display="https://fbref.com/en/players/374d5158/Gonzalo-Montiel" xr:uid="{9E2CB219-F61E-4F07-885E-F9D6FC65E4B6}"/>
    <hyperlink ref="C347" r:id="rId1377" display="https://fbref.com/en/country/ARG/Argentina-Football" xr:uid="{38EA662C-91E7-40D5-9860-DC324352CD10}"/>
    <hyperlink ref="E347" r:id="rId1378" display="https://fbref.com/en/squads/e4a775cb/Nottingham-Forest-Stats" xr:uid="{7B1F94A6-9577-40F9-9CA7-337E6AEACDAF}"/>
    <hyperlink ref="AD347" r:id="rId1379" display="https://fbref.com/en/players/374d5158/matchlogs/2023-2024/summary/Gonzalo-Montiel-Match-Logs" xr:uid="{2EB1EBCD-5BFE-40C4-BF33-9B9FB37605E4}"/>
    <hyperlink ref="B348" r:id="rId1380" display="https://fbref.com/en/players/01ce9e70/Kieffer-Moore" xr:uid="{5ED4B612-5542-44E7-ADDB-DC848F77A1C9}"/>
    <hyperlink ref="C348" r:id="rId1381" display="https://fbref.com/en/country/WAL/Wales-Football" xr:uid="{84501C55-EDE1-4077-9340-CA93ADD0D11B}"/>
    <hyperlink ref="E348" r:id="rId1382" display="https://fbref.com/en/squads/4ba7cbea/Bournemouth-Stats" xr:uid="{CF14E3E1-981E-4C7D-8081-863781A51AFA}"/>
    <hyperlink ref="AD348" r:id="rId1383" display="https://fbref.com/en/players/01ce9e70/matchlogs/2023-2024/summary/Kieffer-Moore-Match-Logs" xr:uid="{E8C2E4F4-51AF-4EAE-BC28-B8FAF11601D2}"/>
    <hyperlink ref="B349" r:id="rId1384" display="https://fbref.com/en/players/12de1b0d/Diego-Moreira" xr:uid="{D21A90F1-EB97-4AC0-9616-79202506891E}"/>
    <hyperlink ref="C349" r:id="rId1385" display="https://fbref.com/en/country/POR/Portugal-Football" xr:uid="{110BA501-2F9D-4385-AF67-88FAFAF752CC}"/>
    <hyperlink ref="E349" r:id="rId1386" display="https://fbref.com/en/squads/cff3d9bb/Chelsea-Stats" xr:uid="{0A8AB5B4-ED5F-41EF-AD9F-373BFB55A986}"/>
    <hyperlink ref="AD349" r:id="rId1387" display="https://fbref.com/en/players/12de1b0d/matchlogs/2023-2024/summary/Diego-Moreira-Match-Logs" xr:uid="{241487D9-B9F0-40B5-B98C-25307FFA382B}"/>
    <hyperlink ref="B350" r:id="rId1388" display="https://fbref.com/en/players/16e9d0ea/Alex-Moreno" xr:uid="{62BBEDB6-BAA8-43E2-B23A-0E7B03A99258}"/>
    <hyperlink ref="C350" r:id="rId1389" display="https://fbref.com/en/country/ESP/Spain-Football" xr:uid="{02C7B56F-DF61-4B24-BFB2-DC389489637C}"/>
    <hyperlink ref="E350" r:id="rId1390" display="https://fbref.com/en/squads/8602292d/Aston-Villa-Stats" xr:uid="{19A7D15C-9D0F-4FF2-BA37-9F00F0E3D3A7}"/>
    <hyperlink ref="AD350" r:id="rId1391" display="https://fbref.com/en/players/16e9d0ea/matchlogs/2023-2024/summary/Alex-Moreno-Match-Logs" xr:uid="{5DD0D84E-AFE3-4A57-B311-8D476C86752D}"/>
    <hyperlink ref="B351" r:id="rId1392" display="https://fbref.com/en/players/2da834f1/Carlton-Morris" xr:uid="{5E2FEC07-D125-41BF-A1D8-9A7A89DA62A4}"/>
    <hyperlink ref="C351" r:id="rId1393" display="https://fbref.com/en/country/ENG/England-Football" xr:uid="{8F8EDDF9-0B88-4F21-979B-CDC4FACB9D50}"/>
    <hyperlink ref="E351" r:id="rId1394" display="https://fbref.com/en/squads/e297cd13/Luton-Town-Stats" xr:uid="{382DDCC3-956D-4140-AB51-C2B24D8AEADC}"/>
    <hyperlink ref="AD351" r:id="rId1395" display="https://fbref.com/en/players/2da834f1/matchlogs/2023-2024/summary/Carlton-Morris-Match-Logs" xr:uid="{5C06D46E-1C96-4ABC-8A54-1B2082D5E7B2}"/>
    <hyperlink ref="B352" r:id="rId1396" display="https://fbref.com/en/players/9674002f/Mason-Mount" xr:uid="{31E0E416-D5E7-42ED-AE6B-5BC84F3556BB}"/>
    <hyperlink ref="C352" r:id="rId1397" display="https://fbref.com/en/country/ENG/England-Football" xr:uid="{BF59BE4E-2248-4669-AD2A-B4EE53FCAC97}"/>
    <hyperlink ref="E352" r:id="rId1398" display="https://fbref.com/en/squads/19538871/Manchester-United-Stats" xr:uid="{7416BB90-59FC-479D-A592-906FF4DC09B4}"/>
    <hyperlink ref="AD352" r:id="rId1399" display="https://fbref.com/en/players/9674002f/matchlogs/2023-2024/summary/Mason-Mount-Match-Logs" xr:uid="{7448C798-368B-4EEA-8232-A800D778B433}"/>
    <hyperlink ref="B353" r:id="rId1400" display="https://fbref.com/en/players/92868cb5/Divin-Mubama" xr:uid="{BA9B3359-90B4-45C6-A8AC-30F3108616E6}"/>
    <hyperlink ref="C353" r:id="rId1401" display="https://fbref.com/en/country/ENG/England-Football" xr:uid="{154D0D95-585D-416D-95B2-B03368036672}"/>
    <hyperlink ref="E353" r:id="rId1402" display="https://fbref.com/en/squads/7c21e445/West-Ham-United-Stats" xr:uid="{875BB444-F44A-4CE2-8192-1BF405A60A70}"/>
    <hyperlink ref="AD353" r:id="rId1403" display="https://fbref.com/en/players/92868cb5/matchlogs/2023-2024/summary/Divin-Mubama-Match-Logs" xr:uid="{0E633591-75B5-46C8-A563-6BEA9CC66B35}"/>
    <hyperlink ref="B354" r:id="rId1404" display="https://fbref.com/en/players/049a888d/Mykhailo-Mudryk" xr:uid="{E760A9E6-FB7E-4912-B5BD-A021E7D6E32F}"/>
    <hyperlink ref="C354" r:id="rId1405" display="https://fbref.com/en/country/UKR/Ukraine-Football" xr:uid="{959FA782-2DAD-4A63-91CA-BF82C03FB590}"/>
    <hyperlink ref="E354" r:id="rId1406" display="https://fbref.com/en/squads/cff3d9bb/Chelsea-Stats" xr:uid="{AA591971-345B-45EB-8BA2-A39B30E9F20C}"/>
    <hyperlink ref="AD354" r:id="rId1407" display="https://fbref.com/en/players/049a888d/matchlogs/2023-2024/summary/Mykhailo-Mudryk-Match-Logs" xr:uid="{1683DEE4-ACAE-4FAB-B363-EAD0FBE00CB1}"/>
    <hyperlink ref="B355" r:id="rId1408" display="https://fbref.com/en/players/a755db8c/Rodrigo-Muniz" xr:uid="{6DCE270C-6F75-47C1-99B2-04DF6374F81A}"/>
    <hyperlink ref="C355" r:id="rId1409" display="https://fbref.com/en/country/BRA/Brazil-Football" xr:uid="{D608FEEA-4E4F-459D-9AD0-ECC256C5130D}"/>
    <hyperlink ref="E355" r:id="rId1410" display="https://fbref.com/en/squads/fd962109/Fulham-Stats" xr:uid="{D101CC7C-BFE3-45C2-96C6-2C070AE0106A}"/>
    <hyperlink ref="AD355" r:id="rId1411" display="https://fbref.com/en/players/a755db8c/matchlogs/2023-2024/summary/Rodrigo-Muniz-Match-Logs" xr:uid="{C9287F37-4E00-4060-85A6-E8F50C172AD2}"/>
    <hyperlink ref="B356" r:id="rId1412" display="https://fbref.com/en/players/99aa1a84/Arijanet-Muric" xr:uid="{373B6334-8EB6-4100-A5FA-25FCED1F4604}"/>
    <hyperlink ref="C356" r:id="rId1413" display="https://fbref.com/en/country/KVX/Kosovo-Football" xr:uid="{92C62DFE-295E-48CF-B44A-A0F967DA78A7}"/>
    <hyperlink ref="E356" r:id="rId1414" display="https://fbref.com/en/squads/943e8050/Burnley-Stats" xr:uid="{CFB1A8A3-4233-4621-B1E0-E8A209C6FB2E}"/>
    <hyperlink ref="AD356" r:id="rId1415" display="https://fbref.com/en/players/99aa1a84/matchlogs/2023-2024/summary/Arijanet-Muric-Match-Logs" xr:uid="{48300F66-FF93-43DE-B0A8-69910A312DA6}"/>
    <hyperlink ref="B357" r:id="rId1416" display="https://fbref.com/en/players/1704b0b8/Murillo" xr:uid="{76631C44-DEB4-45DC-B6FF-E21B713A2020}"/>
    <hyperlink ref="C357" r:id="rId1417" display="https://fbref.com/en/country/BRA/Brazil-Football" xr:uid="{EA0666A5-E1DE-4627-A206-A31D61BD73BF}"/>
    <hyperlink ref="E357" r:id="rId1418" display="https://fbref.com/en/squads/e4a775cb/Nottingham-Forest-Stats" xr:uid="{B5D287E7-F2B6-4389-B556-ACF9940FDAD9}"/>
    <hyperlink ref="AD357" r:id="rId1419" display="https://fbref.com/en/players/1704b0b8/matchlogs/2023-2024/summary/Murillo-Match-Logs" xr:uid="{F2F0520D-29B5-4BA2-BF95-36050387D272}"/>
    <hyperlink ref="B358" r:id="rId1420" display="https://fbref.com/en/players/de112b84/Jacob-Murphy" xr:uid="{B26A9AAC-AB65-441C-89A0-EB1310D5D264}"/>
    <hyperlink ref="C358" r:id="rId1421" display="https://fbref.com/en/country/ENG/England-Football" xr:uid="{6CCA9B5B-E41B-4741-A40A-2566134C9D46}"/>
    <hyperlink ref="E358" r:id="rId1422" display="https://fbref.com/en/squads/b2b47a98/Newcastle-United-Stats" xr:uid="{BED50565-237F-467E-93AC-AE60A7B15288}"/>
    <hyperlink ref="AD358" r:id="rId1423" display="https://fbref.com/en/players/de112b84/matchlogs/2023-2024/summary/Jacob-Murphy-Match-Logs" xr:uid="{AA686C45-3972-4A02-8C06-B446462F77BB}"/>
    <hyperlink ref="B359" r:id="rId1424" display="https://fbref.com/en/players/30d4a2e5/Vitaliy-Mykolenko" xr:uid="{194483A5-515D-401E-86C0-911BF6229C68}"/>
    <hyperlink ref="C359" r:id="rId1425" display="https://fbref.com/en/country/UKR/Ukraine-Football" xr:uid="{A5599568-BDFB-4E74-B39E-220F79F2417E}"/>
    <hyperlink ref="E359" r:id="rId1426" display="https://fbref.com/en/squads/d3fd31cc/Everton-Stats" xr:uid="{3F980061-8635-4AEC-9A69-7215214F7970}"/>
    <hyperlink ref="AD359" r:id="rId1427" display="https://fbref.com/en/players/30d4a2e5/matchlogs/2023-2024/summary/Vitaliy-Mykolenko-Match-Logs" xr:uid="{9B550549-76B3-47D1-94BC-BD6FB913982D}"/>
    <hyperlink ref="B360" r:id="rId1428" display="https://fbref.com/en/players/de5b5570/Marvelous-Nakamba" xr:uid="{01D789BE-593B-4861-BF48-E5B0A3EAD612}"/>
    <hyperlink ref="C360" r:id="rId1429" display="https://fbref.com/en/country/ZIM/Zimbabwe-Football" xr:uid="{045432C6-01B6-4DD6-AD7B-3F28F1240B7F}"/>
    <hyperlink ref="E360" r:id="rId1430" display="https://fbref.com/en/squads/e297cd13/Luton-Town-Stats" xr:uid="{BF32E240-7BCB-4D87-950B-DC73CFAB6B95}"/>
    <hyperlink ref="AD360" r:id="rId1431" display="https://fbref.com/en/players/de5b5570/matchlogs/2023-2024/summary/Marvelous-Nakamba-Match-Logs" xr:uid="{E81C1D63-9726-4C4D-AEFB-4A55FAEFDCF0}"/>
    <hyperlink ref="B361" r:id="rId1432" display="https://fbref.com/en/players/c5bdb6e3/Reiss-Nelson" xr:uid="{4B270F7F-E3CD-42D8-A0DE-C11E454E4FAE}"/>
    <hyperlink ref="C361" r:id="rId1433" display="https://fbref.com/en/country/ENG/England-Football" xr:uid="{778EA23C-6BBA-49F8-85EC-CCA1781B8D89}"/>
    <hyperlink ref="E361" r:id="rId1434" display="https://fbref.com/en/squads/18bb7c10/Arsenal-Stats" xr:uid="{A839D39C-0268-49B9-8E06-725B8F015391}"/>
    <hyperlink ref="AD361" r:id="rId1435" display="https://fbref.com/en/players/c5bdb6e3/matchlogs/2023-2024/summary/Reiss-Nelson-Match-Logs" xr:uid="{A7FDDBDC-400F-4896-8AD5-74ACBB35F871}"/>
    <hyperlink ref="B362" r:id="rId1436" display="https://fbref.com/en/players/a9dc785c/Neto" xr:uid="{6C74053C-B9BE-4600-B738-3FBAEE94EA83}"/>
    <hyperlink ref="C362" r:id="rId1437" display="https://fbref.com/en/country/BRA/Brazil-Football" xr:uid="{AB2324F9-62E7-40B4-9966-566282675D8B}"/>
    <hyperlink ref="E362" r:id="rId1438" display="https://fbref.com/en/squads/4ba7cbea/Bournemouth-Stats" xr:uid="{A24E6833-A6AD-496A-8A70-12C8F69B0931}"/>
    <hyperlink ref="AD362" r:id="rId1439" display="https://fbref.com/en/players/a9dc785c/matchlogs/2023-2024/summary/Neto-Match-Logs" xr:uid="{546C63E3-EA96-4CFA-9CC7-F45D8FDC318E}"/>
    <hyperlink ref="B363" r:id="rId1440" display="https://fbref.com/en/players/7ba2eaa9/Pedro-Neto" xr:uid="{59529758-2256-4ED4-97F0-895847916D93}"/>
    <hyperlink ref="C363" r:id="rId1441" display="https://fbref.com/en/country/POR/Portugal-Football" xr:uid="{D739980C-24FA-42B1-A902-6717C0181FBC}"/>
    <hyperlink ref="E363" r:id="rId1442" display="https://fbref.com/en/squads/8cec06e1/Wolverhampton-Wanderers-Stats" xr:uid="{A787F378-F75A-4A2C-8B5E-CB8200018ADC}"/>
    <hyperlink ref="AD363" r:id="rId1443" display="https://fbref.com/en/players/7ba2eaa9/matchlogs/2023-2024/summary/Pedro-Neto-Match-Logs" xr:uid="{D3DFBABE-44BB-4FDC-BF0A-AFDEEBA21A3B}"/>
    <hyperlink ref="B364" r:id="rId1444" display="https://fbref.com/en/players/00242715/Moussa-Niakhate" xr:uid="{18D0EFCB-D46A-477C-9036-BBADD92D5D46}"/>
    <hyperlink ref="C364" r:id="rId1445" display="https://fbref.com/en/country/SEN/Senegal-Football" xr:uid="{06B7A84D-C49E-49FE-908A-08A9378421D7}"/>
    <hyperlink ref="E364" r:id="rId1446" display="https://fbref.com/en/squads/e4a775cb/Nottingham-Forest-Stats" xr:uid="{9B201507-EC8C-4A81-A065-CE0B4154755A}"/>
    <hyperlink ref="AD364" r:id="rId1447" display="https://fbref.com/en/players/00242715/matchlogs/2023-2024/summary/Moussa-Niakhate-Match-Logs" xr:uid="{2CFF6C7D-3CC6-41E1-B804-B01F33CE05F2}"/>
    <hyperlink ref="B365" r:id="rId1448" display="https://fbref.com/en/players/a53649b7/Eddie-Nketiah" xr:uid="{AC93909C-EA6F-4BF2-B070-8C419B54C4A2}"/>
    <hyperlink ref="C365" r:id="rId1449" display="https://fbref.com/en/country/ENG/England-Football" xr:uid="{FED82052-E66E-49A5-9497-73762F8CA372}"/>
    <hyperlink ref="E365" r:id="rId1450" display="https://fbref.com/en/squads/18bb7c10/Arsenal-Stats" xr:uid="{F63CB412-1786-4BEA-8FB5-30335AFB9DB7}"/>
    <hyperlink ref="AD365" r:id="rId1451" display="https://fbref.com/en/players/a53649b7/matchlogs/2023-2024/summary/Eddie-Nketiah-Match-Logs" xr:uid="{962363CD-219B-427A-94BE-60FEF865DE69}"/>
    <hyperlink ref="B366" r:id="rId1452" display="https://fbref.com/en/players/43439614/Oliver-Norwood" xr:uid="{87426BEB-CC59-4ADF-A22C-2F90B10A5392}"/>
    <hyperlink ref="C366" r:id="rId1453" display="https://fbref.com/en/country/NIR/Northern-Ireland-Football" xr:uid="{A0ED3A1A-FE8F-42BC-B2D0-CD67CFEDC914}"/>
    <hyperlink ref="E366" r:id="rId1454" display="https://fbref.com/en/squads/1df6b87e/Sheffield-United-Stats" xr:uid="{3ABB13EF-C468-4B4E-B10C-97082102CC2C}"/>
    <hyperlink ref="AD366" r:id="rId1455" display="https://fbref.com/en/players/43439614/matchlogs/2023-2024/summary/Oliver-Norwood-Match-Logs" xr:uid="{13364CB2-5DA9-41FE-844F-C55011C770E6}"/>
    <hyperlink ref="B367" r:id="rId1456" display="https://fbref.com/en/players/e6af02e0/Matheus-Nunes" xr:uid="{0AA358CC-959F-4CC1-AAA1-602B25F33260}"/>
    <hyperlink ref="C367" r:id="rId1457" display="https://fbref.com/en/country/POR/Portugal-Football" xr:uid="{5D46C7B0-456A-46B7-BB0B-650F72CC5FD0}"/>
    <hyperlink ref="E367" r:id="rId1458" display="https://fbref.com/en/squads/8cec06e1/Wolverhampton-Wanderers-Stats" xr:uid="{E93336D2-7520-4A9D-9967-5D3D9270603C}"/>
    <hyperlink ref="AD367" r:id="rId1459" display="https://fbref.com/en/players/e6af02e0/matchlogs/2023-2024/summary/Matheus-Nunes-Match-Logs" xr:uid="{6AC00264-636D-4BBC-A1BC-BF6573177F40}"/>
    <hyperlink ref="B368" r:id="rId1460" display="https://fbref.com/en/players/e6af02e0/Matheus-Nunes" xr:uid="{29DDA681-59AB-49A2-B06A-2F47136F3A71}"/>
    <hyperlink ref="C368" r:id="rId1461" display="https://fbref.com/en/country/POR/Portugal-Football" xr:uid="{94D823A9-91BF-4654-B51C-C042A0226235}"/>
    <hyperlink ref="E368" r:id="rId1462" display="https://fbref.com/en/squads/b8fd03ef/Manchester-City-Stats" xr:uid="{5760E67E-896E-4B7D-81CF-2C4E18FBA8F4}"/>
    <hyperlink ref="AD368" r:id="rId1463" display="https://fbref.com/en/players/e6af02e0/matchlogs/2023-2024/summary/Matheus-Nunes-Match-Logs" xr:uid="{7CB11A34-AE37-49DA-900A-ED78C27DD256}"/>
    <hyperlink ref="B369" r:id="rId1464" display="https://fbref.com/en/players/4d77b365/Darwin-Nunez" xr:uid="{342F6942-3298-4C8B-BC15-57A05BF9F907}"/>
    <hyperlink ref="C369" r:id="rId1465" display="https://fbref.com/en/country/URU/Uruguay-Football" xr:uid="{417F3FD2-9CCF-44D6-8582-836B88575999}"/>
    <hyperlink ref="E369" r:id="rId1466" display="https://fbref.com/en/squads/822bd0ba/Liverpool-Stats" xr:uid="{6B113724-0300-4AC9-A869-0B32C68602CE}"/>
    <hyperlink ref="AD369" r:id="rId1467" display="https://fbref.com/en/players/4d77b365/matchlogs/2023-2024/summary/Darwin-Nunez-Match-Logs" xr:uid="{C19AC236-8D17-488C-93D5-2862F1D259D9}"/>
    <hyperlink ref="B370" r:id="rId1468" display="https://fbref.com/en/players/df0a4c90/Christian-Norgaard" xr:uid="{5214F655-62E2-4FAD-A5CB-50CDCFA0A86E}"/>
    <hyperlink ref="C370" r:id="rId1469" display="https://fbref.com/en/country/DEN/Denmark-Football" xr:uid="{2EC0A56D-7069-49C2-9158-642209F6BA78}"/>
    <hyperlink ref="E370" r:id="rId1470" display="https://fbref.com/en/squads/cd051869/Brentford-Stats" xr:uid="{BA3E0190-D9F9-46F7-BADC-2DB9AE55FD46}"/>
    <hyperlink ref="AD370" r:id="rId1471" display="https://fbref.com/en/players/df0a4c90/matchlogs/2023-2024/summary/Christian-Norgaard-Match-Logs" xr:uid="{CB1BB7DB-82C8-4227-829C-AC3251160EDA}"/>
    <hyperlink ref="B371" r:id="rId1472" display="https://fbref.com/en/players/089667a5/Lewis-OBrien" xr:uid="{985E591D-FB46-4FB2-843A-4307F65FA407}"/>
    <hyperlink ref="C371" r:id="rId1473" display="https://fbref.com/en/country/ENG/England-Football" xr:uid="{350EB3E6-0EE3-41B1-B578-B589051F0F55}"/>
    <hyperlink ref="E371" r:id="rId1474" display="https://fbref.com/en/squads/e4a775cb/Nottingham-Forest-Stats" xr:uid="{10E16598-6111-416F-81E3-B99249B8AFB3}"/>
    <hyperlink ref="AD371" r:id="rId1475" display="https://fbref.com/en/players/089667a5/matchlogs/2023-2024/summary/Lewis-OBrien-Match-Logs" xr:uid="{B08107AB-7896-4E6D-9AAE-345D48998CFC}"/>
    <hyperlink ref="B372" r:id="rId1476" display="https://fbref.com/en/players/1d042188/Dara-OShea" xr:uid="{F69E0FD6-5500-442F-9EF8-C819760A4FE9}"/>
    <hyperlink ref="C372" r:id="rId1477" display="https://fbref.com/en/country/IRL/Republic-of-Ireland-Football" xr:uid="{D868D45C-C1C4-4FB7-AE30-89D23CAE44EA}"/>
    <hyperlink ref="E372" r:id="rId1478" display="https://fbref.com/en/squads/943e8050/Burnley-Stats" xr:uid="{66E062BC-BC6A-4854-9B13-E9D802177523}"/>
    <hyperlink ref="AD372" r:id="rId1479" display="https://fbref.com/en/players/1d042188/matchlogs/2023-2024/summary/Dara-OShea-Match-Logs" xr:uid="{313A0FC5-AF6A-4CD9-B80C-7B77A9EAA2A8}"/>
    <hyperlink ref="B373" r:id="rId1480" display="https://fbref.com/en/players/35516eac/Wilson-Odobert" xr:uid="{ECF74B14-E374-4391-A3BF-2A0CB79FD656}"/>
    <hyperlink ref="C373" r:id="rId1481" display="https://fbref.com/en/country/FRA/France-Football" xr:uid="{83A44AD7-DA15-4400-849F-DA9F29D395C9}"/>
    <hyperlink ref="E373" r:id="rId1482" display="https://fbref.com/en/squads/943e8050/Burnley-Stats" xr:uid="{6A688743-F64B-4E01-BA8E-ED7A8269D510}"/>
    <hyperlink ref="AD373" r:id="rId1483" display="https://fbref.com/en/players/35516eac/matchlogs/2023-2024/summary/Wilson-Odobert-Match-Logs" xr:uid="{3D244DE0-5DB5-444C-96F7-4A102F87FF43}"/>
    <hyperlink ref="B374" r:id="rId1484" display="https://fbref.com/en/players/788c0277/Chiedozie-Ogbene" xr:uid="{78B398CD-BD84-40D5-BEEA-EEC08B149154}"/>
    <hyperlink ref="C374" r:id="rId1485" display="https://fbref.com/en/country/IRL/Republic-of-Ireland-Football" xr:uid="{F8337061-99F0-4A20-B7E9-03217D990293}"/>
    <hyperlink ref="E374" r:id="rId1486" display="https://fbref.com/en/squads/e297cd13/Luton-Town-Stats" xr:uid="{F8BF54F7-18C0-40F7-B05E-FF3CEBFC8665}"/>
    <hyperlink ref="AD374" r:id="rId1487" display="https://fbref.com/en/players/788c0277/matchlogs/2023-2024/summary/Chiedozie-Ogbene-Match-Logs" xr:uid="{36276F5A-14C3-4C38-9EFA-68ADD37E0D70}"/>
    <hyperlink ref="B375" r:id="rId1488" display="https://fbref.com/en/players/74b2cd7e/Angelo-Ogbonna" xr:uid="{5D4986B6-A86A-4682-AA33-895F9C88A6F0}"/>
    <hyperlink ref="C375" r:id="rId1489" display="https://fbref.com/en/country/ITA/Italy-Football" xr:uid="{0BDD7876-C09B-48EE-8E17-F03208BBEC39}"/>
    <hyperlink ref="E375" r:id="rId1490" display="https://fbref.com/en/squads/7c21e445/West-Ham-United-Stats" xr:uid="{8573376A-BD68-4E83-AAFF-A524E105877D}"/>
    <hyperlink ref="AD375" r:id="rId1491" display="https://fbref.com/en/players/74b2cd7e/matchlogs/2023-2024/summary/Angelo-Ogbonna-Match-Logs" xr:uid="{DDEF5F93-DA80-4ABA-9526-5BF1DA6D1D90}"/>
    <hyperlink ref="B376" r:id="rId1492" display="https://fbref.com/en/players/efacf4fd/Ademola-Ola-Adebomi" xr:uid="{79CE5110-CAB2-46D8-B901-D126B4225358}"/>
    <hyperlink ref="C376" r:id="rId1493" display="https://fbref.com/en/country/ENG/England-Football" xr:uid="{8EAD56D5-31F5-4D90-BC36-B7E1231D2E5C}"/>
    <hyperlink ref="E376" r:id="rId1494" display="https://fbref.com/en/squads/47c64c55/Crystal-Palace-Stats" xr:uid="{27844C0F-16EC-4094-BADB-810A782934BB}"/>
    <hyperlink ref="AD376" r:id="rId1495" display="https://fbref.com/en/players/efacf4fd/matchlogs/2023-2024/summary/Ademola-Ola-Adebomi-Match-Logs" xr:uid="{043AE5DC-5840-46CC-9467-3468BE8A19DF}"/>
    <hyperlink ref="B377" r:id="rId1496" display="https://fbref.com/en/players/cdd70dc0/Michael-Olakigbe" xr:uid="{85040F75-DF54-42C4-B9FD-980C984DA0E4}"/>
    <hyperlink ref="C377" r:id="rId1497" display="https://fbref.com/en/country/ENG/England-Football" xr:uid="{0D60F77F-C5B0-4321-9F9B-A2508E26EE98}"/>
    <hyperlink ref="E377" r:id="rId1498" display="https://fbref.com/en/squads/cd051869/Brentford-Stats" xr:uid="{2B85F348-2B39-4A05-899C-0B93EFE0C546}"/>
    <hyperlink ref="AD377" r:id="rId1499" display="https://fbref.com/en/players/cdd70dc0/matchlogs/2023-2024/summary/Michael-Olakigbe-Match-Logs" xr:uid="{4243D2EC-116B-45D3-9A1D-2A4D6F140021}"/>
    <hyperlink ref="B378" r:id="rId1500" display="https://fbref.com/en/players/e7ee38c3/Robin-Olsen" xr:uid="{2B811F77-9FC0-4C30-A368-C9552A4B076D}"/>
    <hyperlink ref="C378" r:id="rId1501" display="https://fbref.com/en/country/SWE/Sweden-Football" xr:uid="{ADC030AF-CEC6-4F74-B954-AFE45C0013B5}"/>
    <hyperlink ref="E378" r:id="rId1502" display="https://fbref.com/en/squads/8602292d/Aston-Villa-Stats" xr:uid="{E28481D9-0466-4C06-B4CF-2D3A730DC886}"/>
    <hyperlink ref="AD378" r:id="rId1503" display="https://fbref.com/en/players/e7ee38c3/matchlogs/2023-2024/summary/Robin-Olsen-Match-Logs" xr:uid="{C9E02672-F2C8-4637-8AAE-D2B6581D9536}"/>
    <hyperlink ref="B379" r:id="rId1504" display="https://fbref.com/en/players/828657ff/Amadou-Onana" xr:uid="{36305084-C51D-4C25-8723-1581A2B64046}"/>
    <hyperlink ref="C379" r:id="rId1505" display="https://fbref.com/en/country/BEL/Belgium-Football" xr:uid="{AE2B36E5-733C-4043-8C8A-C8DCABB6A83F}"/>
    <hyperlink ref="E379" r:id="rId1506" display="https://fbref.com/en/squads/d3fd31cc/Everton-Stats" xr:uid="{6CE66551-C6AC-419D-A656-E59716937737}"/>
    <hyperlink ref="AD379" r:id="rId1507" display="https://fbref.com/en/players/828657ff/matchlogs/2023-2024/summary/Amadou-Onana-Match-Logs" xr:uid="{97D0DCD9-9845-4278-B097-ABA0CCF39F9C}"/>
    <hyperlink ref="B380" r:id="rId1508" display="https://fbref.com/en/players/e9c0c1b2/Andre-Onana" xr:uid="{C522F869-0B2F-4B94-A289-E88E92B5F235}"/>
    <hyperlink ref="C380" r:id="rId1509" display="https://fbref.com/en/country/CMR/Cameroon-Football" xr:uid="{1D7598E2-9732-465E-9302-E96D242C8C6F}"/>
    <hyperlink ref="E380" r:id="rId1510" display="https://fbref.com/en/squads/19538871/Manchester-United-Stats" xr:uid="{495789C0-5075-4522-99D4-28518585BDEB}"/>
    <hyperlink ref="AD380" r:id="rId1511" display="https://fbref.com/en/players/e9c0c1b2/matchlogs/2023-2024/summary/Andre-Onana-Match-Logs" xr:uid="{60A599D5-3499-4014-BF7C-7441458C72D0}"/>
    <hyperlink ref="B381" r:id="rId1512" display="https://fbref.com/en/players/d86a1f3e/Tyler-Onyango" xr:uid="{18FD30E0-60BD-457D-A597-DE6D683FAC2E}"/>
    <hyperlink ref="C381" r:id="rId1513" display="https://fbref.com/en/country/ENG/England-Football" xr:uid="{62317B92-D769-49D9-AD08-598ECCEE31DC}"/>
    <hyperlink ref="E381" r:id="rId1514" display="https://fbref.com/en/squads/d3fd31cc/Everton-Stats" xr:uid="{82ECE387-5F23-48BC-AE41-B205AF3A5D21}"/>
    <hyperlink ref="AD381" r:id="rId1515" display="https://fbref.com/en/players/d86a1f3e/matchlogs/2023-2024/summary/Tyler-Onyango-Match-Logs" xr:uid="{FAA3A194-8795-46A8-9079-3FFDFAB92C03}"/>
    <hyperlink ref="B382" r:id="rId1516" display="https://fbref.com/en/players/2944f86f/Frank-Onyeka" xr:uid="{8FFDCA65-E280-4AF4-935A-525999A4D458}"/>
    <hyperlink ref="C382" r:id="rId1517" display="https://fbref.com/en/country/NGA/Nigeria-Football" xr:uid="{1B218360-4D81-4334-89EA-1E75630278C5}"/>
    <hyperlink ref="E382" r:id="rId1518" display="https://fbref.com/en/squads/cd051869/Brentford-Stats" xr:uid="{8DCA65F6-27A1-443D-BF63-7AC7B058DFDB}"/>
    <hyperlink ref="AD382" r:id="rId1519" display="https://fbref.com/en/players/2944f86f/matchlogs/2023-2024/summary/Frank-Onyeka-Match-Logs" xr:uid="{B08AAF49-05AC-41B4-A35D-4FE2EDC60617}"/>
    <hyperlink ref="B383" r:id="rId1520" display="https://fbref.com/en/players/43a166b4/Divock-Origi" xr:uid="{15BA12BC-51B5-4DDB-B646-20075001B553}"/>
    <hyperlink ref="C383" r:id="rId1521" display="https://fbref.com/en/country/BEL/Belgium-Football" xr:uid="{7DA93EE7-B836-46CC-BAC7-DB960C193654}"/>
    <hyperlink ref="E383" r:id="rId1522" display="https://fbref.com/en/squads/e4a775cb/Nottingham-Forest-Stats" xr:uid="{3F9547F2-09C1-4756-9F46-8ECC1D61E80E}"/>
    <hyperlink ref="AD383" r:id="rId1523" display="https://fbref.com/en/players/43a166b4/matchlogs/2023-2024/summary/Divock-Origi-Match-Logs" xr:uid="{286EFC75-240A-4407-AFA1-AD4C0EDD1FD3}"/>
    <hyperlink ref="B384" r:id="rId1524" display="https://fbref.com/en/players/c1242d4e/Stefan-Ortega" xr:uid="{AFACB33E-3C39-49C3-95DB-D1BB0CB285DB}"/>
    <hyperlink ref="C384" r:id="rId1525" display="https://fbref.com/en/country/GER/Germany-Football" xr:uid="{E56C75B8-69B4-4987-94E2-1141960F1DB0}"/>
    <hyperlink ref="E384" r:id="rId1526" display="https://fbref.com/en/squads/b8fd03ef/Manchester-City-Stats" xr:uid="{3F1DB562-3E97-48F5-BD74-0A0C3E08A88C}"/>
    <hyperlink ref="AD384" r:id="rId1527" display="https://fbref.com/en/players/c1242d4e/matchlogs/2023-2024/summary/Stefan-Ortega-Match-Logs" xr:uid="{E3C0153E-F730-4418-857B-0DC99B5F7ECE}"/>
    <hyperlink ref="B385" r:id="rId1528" display="https://fbref.com/en/players/79bc4c45/Ben-Osborn" xr:uid="{E38A0B95-591A-45C8-8619-7BCCA0E7A124}"/>
    <hyperlink ref="C385" r:id="rId1529" display="https://fbref.com/en/country/ENG/England-Football" xr:uid="{C09DD094-D82B-4BAC-ADD5-ED2EBE034E3D}"/>
    <hyperlink ref="E385" r:id="rId1530" display="https://fbref.com/en/squads/1df6b87e/Sheffield-United-Stats" xr:uid="{F1DCE259-91DD-47A4-A31F-C1B19CDF2F10}"/>
    <hyperlink ref="AD385" r:id="rId1531" display="https://fbref.com/en/players/79bc4c45/matchlogs/2023-2024/summary/Ben-Osborn-Match-Logs" xr:uid="{24A0FBC7-E131-4E49-8BB8-FFB47198B1E7}"/>
    <hyperlink ref="B386" r:id="rId1532" display="https://fbref.com/en/players/7b355808/William-Osula" xr:uid="{B6184B8C-58BB-415A-898E-41D7824AEC6E}"/>
    <hyperlink ref="C386" r:id="rId1533" display="https://fbref.com/en/country/DEN/Denmark-Football" xr:uid="{A399AC8D-4442-4F4E-9759-7DF1BE245E9D}"/>
    <hyperlink ref="E386" r:id="rId1534" display="https://fbref.com/en/squads/1df6b87e/Sheffield-United-Stats" xr:uid="{B539AA7E-8A98-4BDB-B7B5-2ACDF66059FA}"/>
    <hyperlink ref="AD386" r:id="rId1535" display="https://fbref.com/en/players/7b355808/matchlogs/2023-2024/summary/William-Osula-Match-Logs" xr:uid="{54D0E07A-C327-48E3-8997-34A39A0DE7DE}"/>
    <hyperlink ref="B387" r:id="rId1536" display="https://fbref.com/en/players/2f9e4435/Dango-Ouattara" xr:uid="{A4B0D4AF-E360-4D39-A76B-6C182A92CDA0}"/>
    <hyperlink ref="C387" r:id="rId1537" display="https://fbref.com/en/country/BFA/Burkina-Faso-Football" xr:uid="{987C6904-580E-4986-9DE6-40D9DBD1B3ED}"/>
    <hyperlink ref="E387" r:id="rId1538" display="https://fbref.com/en/squads/4ba7cbea/Bournemouth-Stats" xr:uid="{AD811B94-AA5B-438D-BAFE-A124FE1E2401}"/>
    <hyperlink ref="AD387" r:id="rId1539" display="https://fbref.com/en/players/2f9e4435/matchlogs/2023-2024/summary/Dango-Ouattara-Match-Logs" xr:uid="{0888BB1E-1974-4E58-B60A-10C0874EA5B7}"/>
    <hyperlink ref="B388" r:id="rId1540" display="https://fbref.com/en/players/d00d45ab/David-Ozoh" xr:uid="{6A4C6537-BCEF-48E1-A2AB-BFDD0FB31FD3}"/>
    <hyperlink ref="C388" r:id="rId1541" display="https://fbref.com/en/country/ENG/England-Football" xr:uid="{C9F0DF6B-F51B-4F2A-9C77-752E99B9DFD7}"/>
    <hyperlink ref="E388" r:id="rId1542" display="https://fbref.com/en/squads/47c64c55/Crystal-Palace-Stats" xr:uid="{378DCA2B-DBFA-46F6-8C05-65DA1172D0E8}"/>
    <hyperlink ref="AD388" r:id="rId1543" display="https://fbref.com/en/players/d00d45ab/matchlogs/2023-2024/summary/David-Ozoh-Match-Logs" xr:uid="{CAD7C688-D9CA-48F5-9EBF-599BEC7C30D5}"/>
    <hyperlink ref="B389" r:id="rId1544" display="https://fbref.com/en/players/a78ff07f/Joao-Palhinha" xr:uid="{6F492BC3-E92E-45EB-96DA-C1C67B26BC2A}"/>
    <hyperlink ref="C389" r:id="rId1545" display="https://fbref.com/en/country/POR/Portugal-Football" xr:uid="{80D59EDE-2DE7-4CE9-B6EE-21832EB2B78C}"/>
    <hyperlink ref="E389" r:id="rId1546" display="https://fbref.com/en/squads/fd962109/Fulham-Stats" xr:uid="{5FC1B1C2-0A7F-4790-B74C-BEF51B53CC83}"/>
    <hyperlink ref="AD389" r:id="rId1547" display="https://fbref.com/en/players/a78ff07f/matchlogs/2023-2024/summary/Joao-Palhinha-Match-Logs" xr:uid="{043F1AB9-1896-45AB-A4FE-F0BB49B73335}"/>
    <hyperlink ref="B390" r:id="rId1548" display="https://fbref.com/en/players/dc7f8a28/Cole-Palmer" xr:uid="{E53C3FB7-DA33-44B0-881D-686FCEF465C4}"/>
    <hyperlink ref="C390" r:id="rId1549" display="https://fbref.com/en/country/ENG/England-Football" xr:uid="{4AAAB356-23CB-4D0C-A195-92B82FAB86AF}"/>
    <hyperlink ref="E390" r:id="rId1550" display="https://fbref.com/en/squads/b8fd03ef/Manchester-City-Stats" xr:uid="{9BF68A8C-EFC1-4D65-BF69-6C3CD599A03B}"/>
    <hyperlink ref="AD390" r:id="rId1551" display="https://fbref.com/en/players/dc7f8a28/matchlogs/2023-2024/summary/Cole-Palmer-Match-Logs" xr:uid="{7598F7C4-EDF6-43FD-8753-7C0C560EFE3E}"/>
    <hyperlink ref="B391" r:id="rId1552" display="https://fbref.com/en/players/dc7f8a28/Cole-Palmer" xr:uid="{4C85BDBD-EAFB-4F1F-951C-215FCB0BB649}"/>
    <hyperlink ref="C391" r:id="rId1553" display="https://fbref.com/en/country/ENG/England-Football" xr:uid="{F1BF7EC1-B385-4F80-88DB-C909460C9FB7}"/>
    <hyperlink ref="E391" r:id="rId1554" display="https://fbref.com/en/squads/cff3d9bb/Chelsea-Stats" xr:uid="{271B9661-CEE8-4A73-9CED-4C45990C2F8B}"/>
    <hyperlink ref="AD391" r:id="rId1555" display="https://fbref.com/en/players/dc7f8a28/matchlogs/2023-2024/summary/Cole-Palmer-Match-Logs" xr:uid="{EE51E737-84A1-4EFD-A735-03142C6061BC}"/>
    <hyperlink ref="B392" r:id="rId1556" display="https://fbref.com/en/players/e0bc6fdc/Emerson-Palmieri" xr:uid="{7A4F244E-1CF5-4F6E-8DD5-9626215A615A}"/>
    <hyperlink ref="C392" r:id="rId1557" display="https://fbref.com/en/country/ITA/Italy-Football" xr:uid="{3E6E5F37-476B-4CE5-99D1-A3CF975F1D92}"/>
    <hyperlink ref="E392" r:id="rId1558" display="https://fbref.com/en/squads/7c21e445/West-Ham-United-Stats" xr:uid="{200CA24D-EABB-4AAF-B54A-5812792C5740}"/>
    <hyperlink ref="AD392" r:id="rId1559" display="https://fbref.com/en/players/e0bc6fdc/matchlogs/2023-2024/summary/Emerson-Palmieri-Match-Logs" xr:uid="{6124102B-971A-4516-8CC7-3F9E75966FDF}"/>
    <hyperlink ref="B393" r:id="rId1560" display="https://fbref.com/en/players/9b6f7fd5/Lucas-Paqueta" xr:uid="{1310B2E4-3027-44EA-9B31-DF663851783E}"/>
    <hyperlink ref="C393" r:id="rId1561" display="https://fbref.com/en/country/BRA/Brazil-Football" xr:uid="{97AD73E0-5661-4678-AA9F-B0F608746D6F}"/>
    <hyperlink ref="E393" r:id="rId1562" display="https://fbref.com/en/squads/7c21e445/West-Ham-United-Stats" xr:uid="{418E2149-02F9-4127-9EC2-E6BB852781A7}"/>
    <hyperlink ref="AD393" r:id="rId1563" display="https://fbref.com/en/players/9b6f7fd5/matchlogs/2023-2024/summary/Lucas-Paqueta-Match-Logs" xr:uid="{D6F7F358-2CAD-4AFB-85DC-9C99C92A2658}"/>
    <hyperlink ref="B394" r:id="rId1564" display="https://fbref.com/en/players/529f49ab/Thomas-Partey" xr:uid="{E2C20F77-0873-403E-A768-6F80881C5596}"/>
    <hyperlink ref="C394" r:id="rId1565" display="https://fbref.com/en/country/GHA/Ghana-Football" xr:uid="{EFBDC363-330C-4C9F-BAD2-ECBF2EF9F286}"/>
    <hyperlink ref="E394" r:id="rId1566" display="https://fbref.com/en/squads/18bb7c10/Arsenal-Stats" xr:uid="{97EB63F5-FD0F-40B4-A712-063A61874F10}"/>
    <hyperlink ref="AD394" r:id="rId1567" display="https://fbref.com/en/players/529f49ab/matchlogs/2023-2024/summary/Thomas-Partey-Match-Logs" xr:uid="{A39157B7-33E7-43BF-87DD-BDB311C861C9}"/>
    <hyperlink ref="B395" r:id="rId1568" display="https://fbref.com/en/players/230f0471/Nathan-Patterson" xr:uid="{24C92D34-6D0C-4693-AA4E-FF78E32FD54E}"/>
    <hyperlink ref="C395" r:id="rId1569" display="https://fbref.com/en/country/SCO/Scotland-Football" xr:uid="{396613A3-5916-4B08-8CE3-CB311758D35D}"/>
    <hyperlink ref="E395" r:id="rId1570" display="https://fbref.com/en/squads/d3fd31cc/Everton-Stats" xr:uid="{1D299BE5-1231-4C50-BD7B-587E6E9023F2}"/>
    <hyperlink ref="AD395" r:id="rId1571" display="https://fbref.com/en/players/230f0471/matchlogs/2023-2024/summary/Nathan-Patterson-Match-Logs" xr:uid="{8124E196-2564-4C2C-8AA1-2131DEF7F1E4}"/>
    <hyperlink ref="B396" r:id="rId1572" display="https://fbref.com/en/players/ac7e7b1c/Facundo-Pellistri" xr:uid="{D07A1480-4AC4-45C1-8403-9922CD6028AA}"/>
    <hyperlink ref="C396" r:id="rId1573" display="https://fbref.com/en/country/URU/Uruguay-Football" xr:uid="{D2954BF8-E172-43A6-9FE3-5BE773EC63E8}"/>
    <hyperlink ref="E396" r:id="rId1574" display="https://fbref.com/en/squads/19538871/Manchester-United-Stats" xr:uid="{E951EABD-F238-4C49-9913-64495D4C4928}"/>
    <hyperlink ref="AD396" r:id="rId1575" display="https://fbref.com/en/players/ac7e7b1c/matchlogs/2023-2024/summary/Facundo-Pellistri-Match-Logs" xr:uid="{CABA4465-C1D4-438F-8674-9E7B19A71875}"/>
    <hyperlink ref="B397" r:id="rId1576" display="https://fbref.com/en/players/6639e500/Andreas-Pereira" xr:uid="{39A61059-C203-4292-A6D3-6F15985F6762}"/>
    <hyperlink ref="C397" r:id="rId1577" display="https://fbref.com/en/country/BRA/Brazil-Football" xr:uid="{CD4042C2-061E-43A4-B9C9-46FF477C3656}"/>
    <hyperlink ref="E397" r:id="rId1578" display="https://fbref.com/en/squads/fd962109/Fulham-Stats" xr:uid="{E1BD61DE-0848-4760-9CB3-3019A35E649C}"/>
    <hyperlink ref="AD397" r:id="rId1579" display="https://fbref.com/en/players/6639e500/matchlogs/2023-2024/summary/Andreas-Pereira-Match-Logs" xr:uid="{087029A5-993D-4F67-98B9-CB79B1F3DB0B}"/>
    <hyperlink ref="B398" r:id="rId1580" display="https://fbref.com/en/players/6fe90922/Ivan-Perisic" xr:uid="{C53212C1-F5D7-404D-994A-4AFE74AF6C04}"/>
    <hyperlink ref="C398" r:id="rId1581" display="https://fbref.com/en/country/CRO/Croatia-Football" xr:uid="{A827BD78-F112-464F-A311-A9CD79CD9403}"/>
    <hyperlink ref="E398" r:id="rId1582" display="https://fbref.com/en/squads/361ca564/Tottenham-Hotspur-Stats" xr:uid="{BFBA5090-E866-456B-AB15-452AD0095502}"/>
    <hyperlink ref="AD398" r:id="rId1583" display="https://fbref.com/en/players/6fe90922/matchlogs/2023-2024/summary/Ivan-Perisic-Match-Logs" xr:uid="{C32DE04A-7494-4E8F-93EC-B06616EB4183}"/>
    <hyperlink ref="B399" r:id="rId1584" display="https://fbref.com/en/players/53552942/Maximo-Perrone" xr:uid="{3139AA0F-D8B3-4F0B-BE43-75BE12ABD355}"/>
    <hyperlink ref="C399" r:id="rId1585" display="https://fbref.com/en/country/ARG/Argentina-Football" xr:uid="{86E1A662-2650-421C-A94F-E571F639CD65}"/>
    <hyperlink ref="E399" r:id="rId1586" display="https://fbref.com/en/squads/b8fd03ef/Manchester-City-Stats" xr:uid="{BE620043-35EF-4737-BDDE-53052519E32A}"/>
    <hyperlink ref="AD399" r:id="rId1587" display="https://fbref.com/en/players/53552942/matchlogs/2023-2024/summary/Maximo-Perrone-Match-Logs" xr:uid="{9AAF54FD-1239-4190-9F92-4BA5FF67BAA3}"/>
    <hyperlink ref="B400" r:id="rId1588" display="https://fbref.com/en/players/0cf321c8/Djordje-Petrovic" xr:uid="{FE805DEC-4539-4B6C-AEAA-A750417D665E}"/>
    <hyperlink ref="C400" r:id="rId1589" display="https://fbref.com/en/country/SRB/Serbia-Football" xr:uid="{3F94EA9C-9728-4A5D-890C-8D584D096C08}"/>
    <hyperlink ref="E400" r:id="rId1590" display="https://fbref.com/en/squads/cff3d9bb/Chelsea-Stats" xr:uid="{371E3AC0-1429-4ABB-A996-8A69EBDF5EE5}"/>
    <hyperlink ref="AD400" r:id="rId1591" display="https://fbref.com/en/players/0cf321c8/matchlogs/2023-2024/summary/Djordje-Petrovic-Match-Logs" xr:uid="{B5A22DE4-438D-4D06-A734-A125001BBDD1}"/>
    <hyperlink ref="B401" r:id="rId1592" display="https://fbref.com/en/players/4f21d3af/Ashley-Phillips" xr:uid="{025422C0-737E-4AFD-8345-1442934D5D37}"/>
    <hyperlink ref="C401" r:id="rId1593" display="https://fbref.com/en/country/WAL/Wales-Football" xr:uid="{2A174CB2-3DDB-4635-80CE-D14980C6A95E}"/>
    <hyperlink ref="E401" r:id="rId1594" display="https://fbref.com/en/squads/361ca564/Tottenham-Hotspur-Stats" xr:uid="{156F5ACC-9ED5-44EA-915A-1680D9A9EEB6}"/>
    <hyperlink ref="AD401" r:id="rId1595" display="https://fbref.com/en/players/4f21d3af/matchlogs/2023-2024/summary/Ashley-Phillips-Match-Logs" xr:uid="{A009F20F-DE76-4120-9DFA-71DEEC1A1334}"/>
    <hyperlink ref="B402" r:id="rId1596" display="https://fbref.com/en/players/4f565d77/Kalvin-Phillips" xr:uid="{CF43DD7F-547F-47E4-B9A0-EC93C4E9CAD6}"/>
    <hyperlink ref="C402" r:id="rId1597" display="https://fbref.com/en/country/ENG/England-Football" xr:uid="{28A416BA-622A-4D08-A831-5B4C931EE670}"/>
    <hyperlink ref="E402" r:id="rId1598" display="https://fbref.com/en/squads/b8fd03ef/Manchester-City-Stats" xr:uid="{3F2B639F-4ABB-4578-8783-397B8F1654A1}"/>
    <hyperlink ref="AD402" r:id="rId1599" display="https://fbref.com/en/players/4f565d77/matchlogs/2023-2024/summary/Kalvin-Phillips-Match-Logs" xr:uid="{1C3545E5-6949-4333-8A43-ABE7B2535CF8}"/>
    <hyperlink ref="B403" r:id="rId1600" display="https://fbref.com/en/players/19f4d211/Jaden-Philogene-Bidace" xr:uid="{6AC2C3A9-7BD5-4F99-AB63-45EC9C782112}"/>
    <hyperlink ref="C403" r:id="rId1601" display="https://fbref.com/en/country/ENG/England-Football" xr:uid="{BF5C959D-7D90-4357-80F6-6448412E0D5B}"/>
    <hyperlink ref="E403" r:id="rId1602" display="https://fbref.com/en/squads/8602292d/Aston-Villa-Stats" xr:uid="{855CF4E1-7059-4DB3-85C2-DAAE68D01FBA}"/>
    <hyperlink ref="AD403" r:id="rId1603" display="https://fbref.com/en/players/19f4d211/matchlogs/2023-2024/summary/Jaden-Philogene-Bidace-Match-Logs" xr:uid="{2DF14124-80C0-4EF0-9DC8-A51FDE881C64}"/>
    <hyperlink ref="B404" r:id="rId1604" display="https://fbref.com/en/players/4806ec67/Jordan-Pickford" xr:uid="{6661DB49-56F2-4779-B519-09E590B9D527}"/>
    <hyperlink ref="C404" r:id="rId1605" display="https://fbref.com/en/country/ENG/England-Football" xr:uid="{0766C5CE-AFC7-488D-AE83-83E4F2F3985D}"/>
    <hyperlink ref="E404" r:id="rId1606" display="https://fbref.com/en/squads/d3fd31cc/Everton-Stats" xr:uid="{5D88BC4F-8ACF-43A0-B828-8E241571A774}"/>
    <hyperlink ref="AD404" r:id="rId1607" display="https://fbref.com/en/players/4806ec67/matchlogs/2023-2024/summary/Jordan-Pickford-Match-Logs" xr:uid="{B7C6C75A-8198-4BA9-87D1-57BC5A3E085A}"/>
    <hyperlink ref="B405" r:id="rId1608" display="https://fbref.com/en/players/e541326e/Ethan-Pinnock" xr:uid="{A020322F-E4FF-4279-8D6D-AD6CCA06FEA8}"/>
    <hyperlink ref="C405" r:id="rId1609" display="https://fbref.com/en/country/JAM/Jamaica-Football" xr:uid="{45017E97-C6A5-4B9E-B324-D40836C92D5F}"/>
    <hyperlink ref="E405" r:id="rId1610" display="https://fbref.com/en/squads/cd051869/Brentford-Stats" xr:uid="{1E3D0BB7-F1AA-47D0-B4C2-FF49F793598B}"/>
    <hyperlink ref="AD405" r:id="rId1611" display="https://fbref.com/en/players/e541326e/matchlogs/2023-2024/summary/Ethan-Pinnock-Match-Logs" xr:uid="{2079C402-AD20-451C-9D46-0C6FE7D356C3}"/>
    <hyperlink ref="B406" r:id="rId1612" display="https://fbref.com/en/players/4b40d9ca/Nick-Pope" xr:uid="{E2C66ADF-99C2-4215-8541-6FBF5F87E461}"/>
    <hyperlink ref="C406" r:id="rId1613" display="https://fbref.com/en/country/ENG/England-Football" xr:uid="{81DFF517-DA30-4DEB-AD99-B8780CFEE2D9}"/>
    <hyperlink ref="E406" r:id="rId1614" display="https://fbref.com/en/squads/b2b47a98/Newcastle-United-Stats" xr:uid="{68447691-F511-4DA4-853C-42355FF56894}"/>
    <hyperlink ref="AD406" r:id="rId1615" display="https://fbref.com/en/players/4b40d9ca/matchlogs/2023-2024/summary/Nick-Pope-Match-Logs" xr:uid="{E8997909-6AD6-4013-822B-49497BC80593}"/>
    <hyperlink ref="B407" r:id="rId1616" display="https://fbref.com/en/players/27d0a506/Pedro-Porro" xr:uid="{E56C1E38-124E-413E-B185-E0D1849163E5}"/>
    <hyperlink ref="C407" r:id="rId1617" display="https://fbref.com/en/country/ESP/Spain-Football" xr:uid="{9607D131-B04F-43FC-8650-F101F9727639}"/>
    <hyperlink ref="E407" r:id="rId1618" display="https://fbref.com/en/squads/361ca564/Tottenham-Hotspur-Stats" xr:uid="{B9302B2D-7022-4A09-9F41-9D0251C9613E}"/>
    <hyperlink ref="AD407" r:id="rId1619" display="https://fbref.com/en/players/27d0a506/matchlogs/2023-2024/summary/Pedro-Porro-Match-Logs" xr:uid="{E3827B53-7E4E-41F3-B77E-B31A856E8945}"/>
    <hyperlink ref="B408" r:id="rId1620" display="https://fbref.com/en/players/4125cb98/Jarrell-Quansah" xr:uid="{0505CD67-C12D-4B92-891E-B89AF8DD96CD}"/>
    <hyperlink ref="C408" r:id="rId1621" display="https://fbref.com/en/country/ENG/England-Football" xr:uid="{6C149832-B160-4AB8-AAA3-F688B897FC84}"/>
    <hyperlink ref="E408" r:id="rId1622" display="https://fbref.com/en/squads/822bd0ba/Liverpool-Stats" xr:uid="{41D5E0F0-7FFE-4F65-B777-13B2FE911666}"/>
    <hyperlink ref="AD408" r:id="rId1623" display="https://fbref.com/en/players/4125cb98/matchlogs/2023-2024/summary/Jarrell-Quansah-Match-Logs" xr:uid="{13759F15-F824-4662-B878-7E6429982847}"/>
    <hyperlink ref="B409" r:id="rId1624" display="https://fbref.com/en/players/67f649be/Ionut-Radu" xr:uid="{621EAE4F-067F-4051-881A-4BB36C48DB59}"/>
    <hyperlink ref="C409" r:id="rId1625" display="https://fbref.com/en/country/ROU/Romania-Football" xr:uid="{FD12F63F-0E6B-4656-813E-32835E1E43B8}"/>
    <hyperlink ref="E409" r:id="rId1626" display="https://fbref.com/en/squads/4ba7cbea/Bournemouth-Stats" xr:uid="{982B6EF8-78F5-4FBB-ADB9-BA38E4FB91F0}"/>
    <hyperlink ref="AD409" r:id="rId1627" display="https://fbref.com/en/players/67f649be/matchlogs/2023-2024/summary/Ionut-Radu-Match-Logs" xr:uid="{5609DF0E-19CF-4347-8ABA-5E97E8BEF5A8}"/>
    <hyperlink ref="B410" r:id="rId1628" display="https://fbref.com/en/players/45685411/Jesuran-Rak-Sakyi" xr:uid="{7E00BA87-B87B-47BE-BE5D-105AB8760D00}"/>
    <hyperlink ref="C410" r:id="rId1629" display="https://fbref.com/en/country/ENG/England-Football" xr:uid="{AFC56893-412B-4A09-99F2-28A91D3D6CA2}"/>
    <hyperlink ref="E410" r:id="rId1630" display="https://fbref.com/en/squads/47c64c55/Crystal-Palace-Stats" xr:uid="{026D8FC5-E26E-4CB7-89EC-25AAEC1A4F9C}"/>
    <hyperlink ref="AD410" r:id="rId1631" display="https://fbref.com/en/players/45685411/matchlogs/2023-2024/summary/Jesuran-Rak-Sakyi-Match-Logs" xr:uid="{6CD01D50-522C-4DAF-AF7F-438B4CD3BEC3}"/>
    <hyperlink ref="B411" r:id="rId1632" display="https://fbref.com/en/players/466fb2c5/Aaron-Ramsdale" xr:uid="{266AB9ED-9DF5-48CC-A038-FD6BCFB54F4F}"/>
    <hyperlink ref="C411" r:id="rId1633" display="https://fbref.com/en/country/ENG/England-Football" xr:uid="{46924B99-FB9C-4D89-900C-ED9499792DBA}"/>
    <hyperlink ref="E411" r:id="rId1634" display="https://fbref.com/en/squads/18bb7c10/Arsenal-Stats" xr:uid="{8197F60E-860B-40B4-871E-6E349EB524BD}"/>
    <hyperlink ref="AD411" r:id="rId1635" display="https://fbref.com/en/players/466fb2c5/matchlogs/2023-2024/summary/Aaron-Ramsdale-Match-Logs" xr:uid="{5E12E3D7-1353-47AD-8A53-B06144A48FF3}"/>
    <hyperlink ref="B412" r:id="rId1636" display="https://fbref.com/en/players/e1618c22/Aaron-Ramsey" xr:uid="{935424B8-FDC1-4462-B149-AD8676B3C6ED}"/>
    <hyperlink ref="C412" r:id="rId1637" display="https://fbref.com/en/country/ENG/England-Football" xr:uid="{A002E026-8279-470A-BC2B-BAA14DD797A8}"/>
    <hyperlink ref="E412" r:id="rId1638" display="https://fbref.com/en/squads/943e8050/Burnley-Stats" xr:uid="{6A771931-D6C2-447E-A499-42F5409BE69F}"/>
    <hyperlink ref="AD412" r:id="rId1639" display="https://fbref.com/en/players/e1618c22/matchlogs/2023-2024/summary/Aaron-Ramsey-Match-Logs" xr:uid="{6BD29190-536B-491D-9F68-077FE4DA36B1}"/>
    <hyperlink ref="B413" r:id="rId1640" display="https://fbref.com/en/players/1544f145/Jacob-Ramsey" xr:uid="{4346FB14-9DCF-41E8-8C31-D4BA19B49031}"/>
    <hyperlink ref="C413" r:id="rId1641" display="https://fbref.com/en/country/ENG/England-Football" xr:uid="{E6B4EBA9-16DD-4DE6-B321-19CBDEAEA48E}"/>
    <hyperlink ref="E413" r:id="rId1642" display="https://fbref.com/en/squads/8602292d/Aston-Villa-Stats" xr:uid="{0092410A-D96A-441F-94CB-3AAA4326A0C1}"/>
    <hyperlink ref="AD413" r:id="rId1643" display="https://fbref.com/en/players/1544f145/matchlogs/2023-2024/summary/Jacob-Ramsey-Match-Logs" xr:uid="{29185A97-419F-4B13-B3EE-77DA3B76A231}"/>
    <hyperlink ref="B414" r:id="rId1644" display="https://fbref.com/en/players/a1d5bd30/Marcus-Rashford" xr:uid="{3636D05F-DDAF-4724-B2D9-48763DF8FF4F}"/>
    <hyperlink ref="C414" r:id="rId1645" display="https://fbref.com/en/country/ENG/England-Football" xr:uid="{1E6839D3-1B54-4278-B005-4083F236CD10}"/>
    <hyperlink ref="E414" r:id="rId1646" display="https://fbref.com/en/squads/19538871/Manchester-United-Stats" xr:uid="{D4ABC9D9-7825-4464-A668-2DAF3F9321AC}"/>
    <hyperlink ref="AD414" r:id="rId1647" display="https://fbref.com/en/players/a1d5bd30/matchlogs/2023-2024/summary/Marcus-Rashford-Match-Logs" xr:uid="{08963BEF-04AA-4145-9604-E88D7524160A}"/>
    <hyperlink ref="B415" r:id="rId1648" display="https://fbref.com/en/players/98ea5115/David-Raya" xr:uid="{1DF543B1-299C-4537-9931-99474F331FBE}"/>
    <hyperlink ref="C415" r:id="rId1649" display="https://fbref.com/en/country/ESP/Spain-Football" xr:uid="{0145BC8A-7052-4E23-9206-7CD7EED47A66}"/>
    <hyperlink ref="E415" r:id="rId1650" display="https://fbref.com/en/squads/18bb7c10/Arsenal-Stats" xr:uid="{95F2A3EF-6BBC-4051-B428-0B61F6A38E84}"/>
    <hyperlink ref="AD415" r:id="rId1651" display="https://fbref.com/en/players/98ea5115/matchlogs/2023-2024/summary/David-Raya-Match-Logs" xr:uid="{76826D80-D467-4A76-8208-E4645D2AB6F7}"/>
    <hyperlink ref="B416" r:id="rId1652" display="https://fbref.com/en/players/28b40c9c/Tim-Ream" xr:uid="{67D392A4-77A4-4FDA-AF9A-3513907256F4}"/>
    <hyperlink ref="C416" r:id="rId1653" display="https://fbref.com/en/country/USA/United-States-Football" xr:uid="{21B8F417-4464-4737-A0A0-0076DAD7567F}"/>
    <hyperlink ref="E416" r:id="rId1654" display="https://fbref.com/en/squads/fd962109/Fulham-Stats" xr:uid="{08797E54-EA85-4A65-B021-D81F1A6BBE80}"/>
    <hyperlink ref="AD416" r:id="rId1655" display="https://fbref.com/en/players/28b40c9c/matchlogs/2023-2024/summary/Tim-Ream-Match-Logs" xr:uid="{7F4DBD79-7B6D-4F13-99F7-FCC30D370A22}"/>
    <hyperlink ref="B417" r:id="rId1656" display="https://fbref.com/en/players/ab651565/Nathan-Redmond" xr:uid="{0E9AB7FA-EB48-49F6-ABD4-90E0B97BD6AC}"/>
    <hyperlink ref="C417" r:id="rId1657" display="https://fbref.com/en/country/ENG/England-Football" xr:uid="{617052D6-EF15-40B4-83E0-CE430DB0620B}"/>
    <hyperlink ref="E417" r:id="rId1658" display="https://fbref.com/en/squads/943e8050/Burnley-Stats" xr:uid="{45EA3594-8652-4CAC-B7A5-DA17C8FED703}"/>
    <hyperlink ref="AD417" r:id="rId1659" display="https://fbref.com/en/players/ab651565/matchlogs/2023-2024/summary/Nathan-Redmond-Match-Logs" xr:uid="{892C1681-315B-4A53-934D-504D29B2AB25}"/>
    <hyperlink ref="B418" r:id="rId1660" display="https://fbref.com/en/players/803ae100/Harrison-Reed" xr:uid="{62498187-777D-428B-A83C-8417A7A1BAD7}"/>
    <hyperlink ref="C418" r:id="rId1661" display="https://fbref.com/en/country/ENG/England-Football" xr:uid="{B0CE0861-E659-403C-804D-8D5C2CB71DB8}"/>
    <hyperlink ref="E418" r:id="rId1662" display="https://fbref.com/en/squads/fd962109/Fulham-Stats" xr:uid="{9956112E-A655-4356-808D-909B60C24211}"/>
    <hyperlink ref="AD418" r:id="rId1663" display="https://fbref.com/en/players/803ae100/matchlogs/2023-2024/summary/Harrison-Reed-Match-Logs" xr:uid="{D449E458-6210-42B8-89C8-9EEBA6D55F73}"/>
    <hyperlink ref="B419" r:id="rId1664" display="https://fbref.com/en/players/3353737a/Sergio-Reguilon" xr:uid="{85B8FBDF-F930-4558-A6E6-32C78AFBE29F}"/>
    <hyperlink ref="C419" r:id="rId1665" display="https://fbref.com/en/country/ESP/Spain-Football" xr:uid="{4C6DE623-6646-40EB-971B-9274DA5A154D}"/>
    <hyperlink ref="E419" r:id="rId1666" display="https://fbref.com/en/squads/19538871/Manchester-United-Stats" xr:uid="{1680CD79-DA7B-47B8-9B76-46004B3BA76A}"/>
    <hyperlink ref="AD419" r:id="rId1667" display="https://fbref.com/en/players/3353737a/matchlogs/2023-2024/summary/Sergio-Reguilon-Match-Logs" xr:uid="{9A79469D-476C-4EA7-A56B-A11DF8938376}"/>
    <hyperlink ref="B420" r:id="rId1668" display="https://fbref.com/en/players/0f7533cd/Bobby-Reid" xr:uid="{C25C08B6-061E-484E-8CF7-3927CE72980D}"/>
    <hyperlink ref="C420" r:id="rId1669" display="https://fbref.com/en/country/JAM/Jamaica-Football" xr:uid="{23A614CC-303F-4FBC-9423-70E6B011DD50}"/>
    <hyperlink ref="E420" r:id="rId1670" display="https://fbref.com/en/squads/fd962109/Fulham-Stats" xr:uid="{203F9C00-B745-443B-A226-54AA772365F6}"/>
    <hyperlink ref="AD420" r:id="rId1671" display="https://fbref.com/en/players/0f7533cd/matchlogs/2023-2024/summary/Bobby-Reid-Match-Logs" xr:uid="{D3DF5450-EC62-451B-9368-CA16D048F6C2}"/>
    <hyperlink ref="B421" r:id="rId1672" display="https://fbref.com/en/players/1c7012b8/Declan-Rice" xr:uid="{BB59937A-C51D-4D0A-B827-1EE61C477FFD}"/>
    <hyperlink ref="C421" r:id="rId1673" display="https://fbref.com/en/country/ENG/England-Football" xr:uid="{1B7E9309-21FA-4A0A-9CB5-42BAE2855E4B}"/>
    <hyperlink ref="E421" r:id="rId1674" display="https://fbref.com/en/squads/18bb7c10/Arsenal-Stats" xr:uid="{9DBC5A40-B4C9-4C29-861E-B7A41BD5B8E0}"/>
    <hyperlink ref="AD421" r:id="rId1675" display="https://fbref.com/en/players/1c7012b8/matchlogs/2023-2024/summary/Declan-Rice-Match-Logs" xr:uid="{14BF7552-C448-48B7-AC43-B0602C462C60}"/>
    <hyperlink ref="B422" r:id="rId1676" display="https://fbref.com/en/players/0a3d6d2b/Chris-Richards" xr:uid="{0D82BC46-124F-4BEF-8609-89056EC6E166}"/>
    <hyperlink ref="C422" r:id="rId1677" display="https://fbref.com/en/country/USA/United-States-Football" xr:uid="{B5EA7DCF-0AC3-4F60-A7D0-29F1CA7240C5}"/>
    <hyperlink ref="E422" r:id="rId1678" display="https://fbref.com/en/squads/47c64c55/Crystal-Palace-Stats" xr:uid="{60BCF85A-5C33-41C7-892B-8B0C02509A53}"/>
    <hyperlink ref="AD422" r:id="rId1679" display="https://fbref.com/en/players/0a3d6d2b/matchlogs/2023-2024/summary/Chris-Richards-Match-Logs" xr:uid="{6069997D-67A5-44F3-BAFB-6FDF47B0288F}"/>
    <hyperlink ref="B423" r:id="rId1680" display="https://fbref.com/en/players/fa031b34/Richarlison" xr:uid="{E9FBF8BE-31D4-4D0B-817D-A6C2F03F00B0}"/>
    <hyperlink ref="C423" r:id="rId1681" display="https://fbref.com/en/country/BRA/Brazil-Football" xr:uid="{E1C8EB40-4E62-45D6-BF42-92F53E55ED5A}"/>
    <hyperlink ref="E423" r:id="rId1682" display="https://fbref.com/en/squads/361ca564/Tottenham-Hotspur-Stats" xr:uid="{48BE6D78-5F2D-4928-A77C-B04428953887}"/>
    <hyperlink ref="AD423" r:id="rId1683" display="https://fbref.com/en/players/fa031b34/matchlogs/2023-2024/summary/Richarlison-Match-Logs" xr:uid="{D33AAA38-7624-4785-A0E8-510677E77FF4}"/>
    <hyperlink ref="B424" r:id="rId1684" display="https://fbref.com/en/players/7a1f2c08/Jairo-Riedewald" xr:uid="{AE6732BB-3ED7-416E-8AF7-DBE24CABF24E}"/>
    <hyperlink ref="C424" r:id="rId1685" display="https://fbref.com/en/country/NED/Netherlands-Football" xr:uid="{73E7C555-D3F3-4029-B9F0-D0C4454D37B7}"/>
    <hyperlink ref="E424" r:id="rId1686" display="https://fbref.com/en/squads/47c64c55/Crystal-Palace-Stats" xr:uid="{0DAA18B7-420B-4CD4-AB74-5346ABF8D7EB}"/>
    <hyperlink ref="AD424" r:id="rId1687" display="https://fbref.com/en/players/7a1f2c08/matchlogs/2023-2024/summary/Jairo-Riedewald-Match-Logs" xr:uid="{DE7024A5-AF9F-4E2B-8D8E-26C69BDDF2E7}"/>
    <hyperlink ref="B425" r:id="rId1688" display="https://fbref.com/en/players/71ef519e/Matt-Ritchie" xr:uid="{D8534441-B62D-41E4-BF5E-3F1316095DCB}"/>
    <hyperlink ref="C425" r:id="rId1689" display="https://fbref.com/en/country/SCO/Scotland-Football" xr:uid="{3217D00E-6D65-48D6-A04A-6108AAF4AF7B}"/>
    <hyperlink ref="E425" r:id="rId1690" display="https://fbref.com/en/squads/b2b47a98/Newcastle-United-Stats" xr:uid="{58ACB9BA-6EC9-4A88-B155-02BEF5D8DD3E}"/>
    <hyperlink ref="AD425" r:id="rId1691" display="https://fbref.com/en/players/71ef519e/matchlogs/2023-2024/summary/Matt-Ritchie-Match-Logs" xr:uid="{5614284D-593E-4338-A868-C6983C0E41AF}"/>
    <hyperlink ref="B426" r:id="rId1692" display="https://fbref.com/en/players/24fae784/Connor-Roberts" xr:uid="{3AAD08AD-A6E1-41E2-BCA2-673C16E3F70D}"/>
    <hyperlink ref="C426" r:id="rId1693" display="https://fbref.com/en/country/WAL/Wales-Football" xr:uid="{E1183F7C-740D-4764-8BF3-F0FE6E258980}"/>
    <hyperlink ref="E426" r:id="rId1694" display="https://fbref.com/en/squads/943e8050/Burnley-Stats" xr:uid="{3C2BC96E-6514-42E4-8B50-560271E31EC0}"/>
    <hyperlink ref="AD426" r:id="rId1695" display="https://fbref.com/en/players/24fae784/matchlogs/2023-2024/summary/Connor-Roberts-Match-Logs" xr:uid="{B20C86D1-9CBD-4E76-A750-091E23CBDD83}"/>
    <hyperlink ref="B427" r:id="rId1696" display="https://fbref.com/en/players/2e4f5f03/Andrew-Robertson" xr:uid="{96832CF2-8662-40DE-B2AD-736EC51B358B}"/>
    <hyperlink ref="C427" r:id="rId1697" display="https://fbref.com/en/country/SCO/Scotland-Football" xr:uid="{6D501894-A80D-4844-A43D-9E8F48510168}"/>
    <hyperlink ref="E427" r:id="rId1698" display="https://fbref.com/en/squads/822bd0ba/Liverpool-Stats" xr:uid="{698E9407-3D08-4D75-A618-E0256EF787D5}"/>
    <hyperlink ref="AD427" r:id="rId1699" display="https://fbref.com/en/players/2e4f5f03/matchlogs/2023-2024/summary/Andrew-Robertson-Match-Logs" xr:uid="{F3AAB3BA-2EB5-4642-B54A-3409D0329A81}"/>
    <hyperlink ref="B428" r:id="rId1700" display="https://fbref.com/en/players/289601e6/Antonee-Robinson" xr:uid="{A85C5F4C-80A5-4936-ABBC-A8F478F15E8D}"/>
    <hyperlink ref="C428" r:id="rId1701" display="https://fbref.com/en/country/USA/United-States-Football" xr:uid="{9FFB3DE2-B10C-40EA-9372-29CDA0627539}"/>
    <hyperlink ref="E428" r:id="rId1702" display="https://fbref.com/en/squads/fd962109/Fulham-Stats" xr:uid="{669AF70B-D92D-4BB9-B18C-40B1A3FDFD78}"/>
    <hyperlink ref="AD428" r:id="rId1703" display="https://fbref.com/en/players/289601e6/matchlogs/2023-2024/summary/Antonee-Robinson-Match-Logs" xr:uid="{E946A122-C1EB-424E-A062-629FFE9EE382}"/>
    <hyperlink ref="B429" r:id="rId1704" display="https://fbref.com/en/players/7399c7a8/Jack-Robinson" xr:uid="{C987C050-5345-431E-A3C3-5A7854BA353B}"/>
    <hyperlink ref="C429" r:id="rId1705" display="https://fbref.com/en/country/ENG/England-Football" xr:uid="{73F3D220-9741-464E-B10E-990D0D1EE93E}"/>
    <hyperlink ref="E429" r:id="rId1706" display="https://fbref.com/en/squads/1df6b87e/Sheffield-United-Stats" xr:uid="{F3CFB1EF-263F-4D16-8163-E22FF4E13B5A}"/>
    <hyperlink ref="AD429" r:id="rId1707" display="https://fbref.com/en/players/7399c7a8/matchlogs/2023-2024/summary/Jack-Robinson-Match-Logs" xr:uid="{B492450C-A56A-401D-87BC-D4C02B247013}"/>
    <hyperlink ref="B430" r:id="rId1708" display="https://fbref.com/en/players/17acc2ed/Marek-Rodak" xr:uid="{7391A482-BE5A-4175-8CE5-AC91AFC72619}"/>
    <hyperlink ref="C430" r:id="rId1709" display="https://fbref.com/en/country/SVK/Slovakia-Football" xr:uid="{F56979AF-DBBB-4F3A-B2AB-D73F07CE7219}"/>
    <hyperlink ref="E430" r:id="rId1710" display="https://fbref.com/en/squads/fd962109/Fulham-Stats" xr:uid="{F76D1766-7151-4193-9E00-0B9641144009}"/>
    <hyperlink ref="AD430" r:id="rId1711" display="https://fbref.com/en/players/17acc2ed/matchlogs/2023-2024/summary/Marek-Rodak-Match-Logs" xr:uid="{AA911929-3BD3-4DB2-8CC5-417114713C01}"/>
    <hyperlink ref="B431" r:id="rId1712" display="https://fbref.com/en/players/6434f10d/Rodri" xr:uid="{2B126DD1-C31A-40F5-A0DF-D31D245E4078}"/>
    <hyperlink ref="C431" r:id="rId1713" display="https://fbref.com/en/country/ESP/Spain-Football" xr:uid="{209BB775-57F1-45B9-80EE-B9AA2C0119AF}"/>
    <hyperlink ref="E431" r:id="rId1714" display="https://fbref.com/en/squads/b8fd03ef/Manchester-City-Stats" xr:uid="{844BD487-B836-43D1-BDCB-6AAC9F043038}"/>
    <hyperlink ref="AD431" r:id="rId1715" display="https://fbref.com/en/players/6434f10d/matchlogs/2023-2024/summary/Rodri-Match-Logs" xr:uid="{29B6EE5B-752A-4746-AC0E-CA17E8E6A98F}"/>
    <hyperlink ref="B432" r:id="rId1716" display="https://fbref.com/en/players/4ab53cdb/Jay-Rodriguez" xr:uid="{EC945284-B7EE-48F8-9847-09491C2E3771}"/>
    <hyperlink ref="C432" r:id="rId1717" display="https://fbref.com/en/country/ENG/England-Football" xr:uid="{A49BA07D-7F2B-45C2-8394-9E5FEAA80578}"/>
    <hyperlink ref="E432" r:id="rId1718" display="https://fbref.com/en/squads/943e8050/Burnley-Stats" xr:uid="{9B37F21E-93CC-49D9-8F1F-2C3FCEEC1148}"/>
    <hyperlink ref="AD432" r:id="rId1719" display="https://fbref.com/en/players/4ab53cdb/matchlogs/2023-2024/summary/Jay-Rodriguez-Match-Logs" xr:uid="{137D9035-04B6-478C-9DAF-104143D7382C}"/>
    <hyperlink ref="B433" r:id="rId1720" display="https://fbref.com/en/players/57c94db2/Mads-Roerslev" xr:uid="{FEE70C04-56A9-49EC-B043-4DF9DC2FA753}"/>
    <hyperlink ref="C433" r:id="rId1721" display="https://fbref.com/en/country/DEN/Denmark-Football" xr:uid="{EFD1C2E1-E6E8-4478-A962-429BCA257060}"/>
    <hyperlink ref="E433" r:id="rId1722" display="https://fbref.com/en/squads/cd051869/Brentford-Stats" xr:uid="{24D96136-4220-4B79-971C-185B585B0F02}"/>
    <hyperlink ref="AD433" r:id="rId1723" display="https://fbref.com/en/players/57c94db2/matchlogs/2023-2024/summary/Mads-Roerslev-Match-Logs" xr:uid="{8CEF4972-00C9-4A10-B1B4-CA2D53F9C647}"/>
    <hyperlink ref="B434" r:id="rId1724" display="https://fbref.com/en/players/a3d94a58/Cristian-Romero" xr:uid="{E2CB0609-F8CB-4638-BCA3-63B8A5EFEED1}"/>
    <hyperlink ref="C434" r:id="rId1725" display="https://fbref.com/en/country/ARG/Argentina-Football" xr:uid="{F6893F82-F9A0-40FD-AD3E-AF25C4B1B142}"/>
    <hyperlink ref="E434" r:id="rId1726" display="https://fbref.com/en/squads/361ca564/Tottenham-Hotspur-Stats" xr:uid="{CB8F523A-0897-45DF-9A00-08423D917ED6}"/>
    <hyperlink ref="AD434" r:id="rId1727" display="https://fbref.com/en/players/a3d94a58/matchlogs/2023-2024/summary/Cristian-Romero-Match-Logs" xr:uid="{71DBCC58-539F-4C59-8B5D-3F3CD26842BB}"/>
    <hyperlink ref="B435" r:id="rId1728" display="https://fbref.com/en/players/10a10454/Joe-Rothwell" xr:uid="{C548DEE7-4591-4567-A5F8-FD8D8E70E172}"/>
    <hyperlink ref="C435" r:id="rId1729" display="https://fbref.com/en/country/ENG/England-Football" xr:uid="{8AC8DDC0-3D3F-4D02-8931-73931BE60701}"/>
    <hyperlink ref="E435" r:id="rId1730" display="https://fbref.com/en/squads/4ba7cbea/Bournemouth-Stats" xr:uid="{2558196D-4464-48BF-B7E4-7D7B76077537}"/>
    <hyperlink ref="AD435" r:id="rId1731" display="https://fbref.com/en/players/10a10454/matchlogs/2023-2024/summary/Joe-Rothwell-Match-Logs" xr:uid="{C4CA3B34-D1DE-4B25-A223-0CABDEBFFD2B}"/>
    <hyperlink ref="B436" r:id="rId1732" display="https://fbref.com/en/players/a9b1c319/Pelly-Ruddock-Mpanzu" xr:uid="{B889AD5C-F5AD-4798-B175-A055FB271A71}"/>
    <hyperlink ref="C436" r:id="rId1733" display="https://fbref.com/en/country/COD/Congo-DR-Football" xr:uid="{2BF9B588-9B4E-42B5-B469-B24FB75C65ED}"/>
    <hyperlink ref="E436" r:id="rId1734" display="https://fbref.com/en/squads/e297cd13/Luton-Town-Stats" xr:uid="{5BCEC40D-A9D4-4CD1-8CF7-505190C990A8}"/>
    <hyperlink ref="AD436" r:id="rId1735" display="https://fbref.com/en/players/a9b1c319/matchlogs/2023-2024/summary/Pelly-Ruddock-Mpanzu-Match-Logs" xr:uid="{4301698F-0CCF-4E20-AEFB-57147FD5BC66}"/>
    <hyperlink ref="B437" r:id="rId1736" display="https://fbref.com/en/players/903b6e8b/Jose-Sa" xr:uid="{B9DB17D7-B56E-4246-9FD0-98A561737A5A}"/>
    <hyperlink ref="C437" r:id="rId1737" display="https://fbref.com/en/country/POR/Portugal-Football" xr:uid="{BDC828A2-E813-400E-A8C7-A0ABD401D9D2}"/>
    <hyperlink ref="E437" r:id="rId1738" display="https://fbref.com/en/squads/8cec06e1/Wolverhampton-Wanderers-Stats" xr:uid="{3E1FDDD3-AEF6-4F3E-8B9B-57A5E2CAC924}"/>
    <hyperlink ref="AD437" r:id="rId1739" display="https://fbref.com/en/players/903b6e8b/matchlogs/2023-2024/summary/Jose-Sa-Match-Logs" xr:uid="{182808C6-FDA6-4300-B83E-5413547B9EB1}"/>
    <hyperlink ref="B438" r:id="rId1740" display="https://fbref.com/en/players/bc7dc64d/Bukayo-Saka" xr:uid="{CDC5A6AE-37C8-415F-8E9B-3380BAB9593E}"/>
    <hyperlink ref="C438" r:id="rId1741" display="https://fbref.com/en/country/ENG/England-Football" xr:uid="{938CD11A-AE33-45BD-890A-AC22BF07B1A4}"/>
    <hyperlink ref="E438" r:id="rId1742" display="https://fbref.com/en/squads/18bb7c10/Arsenal-Stats" xr:uid="{46869BC5-D1D4-418A-8ECE-43F3CDFEF96D}"/>
    <hyperlink ref="AD438" r:id="rId1743" display="https://fbref.com/en/players/bc7dc64d/matchlogs/2023-2024/summary/Bukayo-Saka-Match-Logs" xr:uid="{FEF64F6A-6C18-42B4-AFDA-FD437060EB23}"/>
    <hyperlink ref="B439" r:id="rId1744" display="https://fbref.com/en/players/e342ad68/Mohamed-Salah" xr:uid="{019795E8-2845-4023-9803-6B5E685115A1}"/>
    <hyperlink ref="C439" r:id="rId1745" display="https://fbref.com/en/country/EGY/Egypt-Football" xr:uid="{D3F29293-5CC8-4302-A4DF-6F569F44EDA5}"/>
    <hyperlink ref="E439" r:id="rId1746" display="https://fbref.com/en/squads/822bd0ba/Liverpool-Stats" xr:uid="{DC35DB30-7DD0-44C7-8ADB-3ED0D32FD693}"/>
    <hyperlink ref="AD439" r:id="rId1747" display="https://fbref.com/en/players/e342ad68/matchlogs/2023-2024/summary/Mohamed-Salah-Match-Logs" xr:uid="{685F60F3-C548-4C6A-ABEC-90644E5EE60A}"/>
    <hyperlink ref="B440" r:id="rId1748" display="https://fbref.com/en/players/972aeb2a/William-Saliba" xr:uid="{F30D4036-D9C6-49C3-92A8-CCD7CD037FD7}"/>
    <hyperlink ref="C440" r:id="rId1749" display="https://fbref.com/en/country/FRA/France-Football" xr:uid="{940B4284-4FCA-42A4-AEF2-3CE70A095CAA}"/>
    <hyperlink ref="E440" r:id="rId1750" display="https://fbref.com/en/squads/18bb7c10/Arsenal-Stats" xr:uid="{67C08146-15DD-4060-AA06-20776A8862B2}"/>
    <hyperlink ref="AD440" r:id="rId1751" display="https://fbref.com/en/players/972aeb2a/matchlogs/2023-2024/summary/William-Saliba-Match-Logs" xr:uid="{FAC4D567-900E-4356-998C-C35EA9355DC0}"/>
    <hyperlink ref="B441" r:id="rId1752" display="https://fbref.com/en/players/1b4f1169/Albert-Sambi-Lokonga" xr:uid="{1FBB8C99-F2FF-4BF7-91E3-2E81C701161F}"/>
    <hyperlink ref="C441" r:id="rId1753" display="https://fbref.com/en/country/BEL/Belgium-Football" xr:uid="{56496D6A-D1DF-4DEB-9C87-0E644F6513B3}"/>
    <hyperlink ref="E441" r:id="rId1754" display="https://fbref.com/en/squads/e297cd13/Luton-Town-Stats" xr:uid="{570E4C68-3086-41B4-A58E-744B66775CC1}"/>
    <hyperlink ref="AD441" r:id="rId1755" display="https://fbref.com/en/players/1b4f1169/matchlogs/2023-2024/summary/Albert-Sambi-Lokonga-Match-Logs" xr:uid="{72D874E1-E022-4F1A-BD2D-BF7A97092F3F}"/>
    <hyperlink ref="B442" r:id="rId1756" display="https://fbref.com/en/players/da7b447d/Davinson-Sanchez" xr:uid="{D5C44E78-2424-4D60-A580-54C39ACDBDAB}"/>
    <hyperlink ref="C442" r:id="rId1757" display="https://fbref.com/en/country/COL/Colombia-Football" xr:uid="{B548C8AD-43CD-4C82-905A-3F954BA23019}"/>
    <hyperlink ref="E442" r:id="rId1758" display="https://fbref.com/en/squads/361ca564/Tottenham-Hotspur-Stats" xr:uid="{AF867585-814B-49F8-9AED-C16BF80C8518}"/>
    <hyperlink ref="AD442" r:id="rId1759" display="https://fbref.com/en/players/da7b447d/matchlogs/2023-2024/summary/Davinson-Sanchez-Match-Logs" xr:uid="{D028AD3C-2352-49C6-8558-4EBBB598E3E0}"/>
    <hyperlink ref="B443" r:id="rId1760" display="https://fbref.com/en/players/6a713852/Robert-Sanchez" xr:uid="{3FA49063-05DA-457B-AFB2-384B7AFD074E}"/>
    <hyperlink ref="C443" r:id="rId1761" display="https://fbref.com/en/country/ESP/Spain-Football" xr:uid="{0303D557-8BF8-4B26-A42A-ED2B2BD0CCE6}"/>
    <hyperlink ref="E443" r:id="rId1762" display="https://fbref.com/en/squads/cff3d9bb/Chelsea-Stats" xr:uid="{7D1C8D43-36EC-417A-8226-6C906502D9AE}"/>
    <hyperlink ref="AD443" r:id="rId1763" display="https://fbref.com/en/players/6a713852/matchlogs/2023-2024/summary/Robert-Sanchez-Match-Logs" xr:uid="{5931758E-8466-467F-B02A-F10AC2BCB7C3}"/>
    <hyperlink ref="B444" r:id="rId1764" display="https://fbref.com/en/players/dbf053da/Jadon-Sancho" xr:uid="{CB0C30A5-EC0A-4EA5-BCAD-AE644FABB98F}"/>
    <hyperlink ref="C444" r:id="rId1765" display="https://fbref.com/en/country/ENG/England-Football" xr:uid="{3405FBF6-2AF9-4E83-960B-4F54EC46DD58}"/>
    <hyperlink ref="E444" r:id="rId1766" display="https://fbref.com/en/squads/19538871/Manchester-United-Stats" xr:uid="{A861F4A3-C01F-4DC8-A936-87B209140C83}"/>
    <hyperlink ref="AD444" r:id="rId1767" display="https://fbref.com/en/players/dbf053da/matchlogs/2023-2024/summary/Jadon-Sancho-Match-Logs" xr:uid="{1D2E94FD-E80D-456D-ADDC-718156DCDDC7}"/>
    <hyperlink ref="B445" r:id="rId1768" display="https://fbref.com/en/players/bced0375/Ibrahim-Sangare" xr:uid="{D1FA81B1-4FCA-45BE-91D6-FB5E62C6F68C}"/>
    <hyperlink ref="C445" r:id="rId1769" display="https://fbref.com/en/country/CIV/Cote-dIvoire-Football" xr:uid="{F821D47E-A7B4-4B6F-AA58-232C6D41508A}"/>
    <hyperlink ref="E445" r:id="rId1770" display="https://fbref.com/en/squads/e4a775cb/Nottingham-Forest-Stats" xr:uid="{F11B5B32-160D-488B-8B48-6F34CFBF4D9F}"/>
    <hyperlink ref="AD445" r:id="rId1771" display="https://fbref.com/en/players/bced0375/matchlogs/2023-2024/summary/Ibrahim-Sangare-Match-Logs" xr:uid="{12F0E671-A9EE-46A2-A654-3C75FD7C54FF}"/>
    <hyperlink ref="B446" r:id="rId1772" display="https://fbref.com/en/players/dd745366/Andrey-Santos" xr:uid="{533E5617-53FA-4419-AD4C-73D0D8E5B87C}"/>
    <hyperlink ref="C446" r:id="rId1773" display="https://fbref.com/en/country/BRA/Brazil-Football" xr:uid="{857EEC5C-CAC6-41CF-9B8E-14A903E9E655}"/>
    <hyperlink ref="E446" r:id="rId1774" display="https://fbref.com/en/squads/cff3d9bb/Chelsea-Stats" xr:uid="{CB56D7F6-5D96-478A-B92D-F56A8095089C}"/>
    <hyperlink ref="AD446" r:id="rId1775" display="https://fbref.com/en/players/dd745366/matchlogs/2023-2024/summary/Andrey-Santos-Match-Logs" xr:uid="{7B5A1CCC-B57E-42E4-B58F-A9060FEF0035}"/>
    <hyperlink ref="B447" r:id="rId1776" display="https://fbref.com/en/players/dd745366/Andrey-Santos" xr:uid="{0E02492B-C949-4850-8E0D-47CA81E9306E}"/>
    <hyperlink ref="C447" r:id="rId1777" display="https://fbref.com/en/country/BRA/Brazil-Football" xr:uid="{F5FBD882-2069-40F8-84F8-957EF8DC5EB6}"/>
    <hyperlink ref="E447" r:id="rId1778" display="https://fbref.com/en/squads/e4a775cb/Nottingham-Forest-Stats" xr:uid="{15DB3FE6-2046-4DF2-A43E-06C17E13E135}"/>
    <hyperlink ref="AD447" r:id="rId1779" display="https://fbref.com/en/players/dd745366/matchlogs/2023-2024/summary/Andrey-Santos-Match-Logs" xr:uid="{6149D3C6-0050-46C3-ADAC-950604D12093}"/>
    <hyperlink ref="B448" r:id="rId1780" display="https://fbref.com/en/players/9744ff80/Pablo-Sarabia" xr:uid="{31ED7B38-A024-49F1-A787-86993C7B40A5}"/>
    <hyperlink ref="C448" r:id="rId1781" display="https://fbref.com/en/country/ESP/Spain-Football" xr:uid="{338E0C8D-20F1-4FF0-8F18-30CE0697EC60}"/>
    <hyperlink ref="E448" r:id="rId1782" display="https://fbref.com/en/squads/8cec06e1/Wolverhampton-Wanderers-Stats" xr:uid="{E51D5F10-EF8D-4C71-A768-3E2544ED3FA2}"/>
    <hyperlink ref="AD448" r:id="rId1783" display="https://fbref.com/en/players/9744ff80/matchlogs/2023-2024/summary/Pablo-Sarabia-Match-Logs" xr:uid="{BAA4E7AD-5216-46AA-AE41-F92FCADC65DA}"/>
    <hyperlink ref="B449" r:id="rId1784" display="https://fbref.com/en/players/52afb588/Kevin-Schade" xr:uid="{5051A061-1F76-4D49-944D-64EA57F9D021}"/>
    <hyperlink ref="C449" r:id="rId1785" display="https://fbref.com/en/country/GER/Germany-Football" xr:uid="{FE4DF079-2933-48CF-A531-BF66E80CACE3}"/>
    <hyperlink ref="E449" r:id="rId1786" display="https://fbref.com/en/squads/cd051869/Brentford-Stats" xr:uid="{60E86E94-376B-4796-8FF9-2A261D3ED32A}"/>
    <hyperlink ref="AD449" r:id="rId1787" display="https://fbref.com/en/players/52afb588/matchlogs/2023-2024/summary/Kevin-Schade-Match-Logs" xr:uid="{4FA32DF6-A2D5-4B3B-AD92-050881D7486F}"/>
    <hyperlink ref="B450" r:id="rId1788" display="https://fbref.com/en/players/c8aa95da/Fabian-Schar" xr:uid="{B2FDDB35-7870-48FA-BE79-092EC760EDC9}"/>
    <hyperlink ref="C450" r:id="rId1789" display="https://fbref.com/en/country/SUI/Switzerland-Football" xr:uid="{55EB6123-2022-43F7-A00A-BEBEBB5421CA}"/>
    <hyperlink ref="E450" r:id="rId1790" display="https://fbref.com/en/squads/b2b47a98/Newcastle-United-Stats" xr:uid="{78404A44-4BB9-4644-A3E0-F1DDC6390003}"/>
    <hyperlink ref="AD450" r:id="rId1791" display="https://fbref.com/en/players/c8aa95da/matchlogs/2023-2024/summary/Fabian-Schar-Match-Logs" xr:uid="{46C54590-5D97-41F0-BACC-10E195FB5A19}"/>
    <hyperlink ref="B451" r:id="rId1792" display="https://fbref.com/en/players/3312f911/Jeffrey-Schlupp" xr:uid="{2CA99E7B-60C1-41C3-8F84-618ADF43302E}"/>
    <hyperlink ref="C451" r:id="rId1793" display="https://fbref.com/en/country/GHA/Ghana-Football" xr:uid="{4DAE1016-7112-4BB0-995B-2753C9BBBFA5}"/>
    <hyperlink ref="E451" r:id="rId1794" display="https://fbref.com/en/squads/47c64c55/Crystal-Palace-Stats" xr:uid="{687D08EF-9097-4871-A102-B8D37E1192EC}"/>
    <hyperlink ref="AD451" r:id="rId1795" display="https://fbref.com/en/players/3312f911/matchlogs/2023-2024/summary/Jeffrey-Schlupp-Match-Logs" xr:uid="{BDCB9724-784A-4A4F-B6D6-30F4B52BD1EF}"/>
    <hyperlink ref="B452" r:id="rId1796" display="https://fbref.com/en/players/d04b94db/Nelson-Semedo" xr:uid="{4E3A9520-0DC9-4A5D-9D59-E71F3A39CE84}"/>
    <hyperlink ref="C452" r:id="rId1797" display="https://fbref.com/en/country/POR/Portugal-Football" xr:uid="{0B3DF421-7095-4E3B-BFEE-808E789E1211}"/>
    <hyperlink ref="E452" r:id="rId1798" display="https://fbref.com/en/squads/8cec06e1/Wolverhampton-Wanderers-Stats" xr:uid="{C0C41BA4-F935-47AC-AFC8-A6358EC49059}"/>
    <hyperlink ref="AD452" r:id="rId1799" display="https://fbref.com/en/players/d04b94db/matchlogs/2023-2024/summary/Nelson-Semedo-Match-Logs" xr:uid="{CA9694B6-4278-48B4-B38B-546026D6915C}"/>
    <hyperlink ref="B453" r:id="rId1800" display="https://fbref.com/en/players/efd2ec23/Antoine-Semenyo" xr:uid="{AFA03363-6C6D-42CA-A2F1-C84BB3D0608A}"/>
    <hyperlink ref="C453" r:id="rId1801" display="https://fbref.com/en/country/GHA/Ghana-Football" xr:uid="{9BBD08CA-68CA-4B61-9783-1AC5E27507DB}"/>
    <hyperlink ref="E453" r:id="rId1802" display="https://fbref.com/en/squads/4ba7cbea/Bournemouth-Stats" xr:uid="{CD6DE439-D7A4-407C-A268-7C838F5A6FF0}"/>
    <hyperlink ref="AD453" r:id="rId1803" display="https://fbref.com/en/players/efd2ec23/matchlogs/2023-2024/summary/Antoine-Semenyo-Match-Logs" xr:uid="{4F3359D0-CC9E-4320-AB41-B00EDF9D80DB}"/>
    <hyperlink ref="B454" r:id="rId1804" display="https://fbref.com/en/players/35141f4c/Marcos-Senesi" xr:uid="{5B14A71F-C643-46FC-ADA7-5B8AEE2671C8}"/>
    <hyperlink ref="C454" r:id="rId1805" display="https://fbref.com/en/country/ARG/Argentina-Football" xr:uid="{FCD82AC0-C3EB-4F31-B5BA-3F86CDC7D455}"/>
    <hyperlink ref="E454" r:id="rId1806" display="https://fbref.com/en/squads/4ba7cbea/Bournemouth-Stats" xr:uid="{821C58AC-E42D-4495-B034-4F1EE8FB2AE4}"/>
    <hyperlink ref="AD454" r:id="rId1807" display="https://fbref.com/en/players/35141f4c/matchlogs/2023-2024/summary/Marcos-Senesi-Match-Logs" xr:uid="{AA9C7DA7-173E-4A1B-8710-4F6C1F709FB8}"/>
    <hyperlink ref="B455" r:id="rId1808" display="https://fbref.com/en/players/e4e0deaa/Femi-Seriki" xr:uid="{318E3D7C-77B2-43CB-ABB5-180DD51DBBA7}"/>
    <hyperlink ref="C455" r:id="rId1809" display="https://fbref.com/en/country/ENG/England-Football" xr:uid="{2C2448BF-90D0-4BFD-BAC3-14A6D1AFCE5F}"/>
    <hyperlink ref="E455" r:id="rId1810" display="https://fbref.com/en/squads/1df6b87e/Sheffield-United-Stats" xr:uid="{39EEF889-7040-4A41-B9C3-0AF7A1F813D0}"/>
    <hyperlink ref="AD455" r:id="rId1811" display="https://fbref.com/en/players/e4e0deaa/matchlogs/2023-2024/summary/Femi-Seriki-Match-Logs" xr:uid="{E7CDBB0B-FDE8-4EA7-A4E6-F5A3EF3F0D68}"/>
    <hyperlink ref="B456" r:id="rId1812" display="https://fbref.com/en/players/9c94165b/Luke-Shaw" xr:uid="{EBA6E6AC-117E-472F-BE71-4D7D987098D7}"/>
    <hyperlink ref="C456" r:id="rId1813" display="https://fbref.com/en/country/ENG/England-Football" xr:uid="{02ACC049-253D-47C1-B1D4-9741BE8EF354}"/>
    <hyperlink ref="E456" r:id="rId1814" display="https://fbref.com/en/squads/19538871/Manchester-United-Stats" xr:uid="{7A1A763E-1331-4502-90F8-E67921AA43CB}"/>
    <hyperlink ref="AD456" r:id="rId1815" display="https://fbref.com/en/players/9c94165b/matchlogs/2023-2024/summary/Luke-Shaw-Match-Logs" xr:uid="{96BA7BE1-6528-4C5E-99D3-9CAFA64BEABC}"/>
    <hyperlink ref="B457" r:id="rId1816" display="https://fbref.com/en/players/ee7c0a5e/James-Shea" xr:uid="{5EC63C1E-DCBA-48D4-9EFC-12375C2E0E75}"/>
    <hyperlink ref="C457" r:id="rId1817" display="https://fbref.com/en/country/ENG/England-Football" xr:uid="{22C50163-9A0B-4CA0-93C2-24EDB7A19200}"/>
    <hyperlink ref="E457" r:id="rId1818" display="https://fbref.com/en/squads/e297cd13/Luton-Town-Stats" xr:uid="{60BA598F-0088-4FB3-AE29-6AAD2956DF18}"/>
    <hyperlink ref="AD457" r:id="rId1819" display="https://fbref.com/en/players/ee7c0a5e/matchlogs/2023-2024/summary/James-Shea-Match-Logs" xr:uid="{C0255076-081F-4567-9E36-5926CB7CFAAA}"/>
    <hyperlink ref="B458" r:id="rId1820" display="https://fbref.com/en/players/3eb22ec9/Bernardo-Silva" xr:uid="{1ADF551A-91F0-463D-8891-F67E60951DE1}"/>
    <hyperlink ref="C458" r:id="rId1821" display="https://fbref.com/en/country/POR/Portugal-Football" xr:uid="{4DA4C103-C986-4E52-810E-7D6DC6A110E3}"/>
    <hyperlink ref="E458" r:id="rId1822" display="https://fbref.com/en/squads/b8fd03ef/Manchester-City-Stats" xr:uid="{B0F11B1B-3C0F-4136-8976-EC63A62F5BBD}"/>
    <hyperlink ref="AD458" r:id="rId1823" display="https://fbref.com/en/players/3eb22ec9/matchlogs/2023-2024/summary/Bernardo-Silva-Match-Logs" xr:uid="{FAD0B590-C078-4083-BDFE-94328F80DEE5}"/>
    <hyperlink ref="B459" r:id="rId1824" display="https://fbref.com/en/players/e7aa9d7c/Fabio-Silva" xr:uid="{6D940588-2843-47A3-8218-4CF938341FD3}"/>
    <hyperlink ref="C459" r:id="rId1825" display="https://fbref.com/en/country/POR/Portugal-Football" xr:uid="{728BD04C-8850-4B17-9FB0-74DE305C3BB7}"/>
    <hyperlink ref="E459" r:id="rId1826" display="https://fbref.com/en/squads/8cec06e1/Wolverhampton-Wanderers-Stats" xr:uid="{0D9C6576-4E93-4056-9084-219AF00D2ED1}"/>
    <hyperlink ref="AD459" r:id="rId1827" display="https://fbref.com/en/players/e7aa9d7c/matchlogs/2023-2024/summary/Fabio-Silva-Match-Logs" xr:uid="{DB8E3343-CF4A-47EC-A6C7-EA8FB6CE36EE}"/>
    <hyperlink ref="B460" r:id="rId1828" display="https://fbref.com/en/players/86e7deaf/Thiago-Silva" xr:uid="{A167E7FF-8045-4D0C-82C6-DD8D6E035AD3}"/>
    <hyperlink ref="C460" r:id="rId1829" display="https://fbref.com/en/country/BRA/Brazil-Football" xr:uid="{F3258C86-449A-4BBC-86CE-B5051E5FC873}"/>
    <hyperlink ref="E460" r:id="rId1830" display="https://fbref.com/en/squads/cff3d9bb/Chelsea-Stats" xr:uid="{14889902-2788-40EF-A970-0B39420D7781}"/>
    <hyperlink ref="AD460" r:id="rId1831" display="https://fbref.com/en/players/86e7deaf/matchlogs/2023-2024/summary/Thiago-Silva-Match-Logs" xr:uid="{4A60225A-6344-454C-A6E1-1205CD76D6E4}"/>
    <hyperlink ref="B461" r:id="rId1832" display="https://fbref.com/en/players/8e16dd48/Luis-Sinisterra" xr:uid="{AA951069-D39D-42E0-9AC2-2F25643EE431}"/>
    <hyperlink ref="C461" r:id="rId1833" display="https://fbref.com/en/country/COL/Colombia-Football" xr:uid="{26A26735-6536-4721-A0AF-37B56E02F2A7}"/>
    <hyperlink ref="E461" r:id="rId1834" display="https://fbref.com/en/squads/4ba7cbea/Bournemouth-Stats" xr:uid="{0D7221CD-B073-4993-BE21-EA880F2AE5D3}"/>
    <hyperlink ref="AD461" r:id="rId1835" display="https://fbref.com/en/players/8e16dd48/matchlogs/2023-2024/summary/Luis-Sinisterra-Match-Logs" xr:uid="{E64D45DD-FFC9-4971-9CD7-3BEAD22865CF}"/>
    <hyperlink ref="B462" r:id="rId1836" display="https://fbref.com/en/players/6250083a/Oliver-Skipp" xr:uid="{EF66465D-94F6-431D-A1B3-DD01E2797BAE}"/>
    <hyperlink ref="C462" r:id="rId1837" display="https://fbref.com/en/country/ENG/England-Football" xr:uid="{D26EB8B1-94BE-4487-A93A-88FE8D9EC121}"/>
    <hyperlink ref="E462" r:id="rId1838" display="https://fbref.com/en/squads/361ca564/Tottenham-Hotspur-Stats" xr:uid="{854F3987-434A-4C38-89C9-E4B584D454B3}"/>
    <hyperlink ref="AD462" r:id="rId1839" display="https://fbref.com/en/players/6250083a/matchlogs/2023-2024/summary/Oliver-Skipp-Match-Logs" xr:uid="{14B68EC9-BE00-4F7F-A400-A63B228C52BE}"/>
    <hyperlink ref="B463" r:id="rId1840" display="https://fbref.com/en/players/20b104bc/Adam-Smith" xr:uid="{9A7A723C-C2A4-443C-BBC0-FBD77E373ABD}"/>
    <hyperlink ref="C463" r:id="rId1841" display="https://fbref.com/en/country/ENG/England-Football" xr:uid="{BD084AA2-7D9E-4696-B3E6-9C62691924A7}"/>
    <hyperlink ref="E463" r:id="rId1842" display="https://fbref.com/en/squads/4ba7cbea/Bournemouth-Stats" xr:uid="{BBDB916B-86D1-4F1D-83A6-08D09893072C}"/>
    <hyperlink ref="AD463" r:id="rId1843" display="https://fbref.com/en/players/20b104bc/matchlogs/2023-2024/summary/Adam-Smith-Match-Logs" xr:uid="{CAD55D6A-9A2B-4F0C-9C78-E99D6714CAC4}"/>
    <hyperlink ref="B464" r:id="rId1844" display="https://fbref.com/en/players/17695062/Emile-Smith-Rowe" xr:uid="{A5F9B511-A65D-41C5-B0F3-DA344FD02D9C}"/>
    <hyperlink ref="C464" r:id="rId1845" display="https://fbref.com/en/country/ENG/England-Football" xr:uid="{68F1006F-4F71-4D14-AA6C-12F0645AB225}"/>
    <hyperlink ref="E464" r:id="rId1846" display="https://fbref.com/en/squads/18bb7c10/Arsenal-Stats" xr:uid="{415AF2F6-FFA2-4933-B034-BB3ACDB0F83D}"/>
    <hyperlink ref="AD464" r:id="rId1847" display="https://fbref.com/en/players/17695062/matchlogs/2023-2024/summary/Emile-Smith-Rowe-Match-Logs" xr:uid="{EB4FB83F-AE81-4F0B-9C7D-92608F6E0314}"/>
    <hyperlink ref="B465" r:id="rId1848" display="https://fbref.com/en/players/839c14e1/Cedric-Soares" xr:uid="{192CD0E9-5954-4D08-8044-1C1EDE135FE1}"/>
    <hyperlink ref="C465" r:id="rId1849" display="https://fbref.com/en/country/POR/Portugal-Football" xr:uid="{8B46113F-6C14-4547-BFC9-9597618DD8D6}"/>
    <hyperlink ref="E465" r:id="rId1850" display="https://fbref.com/en/squads/18bb7c10/Arsenal-Stats" xr:uid="{6293B0AD-1F61-4920-A715-90EE7955E201}"/>
    <hyperlink ref="AD465" r:id="rId1851" display="https://fbref.com/en/players/839c14e1/matchlogs/2023-2024/summary/Cedric-Soares-Match-Logs" xr:uid="{C81436E0-BF9A-4380-B619-4A8B91FD9713}"/>
    <hyperlink ref="B466" r:id="rId1852" display="https://fbref.com/en/players/e77dc3b2/Dominic-Solanke" xr:uid="{BCF41353-991F-4A93-B371-5F9E894BBEB4}"/>
    <hyperlink ref="C466" r:id="rId1853" display="https://fbref.com/en/country/ENG/England-Football" xr:uid="{C11286EF-AB2E-4048-9C8E-956BC3D4146F}"/>
    <hyperlink ref="E466" r:id="rId1854" display="https://fbref.com/en/squads/4ba7cbea/Bournemouth-Stats" xr:uid="{2B783A4F-1112-4CFD-9B77-6249F4E5E28D}"/>
    <hyperlink ref="AD466" r:id="rId1855" display="https://fbref.com/en/players/e77dc3b2/matchlogs/2023-2024/summary/Dominic-Solanke-Match-Logs" xr:uid="{CDFF419C-36A8-4F97-96B6-83CB17E77DE2}"/>
    <hyperlink ref="B467" r:id="rId1856" display="https://fbref.com/en/players/886f9aac/Manor-Solomon" xr:uid="{80C2BC97-6217-49A1-8385-122340A20350}"/>
    <hyperlink ref="C467" r:id="rId1857" display="https://fbref.com/en/country/ISR/Israel-Football" xr:uid="{0AEA0673-836A-4AE8-855A-8759C82CD7E9}"/>
    <hyperlink ref="E467" r:id="rId1858" display="https://fbref.com/en/squads/361ca564/Tottenham-Hotspur-Stats" xr:uid="{EDB341C6-A9C1-4BCF-8EE7-89C2A2EA87A9}"/>
    <hyperlink ref="AD467" r:id="rId1859" display="https://fbref.com/en/players/886f9aac/matchlogs/2023-2024/summary/Manor-Solomon-Match-Logs" xr:uid="{DAF63233-6663-4982-BD2D-6EAD0713DB92}"/>
    <hyperlink ref="B468" r:id="rId1860" display="https://fbref.com/en/players/6613c819/Tomas-Soucek" xr:uid="{3FA88B8F-374A-4C3E-B57C-AF0AC41AEE6F}"/>
    <hyperlink ref="C468" r:id="rId1861" display="https://fbref.com/en/country/CZE/Czech-Republic-Football" xr:uid="{368C8D64-71EF-486D-A5B7-503CC2E306AC}"/>
    <hyperlink ref="E468" r:id="rId1862" display="https://fbref.com/en/squads/7c21e445/West-Ham-United-Stats" xr:uid="{8D21AFC7-ABF9-4D5C-8C1C-DDD7258EA7A8}"/>
    <hyperlink ref="AD468" r:id="rId1863" display="https://fbref.com/en/players/6613c819/matchlogs/2023-2024/summary/Tomas-Soucek-Match-Logs" xr:uid="{0EB5600A-F23E-4B49-BF28-C5CE2D36A640}"/>
    <hyperlink ref="B469" r:id="rId1864" display="https://fbref.com/en/players/6a8a7af8/Vinicius-Souza" xr:uid="{24EDD72B-69FC-4FE0-BFD3-052FDC96FA26}"/>
    <hyperlink ref="C469" r:id="rId1865" display="https://fbref.com/en/country/BRA/Brazil-Football" xr:uid="{7B694617-1CCC-4046-A95F-5C3DF26D77BB}"/>
    <hyperlink ref="E469" r:id="rId1866" display="https://fbref.com/en/squads/1df6b87e/Sheffield-United-Stats" xr:uid="{BF54026B-A31D-457A-B9AB-B80FD9DD8E44}"/>
    <hyperlink ref="AD469" r:id="rId1867" display="https://fbref.com/en/players/6a8a7af8/matchlogs/2023-2024/summary/Vinicius-Souza-Match-Logs" xr:uid="{D788485E-4517-4459-9C36-8928D3431D74}"/>
    <hyperlink ref="B470" r:id="rId1868" display="https://fbref.com/en/players/b2626673/Jay-Stansfield" xr:uid="{E481403E-CBBB-4114-AC65-EE424BAEB583}"/>
    <hyperlink ref="C470" r:id="rId1869" display="https://fbref.com/en/country/ENG/England-Football" xr:uid="{F682319A-12A8-4E69-9C72-782D65DDBB82}"/>
    <hyperlink ref="E470" r:id="rId1870" display="https://fbref.com/en/squads/fd962109/Fulham-Stats" xr:uid="{F4FC6C1A-85E3-40DC-8116-5E225B252B0E}"/>
    <hyperlink ref="AD470" r:id="rId1871" display="https://fbref.com/en/players/b2626673/matchlogs/2023-2024/summary/Jay-Stansfield-Match-Logs" xr:uid="{13241FAB-5FCC-46F5-8D7A-0522A3284753}"/>
    <hyperlink ref="B471" r:id="rId1872" display="https://fbref.com/en/players/28300a16/Jason-Steele" xr:uid="{8D7263C0-8B25-48C7-A1B6-5086AAADB9A8}"/>
    <hyperlink ref="C471" r:id="rId1873" display="https://fbref.com/en/country/ENG/England-Football" xr:uid="{660025F7-E39E-45D5-BD48-90605AB0B9A2}"/>
    <hyperlink ref="E471" r:id="rId1874" display="https://fbref.com/en/squads/d07537b9/Brighton-and-Hove-Albion-Stats" xr:uid="{CBA0A18E-AB5B-4122-8B00-F3C01444E292}"/>
    <hyperlink ref="AD471" r:id="rId1875" display="https://fbref.com/en/players/28300a16/matchlogs/2023-2024/summary/Jason-Steele-Match-Logs" xr:uid="{685C1641-69AD-40AF-B5F0-C9608D0A5D38}"/>
    <hyperlink ref="B472" r:id="rId1876" display="https://fbref.com/en/players/b400bde0/Raheem-Sterling" xr:uid="{A0EB47F6-3140-45B9-B165-FE9DF6AF62B4}"/>
    <hyperlink ref="C472" r:id="rId1877" display="https://fbref.com/en/country/ENG/England-Football" xr:uid="{F3BE7F55-837E-4355-9D8E-AB81F6ABE5C7}"/>
    <hyperlink ref="E472" r:id="rId1878" display="https://fbref.com/en/squads/cff3d9bb/Chelsea-Stats" xr:uid="{144F57E1-F270-4FB8-80F9-E76C00868C59}"/>
    <hyperlink ref="AD472" r:id="rId1879" display="https://fbref.com/en/players/b400bde0/matchlogs/2023-2024/summary/Raheem-Sterling-Match-Logs" xr:uid="{E7505B54-9909-4675-9561-C546FB885281}"/>
    <hyperlink ref="B473" r:id="rId1880" display="https://fbref.com/en/players/339fe0e8/Thomas-Strakosha" xr:uid="{097F1925-C026-4325-8EE5-521A24F30EED}"/>
    <hyperlink ref="C473" r:id="rId1881" display="https://fbref.com/en/country/ALB/Albania-Football" xr:uid="{2F98D116-AD27-4484-98EE-5C14EF7D17E7}"/>
    <hyperlink ref="E473" r:id="rId1882" display="https://fbref.com/en/squads/cd051869/Brentford-Stats" xr:uid="{32797834-E7E7-40B8-8C5F-CF32F278227C}"/>
    <hyperlink ref="AD473" r:id="rId1883" display="https://fbref.com/en/players/339fe0e8/matchlogs/2023-2024/summary/Thomas-Strakosha-Match-Logs" xr:uid="{7EB0CF51-D18A-4FE1-8F33-E098464B6C1A}"/>
    <hyperlink ref="B474" r:id="rId1884" display="https://fbref.com/en/players/e3f9e68a/Ronnie-Stutter" xr:uid="{671069BF-3D7B-4D59-A26B-3FB93533A87D}"/>
    <hyperlink ref="C474" r:id="rId1885" display="https://fbref.com/en/country/ENG/England-Football" xr:uid="{7AA589C0-715D-47A9-8F6F-33797BAB6140}"/>
    <hyperlink ref="E474" r:id="rId1886" display="https://fbref.com/en/squads/cff3d9bb/Chelsea-Stats" xr:uid="{1D423A71-4A2B-4A64-AC51-47170E664062}"/>
    <hyperlink ref="AD474" r:id="rId1887" display="https://fbref.com/en/players/e3f9e68a/matchlogs/2023-2024/summary/Ronnie-Stutter-Match-Logs" xr:uid="{4368E76C-FEAF-43F1-97D5-832552BA2AD6}"/>
    <hyperlink ref="B475" r:id="rId1888" display="https://fbref.com/en/players/934e1968/Dominik-Szoboszlai" xr:uid="{7875E696-CDED-4216-A7A0-3E74AF8B1004}"/>
    <hyperlink ref="C475" r:id="rId1889" display="https://fbref.com/en/country/HUN/Hungary-Football" xr:uid="{200F350E-7253-4790-9D1F-1F1D2C602526}"/>
    <hyperlink ref="E475" r:id="rId1890" display="https://fbref.com/en/squads/822bd0ba/Liverpool-Stats" xr:uid="{3069AB49-64C8-426E-BB50-93F8BEE56F64}"/>
    <hyperlink ref="AD475" r:id="rId1891" display="https://fbref.com/en/players/934e1968/matchlogs/2023-2024/summary/Dominik-Szoboszlai-Match-Logs" xr:uid="{0F5BD66D-39B8-4527-B5D8-3AC3C789238A}"/>
    <hyperlink ref="B476" r:id="rId1892" display="https://fbref.com/en/players/e514ab62/Matt-Targett" xr:uid="{E069B398-E91A-4F81-8D0E-629FFDECBE52}"/>
    <hyperlink ref="C476" r:id="rId1893" display="https://fbref.com/en/country/ENG/England-Football" xr:uid="{B52BB4C7-C13E-46B5-B647-C56AACC220C3}"/>
    <hyperlink ref="E476" r:id="rId1894" display="https://fbref.com/en/squads/b2b47a98/Newcastle-United-Stats" xr:uid="{54F8CCAC-88BB-44F4-BFC2-66863817A8C1}"/>
    <hyperlink ref="AD476" r:id="rId1895" display="https://fbref.com/en/players/e514ab62/matchlogs/2023-2024/summary/Matt-Targett-Match-Logs" xr:uid="{6522780B-3BAB-440E-BEB3-401A9E63A730}"/>
    <hyperlink ref="B477" r:id="rId1896" display="https://fbref.com/en/players/15ea812b/James-Tarkowski" xr:uid="{9F79DE53-5A6F-4CD7-98A5-E106BB8DF3EB}"/>
    <hyperlink ref="C477" r:id="rId1897" display="https://fbref.com/en/country/ENG/England-Football" xr:uid="{F5D67FE1-B9DB-4EBC-BEF5-6FA923D2B083}"/>
    <hyperlink ref="E477" r:id="rId1898" display="https://fbref.com/en/squads/d3fd31cc/Everton-Stats" xr:uid="{6347842A-0817-4350-8091-AB9725F67474}"/>
    <hyperlink ref="AD477" r:id="rId1899" display="https://fbref.com/en/players/15ea812b/matchlogs/2023-2024/summary/James-Tarkowski-Match-Logs" xr:uid="{F0C45299-8219-4909-BBF8-373DE91432FC}"/>
    <hyperlink ref="B478" r:id="rId1900" display="https://fbref.com/en/players/a65c844b/Nuno-Tavares" xr:uid="{E14A0AAF-F6CE-4F3F-AA30-9523FBF5C4FE}"/>
    <hyperlink ref="C478" r:id="rId1901" display="https://fbref.com/en/country/POR/Portugal-Football" xr:uid="{2B052144-AE63-4EAE-BD52-23FD77E324B7}"/>
    <hyperlink ref="E478" r:id="rId1902" display="https://fbref.com/en/squads/e4a775cb/Nottingham-Forest-Stats" xr:uid="{8ACD85C0-CB8A-4972-91C5-EDE50CBB240A}"/>
    <hyperlink ref="AD478" r:id="rId1903" display="https://fbref.com/en/players/a65c844b/matchlogs/2023-2024/summary/Nuno-Tavares-Match-Logs" xr:uid="{B7492283-6E21-4077-B035-359133C8DBB3}"/>
    <hyperlink ref="B479" r:id="rId1904" display="https://fbref.com/en/players/5c0da4a4/Marcus-Tavernier" xr:uid="{9EDC8775-A90C-4C72-94C5-7768EC06A130}"/>
    <hyperlink ref="C479" r:id="rId1905" display="https://fbref.com/en/country/ENG/England-Football" xr:uid="{2B10545D-4E56-41DB-8A56-B2F7FC4E3E4A}"/>
    <hyperlink ref="E479" r:id="rId1906" display="https://fbref.com/en/squads/4ba7cbea/Bournemouth-Stats" xr:uid="{B75B8656-D4AA-4880-BB85-113E455B6A9B}"/>
    <hyperlink ref="AD479" r:id="rId1907" display="https://fbref.com/en/players/5c0da4a4/matchlogs/2023-2024/summary/Marcus-Tavernier-Match-Logs" xr:uid="{AFD5C88D-27AF-4969-A876-D3973A9F0FC4}"/>
    <hyperlink ref="B480" r:id="rId1908" display="https://fbref.com/en/players/cc2d7ad5/Charlie-Taylor" xr:uid="{95AF7ACC-00BD-4543-BCAE-80B8DC72059F}"/>
    <hyperlink ref="C480" r:id="rId1909" display="https://fbref.com/en/country/ENG/England-Football" xr:uid="{577D1EE7-7BCB-4730-BCA9-C26B44483D97}"/>
    <hyperlink ref="E480" r:id="rId1910" display="https://fbref.com/en/squads/943e8050/Burnley-Stats" xr:uid="{FB9583C8-7968-4BC9-A682-7C3FC9132BD1}"/>
    <hyperlink ref="AD480" r:id="rId1911" display="https://fbref.com/en/players/cc2d7ad5/matchlogs/2023-2024/summary/Charlie-Taylor-Match-Logs" xr:uid="{D8016E65-1374-456E-B538-62FFEFD35E34}"/>
    <hyperlink ref="B481" r:id="rId1912" display="https://fbref.com/en/players/77d7c96f/Kenny-Tete" xr:uid="{8A0014F2-DEEE-4A8C-9758-E44ED9F99B67}"/>
    <hyperlink ref="C481" r:id="rId1913" display="https://fbref.com/en/country/NED/Netherlands-Football" xr:uid="{07143749-255E-4D9A-8D70-287FE46D6E71}"/>
    <hyperlink ref="E481" r:id="rId1914" display="https://fbref.com/en/squads/fd962109/Fulham-Stats" xr:uid="{138976E1-170D-4CF9-AA11-B8652BF0A5A5}"/>
    <hyperlink ref="AD481" r:id="rId1915" display="https://fbref.com/en/players/77d7c96f/matchlogs/2023-2024/summary/Kenny-Tete-Match-Logs" xr:uid="{8217C364-F713-48D1-9DCE-2C9BA6F6D096}"/>
    <hyperlink ref="B482" r:id="rId1916" display="https://fbref.com/en/players/fc027d02/Luke-Thomas" xr:uid="{49F25935-9B4F-4B48-982C-EB10A1E0F8AD}"/>
    <hyperlink ref="C482" r:id="rId1917" display="https://fbref.com/en/country/ENG/England-Football" xr:uid="{09601B8F-01CD-44F7-A941-4F953FF59E69}"/>
    <hyperlink ref="E482" r:id="rId1918" display="https://fbref.com/en/squads/1df6b87e/Sheffield-United-Stats" xr:uid="{D38A7D83-77DD-4A5C-8FBB-0CAEE1BC9EBD}"/>
    <hyperlink ref="AD482" r:id="rId1919" display="https://fbref.com/en/players/fc027d02/matchlogs/2023-2024/summary/Luke-Thomas-Match-Logs" xr:uid="{4079FCCD-337A-4B6D-AB56-3B81362AF9C5}"/>
    <hyperlink ref="B483" r:id="rId1920" display="https://fbref.com/en/players/56f7a928/Youri-Tielemans" xr:uid="{4DCFF91F-31C4-4746-86A1-632053256796}"/>
    <hyperlink ref="C483" r:id="rId1921" display="https://fbref.com/en/country/BEL/Belgium-Football" xr:uid="{37DCD7BF-165A-4F5C-94E1-491FD64CD8F5}"/>
    <hyperlink ref="E483" r:id="rId1922" display="https://fbref.com/en/squads/8602292d/Aston-Villa-Stats" xr:uid="{F273C56E-48AE-4DDB-A503-D4EBB6B4E2F2}"/>
    <hyperlink ref="AD483" r:id="rId1923" display="https://fbref.com/en/players/56f7a928/matchlogs/2023-2024/summary/Youri-Tielemans-Match-Logs" xr:uid="{1F5009AB-7EA5-4380-A938-22A64EFC243D}"/>
    <hyperlink ref="B484" r:id="rId1924" display="https://fbref.com/en/players/41034650/Jurrien-Timber" xr:uid="{C77BEC39-C141-4214-84C3-CA92DB350574}"/>
    <hyperlink ref="C484" r:id="rId1925" display="https://fbref.com/en/country/NED/Netherlands-Football" xr:uid="{698E60D7-566F-4243-8184-97EF4D3AAB82}"/>
    <hyperlink ref="E484" r:id="rId1926" display="https://fbref.com/en/squads/18bb7c10/Arsenal-Stats" xr:uid="{1A236BC4-702C-437D-A55B-BBE89C3F0DE4}"/>
    <hyperlink ref="AD484" r:id="rId1927" display="https://fbref.com/en/players/41034650/matchlogs/2023-2024/summary/Jurrien-Timber-Match-Logs" xr:uid="{FA3E3DC3-6049-40A9-8D0B-EBA534F95431}"/>
    <hyperlink ref="B485" r:id="rId1928" display="https://fbref.com/en/players/a105d46a/Harry-Toffolo" xr:uid="{AAE82087-A4CE-4E7B-8AC7-B13CB54A66CB}"/>
    <hyperlink ref="C485" r:id="rId1929" display="https://fbref.com/en/country/ENG/England-Football" xr:uid="{557AB841-28D9-4280-9CCA-3AE43BEBD402}"/>
    <hyperlink ref="E485" r:id="rId1930" display="https://fbref.com/en/squads/e4a775cb/Nottingham-Forest-Stats" xr:uid="{B2884350-E99E-4CAD-8B5C-FA96221BB3DD}"/>
    <hyperlink ref="AD485" r:id="rId1931" display="https://fbref.com/en/players/a105d46a/matchlogs/2023-2024/summary/Harry-Toffolo-Match-Logs" xr:uid="{36B3E90B-9913-4D3B-807E-DF23ED204AF1}"/>
    <hyperlink ref="B486" r:id="rId1932" display="https://fbref.com/en/players/b3af9be1/Takehiro-Tomiyasu" xr:uid="{CD7C5B74-3F74-4D33-8B62-070B8850370B}"/>
    <hyperlink ref="C486" r:id="rId1933" display="https://fbref.com/en/country/JPN/Japan-Football" xr:uid="{7DB3D255-CEF2-484F-85F9-9A1968C6749D}"/>
    <hyperlink ref="E486" r:id="rId1934" display="https://fbref.com/en/squads/18bb7c10/Arsenal-Stats" xr:uid="{7ADB802E-F346-4C12-8F1A-EB6CE315AC30}"/>
    <hyperlink ref="AD486" r:id="rId1935" display="https://fbref.com/en/players/b3af9be1/matchlogs/2023-2024/summary/Takehiro-Tomiyasu-Match-Logs" xr:uid="{CF9C4AEA-2416-46D7-BF8D-A375B39040C7}"/>
    <hyperlink ref="B487" r:id="rId1936" display="https://fbref.com/en/players/e7ca0439/James-Tomkins" xr:uid="{3AA2AA25-FB42-4C63-92DF-B989D23FEDBC}"/>
    <hyperlink ref="C487" r:id="rId1937" display="https://fbref.com/en/country/ENG/England-Football" xr:uid="{104BC9A3-D183-469A-96B5-144C9F15DD39}"/>
    <hyperlink ref="E487" r:id="rId1938" display="https://fbref.com/en/squads/47c64c55/Crystal-Palace-Stats" xr:uid="{5D3CAAF6-2EE4-41B7-945C-F884C01D948F}"/>
    <hyperlink ref="AD487" r:id="rId1939" display="https://fbref.com/en/players/e7ca0439/matchlogs/2023-2024/summary/James-Tomkins-Match-Logs" xr:uid="{7FCD364B-967E-4B0C-BA68-E25B262C2E9B}"/>
    <hyperlink ref="B488" r:id="rId1940" display="https://fbref.com/en/players/0db169ae/Sandro-Tonali" xr:uid="{27520EC1-A387-42E2-B804-42845448549E}"/>
    <hyperlink ref="C488" r:id="rId1941" display="https://fbref.com/en/country/ITA/Italy-Football" xr:uid="{FEB7ACB2-27CE-4716-B2C6-02AC7347C5CB}"/>
    <hyperlink ref="E488" r:id="rId1942" display="https://fbref.com/en/squads/b2b47a98/Newcastle-United-Stats" xr:uid="{4B9C451E-533C-4861-A8EF-FC738D0A86FE}"/>
    <hyperlink ref="AD488" r:id="rId1943" display="https://fbref.com/en/players/0db169ae/matchlogs/2023-2024/summary/Sandro-Tonali-Match-Logs" xr:uid="{5170D5E8-E3D7-46F9-9EEC-AEC06BE2C68C}"/>
    <hyperlink ref="B489" r:id="rId1944" display="https://fbref.com/en/players/532e1e4f/Pau-Torres" xr:uid="{F836E9C5-674B-4D41-BC01-B0DAFA49E524}"/>
    <hyperlink ref="C489" r:id="rId1945" display="https://fbref.com/en/country/ESP/Spain-Football" xr:uid="{D77820A2-3172-4EC1-BCB9-52E359352A28}"/>
    <hyperlink ref="E489" r:id="rId1946" display="https://fbref.com/en/squads/8602292d/Aston-Villa-Stats" xr:uid="{01947AD2-2E67-4B7F-AB87-D602F8BEB9FB}"/>
    <hyperlink ref="AD489" r:id="rId1947" display="https://fbref.com/en/players/532e1e4f/matchlogs/2023-2024/summary/Pau-Torres-Match-Logs" xr:uid="{2DC51142-0AD4-4D01-8655-2FD2BB1D50A1}"/>
    <hyperlink ref="B490" r:id="rId1948" display="https://fbref.com/en/players/259fea27/James-Trafford" xr:uid="{EBB4AF2C-054D-4CB9-A5D4-B2718871A79D}"/>
    <hyperlink ref="C490" r:id="rId1949" display="https://fbref.com/en/country/ENG/England-Football" xr:uid="{607D2B8A-9615-45B1-BCBF-259D45785468}"/>
    <hyperlink ref="E490" r:id="rId1950" display="https://fbref.com/en/squads/943e8050/Burnley-Stats" xr:uid="{3F58EB43-EDAE-4630-B6EE-F08771175D95}"/>
    <hyperlink ref="AD490" r:id="rId1951" display="https://fbref.com/en/players/259fea27/matchlogs/2023-2024/summary/James-Trafford-Match-Logs" xr:uid="{5A20B140-C81E-44D9-AB99-A91DCDB62325}"/>
    <hyperlink ref="B491" r:id="rId1952" display="https://fbref.com/en/players/9a28eba4/Adama-Traore" xr:uid="{264BBDCC-2E5E-4F1A-8840-5C9D04530680}"/>
    <hyperlink ref="C491" r:id="rId1953" display="https://fbref.com/en/country/ESP/Spain-Football" xr:uid="{B6E4C405-87AC-423D-B0F4-8A16E96C82DB}"/>
    <hyperlink ref="E491" r:id="rId1954" display="https://fbref.com/en/squads/fd962109/Fulham-Stats" xr:uid="{45C1AA7B-F044-448E-B3CC-344573657FD8}"/>
    <hyperlink ref="AD491" r:id="rId1955" display="https://fbref.com/en/players/9a28eba4/matchlogs/2023-2024/summary/Adama-Traore-Match-Logs" xr:uid="{CB22A69F-8447-4AA4-970B-11A8C2033EF9}"/>
    <hyperlink ref="B492" r:id="rId1956" display="https://fbref.com/en/players/c47541e0/Bertrand-Traore" xr:uid="{E767FC06-8DC5-4ADD-A90F-D4B4333DC577}"/>
    <hyperlink ref="C492" r:id="rId1957" display="https://fbref.com/en/country/BFA/Burkina-Faso-Football" xr:uid="{FEDADAC5-06F2-4447-B6E7-D8E0D60D9EBD}"/>
    <hyperlink ref="E492" r:id="rId1958" display="https://fbref.com/en/squads/8602292d/Aston-Villa-Stats" xr:uid="{60DE3DBE-2F35-4B6B-A7A0-307275996440}"/>
    <hyperlink ref="AD492" r:id="rId1959" display="https://fbref.com/en/players/c47541e0/matchlogs/2023-2024/summary/Bertrand-Traore-Match-Logs" xr:uid="{8C8F755F-7EF3-46CA-A5F4-B7A3F5F36331}"/>
    <hyperlink ref="B493" r:id="rId1960" display="https://fbref.com/en/players/999ceb5f/Boubacar-Traore" xr:uid="{6A2CBCE0-C662-4D4E-A227-02897376DE5F}"/>
    <hyperlink ref="C493" r:id="rId1961" display="https://fbref.com/en/country/MLI/Mali-Football" xr:uid="{912D0655-4A40-40A0-A022-D5EC3583F938}"/>
    <hyperlink ref="E493" r:id="rId1962" display="https://fbref.com/en/squads/8cec06e1/Wolverhampton-Wanderers-Stats" xr:uid="{C207DE80-36F0-4232-98CF-F8967AF2EFE3}"/>
    <hyperlink ref="AD493" r:id="rId1963" display="https://fbref.com/en/players/999ceb5f/matchlogs/2023-2024/summary/Boubacar-Traore-Match-Logs" xr:uid="{FD560E08-3CC9-4BBB-A66D-64DCF16E04B5}"/>
    <hyperlink ref="B494" r:id="rId1964" display="https://fbref.com/en/players/b2a81fc6/Mike-Tresor" xr:uid="{504D3C4D-E32D-4939-8E30-C3C2E0CA9AE4}"/>
    <hyperlink ref="C494" r:id="rId1965" display="https://fbref.com/en/country/BEL/Belgium-Football" xr:uid="{3CEA5D46-45DA-4D98-99FE-95AB3FE87E5B}"/>
    <hyperlink ref="E494" r:id="rId1966" display="https://fbref.com/en/squads/943e8050/Burnley-Stats" xr:uid="{333634BD-7843-4621-AE1D-8D512BE43757}"/>
    <hyperlink ref="AD494" r:id="rId1967" display="https://fbref.com/en/players/b2a81fc6/matchlogs/2023-2024/summary/Mike-Tresor-Match-Logs" xr:uid="{DF03A44D-3399-4DD5-93CC-3A1197CCEB95}"/>
    <hyperlink ref="B495" r:id="rId1968" display="https://fbref.com/en/players/21512407/Kieran-Trippier" xr:uid="{27E14484-887C-4C9F-893E-2DD83DFBAA93}"/>
    <hyperlink ref="C495" r:id="rId1969" display="https://fbref.com/en/country/ENG/England-Football" xr:uid="{F7585F90-D67D-46E7-964D-B0CB47B09063}"/>
    <hyperlink ref="E495" r:id="rId1970" display="https://fbref.com/en/squads/b2b47a98/Newcastle-United-Stats" xr:uid="{FF5CA471-F4E2-4119-B077-944BDAC3A464}"/>
    <hyperlink ref="AD495" r:id="rId1971" display="https://fbref.com/en/players/21512407/matchlogs/2023-2024/summary/Kieran-Trippier-Match-Logs" xr:uid="{065791F7-E519-493A-8EA8-2CECC333E64B}"/>
    <hyperlink ref="B496" r:id="rId1972" display="https://fbref.com/en/players/38ceb24a/Leandro-Trossard" xr:uid="{F9F41C26-D23D-415E-BEE2-A116F51D8044}"/>
    <hyperlink ref="C496" r:id="rId1973" display="https://fbref.com/en/country/BEL/Belgium-Football" xr:uid="{7E05A9BC-85B8-4722-90D3-FF214293F872}"/>
    <hyperlink ref="E496" r:id="rId1974" display="https://fbref.com/en/squads/18bb7c10/Arsenal-Stats" xr:uid="{82DCABE7-040B-41D0-BAD3-EFCAB8967594}"/>
    <hyperlink ref="AD496" r:id="rId1975" display="https://fbref.com/en/players/38ceb24a/matchlogs/2023-2024/summary/Leandro-Trossard-Match-Logs" xr:uid="{7E26C015-4570-4ACC-8BED-AEA798140B1E}"/>
    <hyperlink ref="B497" r:id="rId1976" display="https://fbref.com/en/players/cddf767b/Auston-Trusty" xr:uid="{1F894D14-B55B-4FD9-8A35-BE9134D72C2C}"/>
    <hyperlink ref="C497" r:id="rId1977" display="https://fbref.com/en/country/USA/United-States-Football" xr:uid="{1A5C642A-36E2-4581-B28D-E091A31B0CFA}"/>
    <hyperlink ref="E497" r:id="rId1978" display="https://fbref.com/en/squads/1df6b87e/Sheffield-United-Stats" xr:uid="{A14BC4D8-2221-401E-B9E6-C4F7136A3DD9}"/>
    <hyperlink ref="AD497" r:id="rId1979" display="https://fbref.com/en/players/cddf767b/matchlogs/2023-2024/summary/Auston-Trusty-Match-Logs" xr:uid="{D9787AC9-0CB9-4827-9828-23A814B88183}"/>
    <hyperlink ref="B498" r:id="rId1980" display="https://fbref.com/en/players/f315ca93/Kostas-Tsimikas" xr:uid="{3DF8DD93-23C2-4482-B7AA-56F90315D9A2}"/>
    <hyperlink ref="C498" r:id="rId1981" display="https://fbref.com/en/country/GRE/Greece-Football" xr:uid="{DA2032C9-F9BD-4524-BD6A-F07E27BFEED7}"/>
    <hyperlink ref="E498" r:id="rId1982" display="https://fbref.com/en/squads/822bd0ba/Liverpool-Stats" xr:uid="{9CBCEA4F-A1FB-46D9-9120-ACE5AE0CC6E6}"/>
    <hyperlink ref="AD498" r:id="rId1983" display="https://fbref.com/en/players/f315ca93/matchlogs/2023-2024/summary/Kostas-Tsimikas-Match-Logs" xr:uid="{CB67037D-CD3B-433F-AE2F-A4649D0524D0}"/>
    <hyperlink ref="B499" r:id="rId1984" display="https://fbref.com/en/players/4a51ba65/Matt-Turner" xr:uid="{D55613F2-82D3-4EC0-A707-6077523270AF}"/>
    <hyperlink ref="C499" r:id="rId1985" display="https://fbref.com/en/country/USA/United-States-Football" xr:uid="{3C41D2E1-2184-40DB-AB52-21EEB87BBC57}"/>
    <hyperlink ref="E499" r:id="rId1986" display="https://fbref.com/en/squads/e4a775cb/Nottingham-Forest-Stats" xr:uid="{736D6C2B-6354-4BCC-B261-C824E5CA97CF}"/>
    <hyperlink ref="AD499" r:id="rId1987" display="https://fbref.com/en/players/4a51ba65/matchlogs/2023-2024/summary/Matt-Turner-Match-Logs" xr:uid="{99A89B97-B863-4A4F-8C8A-FEC1848A5B6D}"/>
    <hyperlink ref="B500" r:id="rId1988" display="https://fbref.com/en/players/7cd520e8/Destiny-Udogie" xr:uid="{7955088C-F149-4C86-AD4E-94B95A372B41}"/>
    <hyperlink ref="C500" r:id="rId1989" display="https://fbref.com/en/country/ITA/Italy-Football" xr:uid="{2F981334-B386-4C77-9F4B-FF058570C622}"/>
    <hyperlink ref="E500" r:id="rId1990" display="https://fbref.com/en/squads/361ca564/Tottenham-Hotspur-Stats" xr:uid="{657BA6FF-0398-4896-9E43-A51525BFD4A4}"/>
    <hyperlink ref="AD500" r:id="rId1991" display="https://fbref.com/en/players/7cd520e8/matchlogs/2023-2024/summary/Destiny-Udogie-Match-Logs" xr:uid="{9975BFF4-C4BC-4B44-A9CC-59963D69E101}"/>
    <hyperlink ref="B501" r:id="rId1992" display="https://fbref.com/en/players/1df4a109/Lesley-Ugochukwu" xr:uid="{312CF6E5-F784-4A22-9805-3B9F09E4B6A0}"/>
    <hyperlink ref="C501" r:id="rId1993" display="https://fbref.com/en/country/FRA/France-Football" xr:uid="{45D9448E-C32E-4EA2-AEDF-3878B9EDC9A7}"/>
    <hyperlink ref="E501" r:id="rId1994" display="https://fbref.com/en/squads/cff3d9bb/Chelsea-Stats" xr:uid="{11CD163C-5C6B-40FF-BC0B-9FCF3E857FC4}"/>
    <hyperlink ref="AD501" r:id="rId1995" display="https://fbref.com/en/players/1df4a109/matchlogs/2023-2024/summary/Lesley-Ugochukwu-Match-Logs" xr:uid="{F21ECB00-B32F-49E5-85C7-8DD5813B5A2C}"/>
    <hyperlink ref="B502" r:id="rId1996" display="https://fbref.com/en/players/a2d873dd/Hwang-Ui-jo" xr:uid="{ACF71571-7E59-4E07-9036-C116C315CB5C}"/>
    <hyperlink ref="C502" r:id="rId1997" display="https://fbref.com/en/country/KOR/Korea-Republic-Football" xr:uid="{D2692ECA-9BA8-4BB2-93CE-8D804C0CB698}"/>
    <hyperlink ref="E502" r:id="rId1998" display="https://fbref.com/en/squads/e4a775cb/Nottingham-Forest-Stats" xr:uid="{51986D01-4653-4F85-8B82-C03A77160DC0}"/>
    <hyperlink ref="AD502" r:id="rId1999" display="https://fbref.com/en/players/a2d873dd/matchlogs/2023-2024/summary/Hwang-Ui-jo-Match-Logs" xr:uid="{21B91612-FD39-4A69-8027-4758246D1520}"/>
    <hyperlink ref="B503" r:id="rId2000" display="https://fbref.com/en/players/e06683ca/Virgil-van-Dijk" xr:uid="{8D5ACBAF-9EFC-4EB0-A674-50E10216715B}"/>
    <hyperlink ref="C503" r:id="rId2001" display="https://fbref.com/en/country/NED/Netherlands-Football" xr:uid="{EEB04D56-31F3-49E7-A676-909DBC378DE7}"/>
    <hyperlink ref="E503" r:id="rId2002" display="https://fbref.com/en/squads/822bd0ba/Liverpool-Stats" xr:uid="{25F3C469-1B0A-4E02-9AA4-2CA9BFED32A1}"/>
    <hyperlink ref="AD503" r:id="rId2003" display="https://fbref.com/en/players/e06683ca/matchlogs/2023-2024/summary/Virgil-van-Dijk-Match-Logs" xr:uid="{15539478-1700-4396-8965-CC425CB582C3}"/>
    <hyperlink ref="B504" r:id="rId2004" display="https://fbref.com/en/players/9f8e9423/Raphael-Varane" xr:uid="{3D01323C-A291-4242-9D7E-3E2950404E3F}"/>
    <hyperlink ref="C504" r:id="rId2005" display="https://fbref.com/en/country/FRA/France-Football" xr:uid="{27A8D7F2-C46C-475D-AEBD-84EAE5112ED7}"/>
    <hyperlink ref="E504" r:id="rId2006" display="https://fbref.com/en/squads/19538871/Manchester-United-Stats" xr:uid="{ECB0D6C0-795E-4A24-A7CA-45CE69410D19}"/>
    <hyperlink ref="AD504" r:id="rId2007" display="https://fbref.com/en/players/9f8e9423/matchlogs/2023-2024/summary/Raphael-Varane-Match-Logs" xr:uid="{ADD1B82D-F55B-4439-A3A9-E75490AD9B38}"/>
    <hyperlink ref="B505" r:id="rId2008" display="https://fbref.com/en/players/3f7bafbe/Alejo-Veliz" xr:uid="{CC70D1D0-61B6-429B-B1A2-9CE006700DDA}"/>
    <hyperlink ref="C505" r:id="rId2009" display="https://fbref.com/en/country/ARG/Argentina-Football" xr:uid="{91D390AE-D35C-44B3-82D6-F22442E29D33}"/>
    <hyperlink ref="E505" r:id="rId2010" display="https://fbref.com/en/squads/361ca564/Tottenham-Hotspur-Stats" xr:uid="{745C0F12-00D3-4231-8C56-5648594EA665}"/>
    <hyperlink ref="AD505" r:id="rId2011" display="https://fbref.com/en/players/3f7bafbe/matchlogs/2023-2024/summary/Alejo-Veliz-Match-Logs" xr:uid="{060352DF-01B8-4178-A99C-D9240796F24A}"/>
    <hyperlink ref="B506" r:id="rId2012" display="https://fbref.com/en/players/dad4b285/Joel-Veltman" xr:uid="{EA39AD55-83AF-49E4-83FC-CB3A0675B1B9}"/>
    <hyperlink ref="C506" r:id="rId2013" display="https://fbref.com/en/country/NED/Netherlands-Football" xr:uid="{CBC68EF1-9B1C-464A-B548-912B33894126}"/>
    <hyperlink ref="E506" r:id="rId2014" display="https://fbref.com/en/squads/d07537b9/Brighton-and-Hove-Albion-Stats" xr:uid="{BB516183-C38C-415B-941A-3B736B34D00E}"/>
    <hyperlink ref="AD506" r:id="rId2015" display="https://fbref.com/en/players/dad4b285/matchlogs/2023-2024/summary/Joel-Veltman-Match-Logs" xr:uid="{2DA44FC8-0926-4892-BCD6-13FC58EF9D82}"/>
    <hyperlink ref="B507" r:id="rId2016" display="https://fbref.com/en/players/8fe2a392/Micky-van-de-Ven" xr:uid="{097EF7B2-F72B-4350-93B9-FF61BBDD8544}"/>
    <hyperlink ref="C507" r:id="rId2017" display="https://fbref.com/en/country/NED/Netherlands-Football" xr:uid="{F6F62C1A-F2F3-4294-8DE5-579543EEA59E}"/>
    <hyperlink ref="E507" r:id="rId2018" display="https://fbref.com/en/squads/361ca564/Tottenham-Hotspur-Stats" xr:uid="{E8B53B1C-A4D8-47DD-8735-71650C1A6EE4}"/>
    <hyperlink ref="AD507" r:id="rId2019" display="https://fbref.com/en/players/8fe2a392/matchlogs/2023-2024/summary/Micky-van-de-Ven-Match-Logs" xr:uid="{E07D8B23-1B3F-4986-8CBA-04CEEF999E35}"/>
    <hyperlink ref="B508" r:id="rId2020" display="https://fbref.com/en/players/cf134113/Bart-Verbruggen" xr:uid="{28DC31D8-47AB-4B68-885C-5DFB2A9DDD91}"/>
    <hyperlink ref="C508" r:id="rId2021" display="https://fbref.com/en/country/NED/Netherlands-Football" xr:uid="{84901C69-D01B-44F4-A976-B2F9814556D3}"/>
    <hyperlink ref="E508" r:id="rId2022" display="https://fbref.com/en/squads/d07537b9/Brighton-and-Hove-Albion-Stats" xr:uid="{242FB762-12E1-42BA-AA72-B11BF6EC1BFE}"/>
    <hyperlink ref="AD508" r:id="rId2023" display="https://fbref.com/en/players/cf134113/matchlogs/2023-2024/summary/Bart-Verbruggen-Match-Logs" xr:uid="{9A862169-1D9E-4802-8C96-5B037C78CC9C}"/>
    <hyperlink ref="B509" r:id="rId2024" display="https://fbref.com/en/players/77d6fd4d/Guglielmo-Vicario" xr:uid="{7A88EA54-7ADB-4E8E-ABB7-1B903A108C11}"/>
    <hyperlink ref="C509" r:id="rId2025" display="https://fbref.com/en/country/ITA/Italy-Football" xr:uid="{8A98DD37-90A1-448D-9B1F-A88978A3D73F}"/>
    <hyperlink ref="E509" r:id="rId2026" display="https://fbref.com/en/squads/361ca564/Tottenham-Hotspur-Stats" xr:uid="{765CDBBF-4175-4944-AB25-A95050FCF275}"/>
    <hyperlink ref="AD509" r:id="rId2027" display="https://fbref.com/en/players/77d6fd4d/matchlogs/2023-2024/summary/Guglielmo-Vicario-Match-Logs" xr:uid="{76359C0F-FB66-419D-8B49-3BED39DCBBB5}"/>
    <hyperlink ref="B510" r:id="rId2028" display="https://fbref.com/en/players/6412cc03/Fabio-Vieira" xr:uid="{93F553FD-7735-48EF-9F99-38C3D22E2760}"/>
    <hyperlink ref="C510" r:id="rId2029" display="https://fbref.com/en/country/POR/Portugal-Football" xr:uid="{57C97D8C-80E9-44FA-8694-E577CD4071C9}"/>
    <hyperlink ref="E510" r:id="rId2030" display="https://fbref.com/en/squads/18bb7c10/Arsenal-Stats" xr:uid="{38FE9429-9CF0-4232-A058-3FAF7094E6F5}"/>
    <hyperlink ref="AD510" r:id="rId2031" display="https://fbref.com/en/players/6412cc03/matchlogs/2023-2024/summary/Fabio-Vieira-Match-Logs" xr:uid="{6FB2ACC2-5030-4F66-A808-7B7C58CB01E6}"/>
    <hyperlink ref="B511" r:id="rId2032" display="https://fbref.com/en/players/8b529245/Carlos-Vinicius" xr:uid="{800A0AAC-D734-4409-9D6D-A20003131573}"/>
    <hyperlink ref="C511" r:id="rId2033" display="https://fbref.com/en/country/BRA/Brazil-Football" xr:uid="{A27C8DE7-1986-498B-8F06-53A1F9E56150}"/>
    <hyperlink ref="E511" r:id="rId2034" display="https://fbref.com/en/squads/fd962109/Fulham-Stats" xr:uid="{9413E0F2-6DBF-4F80-A62E-06649C24DDED}"/>
    <hyperlink ref="AD511" r:id="rId2035" display="https://fbref.com/en/players/8b529245/matchlogs/2023-2024/summary/Carlos-Vinicius-Match-Logs" xr:uid="{A0C7C669-76B5-4DD1-B0ED-693C4E3BEC97}"/>
    <hyperlink ref="B512" r:id="rId2036" display="https://fbref.com/en/players/728e9b2e/Joao-Virginia" xr:uid="{FA95C280-E2A0-42F2-ABBD-DE78F3E430CB}"/>
    <hyperlink ref="C512" r:id="rId2037" display="https://fbref.com/en/country/POR/Portugal-Football" xr:uid="{3C108D33-EC19-4BF2-A34F-71F9614B3B4F}"/>
    <hyperlink ref="E512" r:id="rId2038" display="https://fbref.com/en/squads/d3fd31cc/Everton-Stats" xr:uid="{D1BF2568-3984-4605-9531-21349AF717E6}"/>
    <hyperlink ref="AD512" r:id="rId2039" display="https://fbref.com/en/players/728e9b2e/matchlogs/2023-2024/summary/Joao-Virginia-Match-Logs" xr:uid="{F5A8BB93-F367-4E2D-A2C9-1C61B60D3C85}"/>
    <hyperlink ref="B513" r:id="rId2040" display="https://fbref.com/en/players/d617bff6/Radek-Vitek" xr:uid="{D0785AFD-6EBB-427C-A215-7CF9444AB256}"/>
    <hyperlink ref="E513" r:id="rId2041" display="https://fbref.com/en/squads/19538871/Manchester-United-Stats" xr:uid="{A15A8C18-BC24-47A3-848F-0AD73B948988}"/>
    <hyperlink ref="AD513" r:id="rId2042" display="https://fbref.com/en/players/d617bff6/matchlogs/2023-2024/summary/Radek-Vitek-Match-Logs" xr:uid="{EF6A301F-29BA-4735-AF38-A7301A6DFEE2}"/>
    <hyperlink ref="B514" r:id="rId2043" display="https://fbref.com/en/players/9295dc1c/Vitinho" xr:uid="{7211BF9F-CAB1-4C76-86D9-FECE0B5B07EB}"/>
    <hyperlink ref="C514" r:id="rId2044" display="https://fbref.com/en/country/BRA/Brazil-Football" xr:uid="{4D502559-D091-4E4B-803D-494B11C2E71B}"/>
    <hyperlink ref="E514" r:id="rId2045" display="https://fbref.com/en/squads/943e8050/Burnley-Stats" xr:uid="{542D3478-2130-448F-9165-031151640A0E}"/>
    <hyperlink ref="AD514" r:id="rId2046" display="https://fbref.com/en/players/9295dc1c/matchlogs/2023-2024/summary/Vitinho-Match-Logs" xr:uid="{4E3022AF-A5FA-4E26-8B5A-E1D4BF097419}"/>
    <hyperlink ref="B515" r:id="rId2047" display="https://fbref.com/en/players/03df04ff/Odisseas-Vlachodimos" xr:uid="{8D9C0E52-B16F-4EF2-8FFC-C9DAAF2F9AFB}"/>
    <hyperlink ref="C515" r:id="rId2048" display="https://fbref.com/en/country/GRE/Greece-Football" xr:uid="{84A5C62C-A6BA-4816-8005-2814AD648315}"/>
    <hyperlink ref="E515" r:id="rId2049" display="https://fbref.com/en/squads/e4a775cb/Nottingham-Forest-Stats" xr:uid="{DB88A541-4485-47A7-8719-715C05F27090}"/>
    <hyperlink ref="AD515" r:id="rId2050" display="https://fbref.com/en/players/03df04ff/matchlogs/2023-2024/summary/Odisseas-Vlachodimos-Match-Logs" xr:uid="{113DC4BB-55D8-48FE-96EE-368FF3EF6F34}"/>
    <hyperlink ref="B516" r:id="rId2051" display="https://fbref.com/en/players/86dd77d1/Kyle-Walker" xr:uid="{956452A9-16B9-41E7-B2F5-1C2313347083}"/>
    <hyperlink ref="C516" r:id="rId2052" display="https://fbref.com/en/country/ENG/England-Football" xr:uid="{AACDC271-0B7B-4468-B682-CC0D97AD5D74}"/>
    <hyperlink ref="E516" r:id="rId2053" display="https://fbref.com/en/squads/b8fd03ef/Manchester-City-Stats" xr:uid="{C490DF62-B2A1-400C-9A0D-EDFC2665D5D5}"/>
    <hyperlink ref="AD516" r:id="rId2054" display="https://fbref.com/en/players/86dd77d1/matchlogs/2023-2024/summary/Kyle-Walker-Match-Logs" xr:uid="{08AB33D8-78EB-461E-B2D2-4687E9392425}"/>
    <hyperlink ref="B517" r:id="rId2055" display="https://fbref.com/en/players/9e525177/Aaron-Wan-Bissaka" xr:uid="{421ED2AB-25F9-4BEA-B6CE-5441467EDCC8}"/>
    <hyperlink ref="C517" r:id="rId2056" display="https://fbref.com/en/country/ENG/England-Football" xr:uid="{8E7DE4FA-AE56-47B9-8475-C49DC6D3ABB8}"/>
    <hyperlink ref="E517" r:id="rId2057" display="https://fbref.com/en/squads/19538871/Manchester-United-Stats" xr:uid="{D945D348-4B92-4DC7-8C94-C2044F27712F}"/>
    <hyperlink ref="AD517" r:id="rId2058" display="https://fbref.com/en/players/9e525177/matchlogs/2023-2024/summary/Aaron-Wan-Bissaka-Match-Logs" xr:uid="{5653794C-752E-4CE3-9F23-145C5E00DF01}"/>
    <hyperlink ref="B518" r:id="rId2059" display="https://fbref.com/en/players/8a7ff278/Joel-Ward" xr:uid="{03BD982A-F763-49D8-8AC2-1ADB114BAEFC}"/>
    <hyperlink ref="C518" r:id="rId2060" display="https://fbref.com/en/country/ENG/England-Football" xr:uid="{58861B0E-C939-4A8E-B275-B5DD6A5BA08F}"/>
    <hyperlink ref="E518" r:id="rId2061" display="https://fbref.com/en/squads/47c64c55/Crystal-Palace-Stats" xr:uid="{EE8A0918-9DEA-4FCA-A8E9-696EE4342FC8}"/>
    <hyperlink ref="AD518" r:id="rId2062" display="https://fbref.com/en/players/8a7ff278/matchlogs/2023-2024/summary/Joel-Ward-Match-Logs" xr:uid="{0CA477DF-E78E-4D17-B342-73AB2B173035}"/>
    <hyperlink ref="B519" r:id="rId2063" display="https://fbref.com/en/players/3515d404/James-Ward-Prowse" xr:uid="{3A842E6A-EBBC-4C8A-8932-6E534C0D3AFC}"/>
    <hyperlink ref="C519" r:id="rId2064" display="https://fbref.com/en/country/ENG/England-Football" xr:uid="{124EC168-0201-4850-99BD-0C92F4994801}"/>
    <hyperlink ref="E519" r:id="rId2065" display="https://fbref.com/en/squads/7c21e445/West-Ham-United-Stats" xr:uid="{2097CBDA-64D1-4EAD-9B2E-E36ACE16BCA6}"/>
    <hyperlink ref="AD519" r:id="rId2066" display="https://fbref.com/en/players/3515d404/matchlogs/2023-2024/summary/James-Ward-Prowse-Match-Logs" xr:uid="{E008112D-2D68-486A-8091-35F4429F5A73}"/>
    <hyperlink ref="B520" r:id="rId2067" display="https://fbref.com/en/players/95bd120d/Deivid-Washington" xr:uid="{B9CAF9C8-5924-470B-8B39-AEF1F0E27B99}"/>
    <hyperlink ref="C520" r:id="rId2068" display="https://fbref.com/en/country/BRA/Brazil-Football" xr:uid="{6F889A69-8CC0-428E-A4DD-8D5A43AD85EC}"/>
    <hyperlink ref="E520" r:id="rId2069" display="https://fbref.com/en/squads/cff3d9bb/Chelsea-Stats" xr:uid="{7E20C3B9-295E-439F-B90D-0D1BD21CDB55}"/>
    <hyperlink ref="AD520" r:id="rId2070" display="https://fbref.com/en/players/95bd120d/matchlogs/2023-2024/summary/Deivid-Washington-Match-Logs" xr:uid="{2F4C32A5-EFAE-43B9-B6FC-996E569B070C}"/>
    <hyperlink ref="B521" r:id="rId2071" display="https://fbref.com/en/players/aed3a70f/Ollie-Watkins" xr:uid="{47791467-51BF-415E-BA8A-64FF1146CC45}"/>
    <hyperlink ref="C521" r:id="rId2072" display="https://fbref.com/en/country/ENG/England-Football" xr:uid="{F099DB0D-6C83-4D7A-9313-5E2C8452907C}"/>
    <hyperlink ref="E521" r:id="rId2073" display="https://fbref.com/en/squads/8602292d/Aston-Villa-Stats" xr:uid="{BD64532D-3035-4747-8FFF-D4E196B130AE}"/>
    <hyperlink ref="AD521" r:id="rId2074" display="https://fbref.com/en/players/aed3a70f/matchlogs/2023-2024/summary/Ollie-Watkins-Match-Logs" xr:uid="{DAEA281F-074F-4E75-ADBB-C9F724747BC2}"/>
    <hyperlink ref="B522" r:id="rId2075" display="https://fbref.com/en/players/c40b6180/Adam-Webster" xr:uid="{3E707606-AFDF-4D0E-8616-435107F847AF}"/>
    <hyperlink ref="C522" r:id="rId2076" display="https://fbref.com/en/country/ENG/England-Football" xr:uid="{8B063AFD-9612-441E-B44D-FAA3922368C7}"/>
    <hyperlink ref="E522" r:id="rId2077" display="https://fbref.com/en/squads/d07537b9/Brighton-and-Hove-Albion-Stats" xr:uid="{ACD2544D-A472-42F1-A5C7-E09E52DC3FEB}"/>
    <hyperlink ref="AD522" r:id="rId2078" display="https://fbref.com/en/players/c40b6180/matchlogs/2023-2024/summary/Adam-Webster-Match-Logs" xr:uid="{EE3D912C-7E6E-445B-8693-1458D144B3E8}"/>
    <hyperlink ref="B523" r:id="rId2079" display="https://fbref.com/en/players/ce5143da/Danny-Welbeck" xr:uid="{7CCC7C23-8873-4D5B-8657-26FAC7051660}"/>
    <hyperlink ref="C523" r:id="rId2080" display="https://fbref.com/en/country/ENG/England-Football" xr:uid="{A5971F7A-5EBF-41CC-B4F3-61AA99DA58CA}"/>
    <hyperlink ref="E523" r:id="rId2081" display="https://fbref.com/en/squads/d07537b9/Brighton-and-Hove-Albion-Stats" xr:uid="{2B771BFF-48CF-4A2B-BAC7-E37C65E93DAE}"/>
    <hyperlink ref="AD523" r:id="rId2082" display="https://fbref.com/en/players/ce5143da/matchlogs/2023-2024/summary/Danny-Welbeck-Match-Logs" xr:uid="{0341B10C-B9AC-410B-AA33-E0E9E72FF9B6}"/>
    <hyperlink ref="B524" r:id="rId2083" display="https://fbref.com/en/players/35e413f1/Ben-White" xr:uid="{0A4BC74F-5F1F-4403-B83D-C523AC40E7CE}"/>
    <hyperlink ref="C524" r:id="rId2084" display="https://fbref.com/en/country/ENG/England-Football" xr:uid="{C4F28C64-0FD3-4BF8-9872-A90F443D5586}"/>
    <hyperlink ref="E524" r:id="rId2085" display="https://fbref.com/en/squads/18bb7c10/Arsenal-Stats" xr:uid="{A5573573-97C2-411A-9CD0-AAD14CB2AC83}"/>
    <hyperlink ref="AD524" r:id="rId2086" display="https://fbref.com/en/players/35e413f1/matchlogs/2023-2024/summary/Ben-White-Match-Logs" xr:uid="{30037F23-8716-49A8-A23F-9BA1C354E324}"/>
    <hyperlink ref="B525" r:id="rId2087" display="https://fbref.com/en/players/dd323728/Neco-Williams" xr:uid="{258B600B-E376-4E31-94BF-90EEEE199025}"/>
    <hyperlink ref="C525" r:id="rId2088" display="https://fbref.com/en/country/WAL/Wales-Football" xr:uid="{DA624DA4-B03B-44D7-970F-4E6B2D450D92}"/>
    <hyperlink ref="E525" r:id="rId2089" display="https://fbref.com/en/squads/e4a775cb/Nottingham-Forest-Stats" xr:uid="{6306E137-88C8-41A8-9AF2-285628959E07}"/>
    <hyperlink ref="AD525" r:id="rId2090" display="https://fbref.com/en/players/dd323728/matchlogs/2023-2024/summary/Neco-Williams-Match-Logs" xr:uid="{E6FC7525-F801-4D38-BB86-F2388D80A24C}"/>
    <hyperlink ref="B526" r:id="rId2091" display="https://fbref.com/en/players/8b9ebd03/Willian" xr:uid="{BBE4FE86-67F4-4DD4-8E82-FED79CE1F533}"/>
    <hyperlink ref="C526" r:id="rId2092" display="https://fbref.com/en/country/BRA/Brazil-Football" xr:uid="{4D32B642-98C1-412C-B8D1-DB74103C3AA2}"/>
    <hyperlink ref="E526" r:id="rId2093" display="https://fbref.com/en/squads/fd962109/Fulham-Stats" xr:uid="{3A9EF729-BA62-410A-B292-A935EA73D072}"/>
    <hyperlink ref="AD526" r:id="rId2094" display="https://fbref.com/en/players/8b9ebd03/matchlogs/2023-2024/summary/Willian-Match-Logs" xr:uid="{38A2E34B-1792-4992-A225-91C24DD012F4}"/>
    <hyperlink ref="B527" r:id="rId2095" display="https://fbref.com/en/players/c596fcb0/Callum-Wilson" xr:uid="{7C6743A7-B8FE-4715-A06A-FDFB9A6763CD}"/>
    <hyperlink ref="C527" r:id="rId2096" display="https://fbref.com/en/country/ENG/England-Football" xr:uid="{D5A0AF17-0404-4C7C-BF2E-773901EFDE90}"/>
    <hyperlink ref="E527" r:id="rId2097" display="https://fbref.com/en/squads/b2b47a98/Newcastle-United-Stats" xr:uid="{40883E89-BE4A-4E4C-A6A4-9DCEA1DB8086}"/>
    <hyperlink ref="AD527" r:id="rId2098" display="https://fbref.com/en/players/c596fcb0/matchlogs/2023-2024/summary/Callum-Wilson-Match-Logs" xr:uid="{437FD00C-93C2-49E0-9276-D8C6567000A0}"/>
    <hyperlink ref="B528" r:id="rId2099" display="https://fbref.com/en/players/c6dc9ecd/Harry-Wilson" xr:uid="{F7205264-3B39-4214-9148-D561BA118EA6}"/>
    <hyperlink ref="C528" r:id="rId2100" display="https://fbref.com/en/country/WAL/Wales-Football" xr:uid="{72711355-C883-4B12-B4BD-B31E97692B28}"/>
    <hyperlink ref="E528" r:id="rId2101" display="https://fbref.com/en/squads/fd962109/Fulham-Stats" xr:uid="{C67E3AC9-0D33-4DA9-9629-CE1888EE6FFD}"/>
    <hyperlink ref="AD528" r:id="rId2102" display="https://fbref.com/en/players/c6dc9ecd/matchlogs/2023-2024/summary/Harry-Wilson-Match-Logs" xr:uid="{FBAFB549-CEE9-4BFD-A27C-573EB57C5304}"/>
    <hyperlink ref="B529" r:id="rId2103" display="https://fbref.com/en/players/2500cef9/Yoane-Wissa" xr:uid="{2F09E994-8F66-44D0-BCF8-13E4002C9A3F}"/>
    <hyperlink ref="C529" r:id="rId2104" display="https://fbref.com/en/country/COD/Congo-DR-Football" xr:uid="{5BB0BF0F-56A7-45A1-A4CE-8054AE13618D}"/>
    <hyperlink ref="E529" r:id="rId2105" display="https://fbref.com/en/squads/cd051869/Brentford-Stats" xr:uid="{DBCA6158-F319-4362-817B-F8877504C2A8}"/>
    <hyperlink ref="AD529" r:id="rId2106" display="https://fbref.com/en/players/2500cef9/matchlogs/2023-2024/summary/Yoane-Wissa-Match-Logs" xr:uid="{EAE63DC5-EB7C-4E34-969F-04CADA3A2FDF}"/>
    <hyperlink ref="B530" r:id="rId2107" display="https://fbref.com/en/players/4e9a0555/Chris-Wood" xr:uid="{2C3444BB-3277-4BCC-8F9D-512C16F116A8}"/>
    <hyperlink ref="C530" r:id="rId2108" display="https://fbref.com/en/country/NZL/New-Zealand-Football" xr:uid="{B3ACB72D-EEA1-4AD9-8AB8-00C8BB1BC187}"/>
    <hyperlink ref="E530" r:id="rId2109" display="https://fbref.com/en/squads/e4a775cb/Nottingham-Forest-Stats" xr:uid="{0B2553E2-1BEE-4F21-B507-E339081DE473}"/>
    <hyperlink ref="AD530" r:id="rId2110" display="https://fbref.com/en/players/4e9a0555/matchlogs/2023-2024/summary/Chris-Wood-Match-Logs" xr:uid="{AF8173E5-F5DE-499F-B433-EFAC9591F1C3}"/>
    <hyperlink ref="B531" r:id="rId2111" display="https://fbref.com/en/players/d3085b49/Cauley-Woodrow" xr:uid="{38184695-2688-4F1D-BB26-8DBC53926CD1}"/>
    <hyperlink ref="C531" r:id="rId2112" display="https://fbref.com/en/country/ENG/England-Football" xr:uid="{827AD80E-1A2B-4999-86D3-A7972511511C}"/>
    <hyperlink ref="E531" r:id="rId2113" display="https://fbref.com/en/squads/e297cd13/Luton-Town-Stats" xr:uid="{8FA2E73F-C6E9-42F2-B288-883C7F2DB74A}"/>
    <hyperlink ref="AD531" r:id="rId2114" display="https://fbref.com/en/players/d3085b49/matchlogs/2023-2024/summary/Cauley-Woodrow-Match-Logs" xr:uid="{5F14AC6C-6872-4D97-AFCD-842CD7F4B2B5}"/>
    <hyperlink ref="B532" r:id="rId2115" display="https://fbref.com/en/players/a5212312/Joe-Worrall" xr:uid="{26B307CE-4489-4508-A48E-0500323C998B}"/>
    <hyperlink ref="C532" r:id="rId2116" display="https://fbref.com/en/country/ENG/England-Football" xr:uid="{B7FFBCC0-8C65-4367-B65D-49ED07866052}"/>
    <hyperlink ref="E532" r:id="rId2117" display="https://fbref.com/en/squads/e4a775cb/Nottingham-Forest-Stats" xr:uid="{358AF2E3-C09E-47C6-824D-B8785926BAE3}"/>
    <hyperlink ref="AD532" r:id="rId2118" display="https://fbref.com/en/players/a5212312/matchlogs/2023-2024/summary/Joe-Worrall-Match-Logs" xr:uid="{BFCADE12-7243-4288-AEA2-A05A221BE7EB}"/>
    <hyperlink ref="B533" r:id="rId2119" display="https://fbref.com/en/players/907a5d7c/Yehor-Yarmoliuk" xr:uid="{B6BA11B3-AB0F-44B1-8C0E-6F71705C6CDF}"/>
    <hyperlink ref="C533" r:id="rId2120" display="https://fbref.com/en/country/UKR/Ukraine-Football" xr:uid="{A08B5240-73B2-4433-B3BD-48A94EEB299A}"/>
    <hyperlink ref="E533" r:id="rId2121" display="https://fbref.com/en/squads/cd051869/Brentford-Stats" xr:uid="{C5E24F52-1195-4D11-A947-36FCA8000960}"/>
    <hyperlink ref="AD533" r:id="rId2122" display="https://fbref.com/en/players/907a5d7c/matchlogs/2023-2024/summary/Yehor-Yarmoliuk-Match-Logs" xr:uid="{E75AF293-EB6C-4CEB-80AA-0A73D75544F0}"/>
    <hyperlink ref="B534" r:id="rId2123" display="https://fbref.com/en/players/c1fe2a48/Ryan-Yates" xr:uid="{5DF1E84B-515F-4CEA-B6DA-BE81571CFA41}"/>
    <hyperlink ref="C534" r:id="rId2124" display="https://fbref.com/en/country/ENG/England-Football" xr:uid="{239F34E7-4B5E-4457-BC33-E1DFE4616AA0}"/>
    <hyperlink ref="E534" r:id="rId2125" display="https://fbref.com/en/squads/e4a775cb/Nottingham-Forest-Stats" xr:uid="{125CAAD3-2E27-4731-8BB2-5579009B1108}"/>
    <hyperlink ref="AD534" r:id="rId2126" display="https://fbref.com/en/players/c1fe2a48/matchlogs/2023-2024/summary/Ryan-Yates-Match-Logs" xr:uid="{39B9213B-604C-4D7D-BBE1-ED730E53F548}"/>
    <hyperlink ref="B535" r:id="rId2127" display="https://fbref.com/en/players/be927d03/Ashley-Young" xr:uid="{83B1C677-EEC7-4C28-AFA4-10A6AC500735}"/>
    <hyperlink ref="C535" r:id="rId2128" display="https://fbref.com/en/country/ENG/England-Football" xr:uid="{1E2A2580-78C1-45BC-A075-AEA0A6A1BAF4}"/>
    <hyperlink ref="E535" r:id="rId2129" display="https://fbref.com/en/squads/d3fd31cc/Everton-Stats" xr:uid="{C1D5599F-2146-4929-BBE6-3A1D625F2204}"/>
    <hyperlink ref="AD535" r:id="rId2130" display="https://fbref.com/en/players/be927d03/matchlogs/2023-2024/summary/Ashley-Young-Match-Logs" xr:uid="{575A3943-ED70-44B9-8171-B005DAED5B87}"/>
    <hyperlink ref="B536" r:id="rId2131" display="https://fbref.com/en/players/88968486/Illia-Zabarnyi" xr:uid="{55060FB7-173D-4A97-A2EB-832E3B122040}"/>
    <hyperlink ref="C536" r:id="rId2132" display="https://fbref.com/en/country/UKR/Ukraine-Football" xr:uid="{12375474-344D-42F6-9EAF-3AF1649C60B7}"/>
    <hyperlink ref="E536" r:id="rId2133" display="https://fbref.com/en/squads/4ba7cbea/Bournemouth-Stats" xr:uid="{491987AA-E6F8-4305-8E66-7595F33D8084}"/>
    <hyperlink ref="AD536" r:id="rId2134" display="https://fbref.com/en/players/88968486/matchlogs/2023-2024/summary/Illia-Zabarnyi-Match-Logs" xr:uid="{B0C504E0-FAC2-48E5-932A-75E9F285944D}"/>
    <hyperlink ref="B537" r:id="rId2135" display="https://fbref.com/en/players/9907b1c8/Nicolo-Zaniolo" xr:uid="{D6B8B369-CD38-4461-9E9A-8EB759FA795B}"/>
    <hyperlink ref="C537" r:id="rId2136" display="https://fbref.com/en/country/ITA/Italy-Football" xr:uid="{CD39DA7F-3699-406B-BD3C-34F502D49AE7}"/>
    <hyperlink ref="E537" r:id="rId2137" display="https://fbref.com/en/squads/8602292d/Aston-Villa-Stats" xr:uid="{01271F56-92B2-4662-A77A-9BBF395A2C20}"/>
    <hyperlink ref="AD537" r:id="rId2138" display="https://fbref.com/en/players/9907b1c8/matchlogs/2023-2024/summary/Nicolo-Zaniolo-Match-Logs" xr:uid="{64642636-7AE1-40EA-A275-D0C88AE50C81}"/>
    <hyperlink ref="B538" r:id="rId2139" display="https://fbref.com/en/players/07d65234/Anass-Zaroury" xr:uid="{7112987B-0CE0-492C-9B70-00E307F562F2}"/>
    <hyperlink ref="C538" r:id="rId2140" display="https://fbref.com/en/country/MAR/Morocco-Football" xr:uid="{41607B71-285C-48C5-9744-92581AB12516}"/>
    <hyperlink ref="E538" r:id="rId2141" display="https://fbref.com/en/squads/943e8050/Burnley-Stats" xr:uid="{EB0F3F0C-5956-4E8C-A651-C463071C9387}"/>
    <hyperlink ref="AD538" r:id="rId2142" display="https://fbref.com/en/players/07d65234/matchlogs/2023-2024/summary/Anass-Zaroury-Match-Logs" xr:uid="{46AF8C07-39BC-434C-B4C8-D9D0A0E433E8}"/>
    <hyperlink ref="B539" r:id="rId2143" display="https://fbref.com/en/players/51cf8561/Oleksandr-Zinchenko" xr:uid="{765FD3C3-AA29-49E9-8298-DE36DBDA5E9A}"/>
    <hyperlink ref="C539" r:id="rId2144" display="https://fbref.com/en/country/UKR/Ukraine-Football" xr:uid="{255D3795-C412-4EF8-81DE-05224475CD61}"/>
    <hyperlink ref="E539" r:id="rId2145" display="https://fbref.com/en/squads/18bb7c10/Arsenal-Stats" xr:uid="{3103582D-BAA3-4D1A-93C1-F65149B0FFCD}"/>
    <hyperlink ref="AD539" r:id="rId2146" display="https://fbref.com/en/players/51cf8561/matchlogs/2023-2024/summary/Oleksandr-Zinchenko-Match-Logs" xr:uid="{3BE668E1-82C3-4B9D-BDCD-86F36F9B582B}"/>
    <hyperlink ref="B540" r:id="rId2147" display="https://fbref.com/en/players/ce4246f5/Kurt-Zouma" xr:uid="{636D8962-4841-48B5-8FA8-261FFD07448C}"/>
    <hyperlink ref="C540" r:id="rId2148" display="https://fbref.com/en/country/FRA/France-Football" xr:uid="{3F0B7B6B-B586-464F-8BF9-ECC205F69FD6}"/>
    <hyperlink ref="E540" r:id="rId2149" display="https://fbref.com/en/squads/7c21e445/West-Ham-United-Stats" xr:uid="{A6A13E39-0581-4C5C-807F-418CF450790E}"/>
    <hyperlink ref="AD540" r:id="rId2150" display="https://fbref.com/en/players/ce4246f5/matchlogs/2023-2024/summary/Kurt-Zouma-Match-Logs" xr:uid="{D5249AC8-69F0-4248-9234-95318FD4E371}"/>
    <hyperlink ref="B541" r:id="rId2151" display="https://fbref.com/en/players/be18d79f/Oliwier-Zych" xr:uid="{47BC8C81-6A70-40A6-97C1-5EF359C5275F}"/>
    <hyperlink ref="C541" r:id="rId2152" display="https://fbref.com/en/country/POL/Poland-Football" xr:uid="{BC63DFD9-BB9B-4C42-942F-27CEEC5919DE}"/>
    <hyperlink ref="E541" r:id="rId2153" display="https://fbref.com/en/squads/8602292d/Aston-Villa-Stats" xr:uid="{7A6EBD0A-B605-441B-A686-AC6CFFFCCD38}"/>
    <hyperlink ref="AD541" r:id="rId2154" display="https://fbref.com/en/players/be18d79f/matchlogs/2023-2024/summary/Oliwier-Zych-Match-Logs" xr:uid="{9F8DCB66-FD88-4644-BE9D-2DF798D8C4A2}"/>
    <hyperlink ref="B542" r:id="rId2155" display="https://fbref.com/en/players/79300479/Martin-Odegaard" xr:uid="{F925B731-1EAB-4A80-AF1F-BA15578F52C9}"/>
    <hyperlink ref="C542" r:id="rId2156" display="https://fbref.com/en/country/NOR/Norway-Football" xr:uid="{B69ACA9B-058A-4A3D-90EC-850A2EF955F7}"/>
    <hyperlink ref="E542" r:id="rId2157" display="https://fbref.com/en/squads/18bb7c10/Arsenal-Stats" xr:uid="{C28600C8-39C3-4D2D-84B5-33741A1D200E}"/>
    <hyperlink ref="AD542" r:id="rId2158" display="https://fbref.com/en/players/79300479/matchlogs/2023-2024/summary/Martin-Odegaard-Match-Logs" xr:uid="{6C9C0537-7596-4A86-9C71-486D0BEDA94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1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45192.943749999999</v>
      </c>
      <c r="B2" s="29" t="s">
        <v>593</v>
      </c>
      <c r="C2" s="29" t="s">
        <v>470</v>
      </c>
      <c r="D2" s="29" t="s">
        <v>3426</v>
      </c>
    </row>
    <row r="3" spans="1:4" ht="17.25" thickBot="1">
      <c r="A3" s="28">
        <v>45191.868750000001</v>
      </c>
      <c r="B3" s="29" t="s">
        <v>400</v>
      </c>
      <c r="C3" s="29" t="s">
        <v>2255</v>
      </c>
      <c r="D3" s="29" t="s">
        <v>3427</v>
      </c>
    </row>
    <row r="4" spans="1:4" ht="17.25" thickBot="1">
      <c r="A4" s="28">
        <v>45189.893055555556</v>
      </c>
      <c r="B4" s="29" t="s">
        <v>2191</v>
      </c>
      <c r="C4" s="29" t="s">
        <v>2074</v>
      </c>
      <c r="D4" s="29" t="s">
        <v>3427</v>
      </c>
    </row>
    <row r="5" spans="1:4" ht="17.25" thickBot="1">
      <c r="A5" s="28">
        <v>45176.868750000001</v>
      </c>
      <c r="B5" s="29" t="s">
        <v>665</v>
      </c>
      <c r="C5" s="29" t="s">
        <v>1951</v>
      </c>
      <c r="D5" s="29" t="s">
        <v>3181</v>
      </c>
    </row>
    <row r="6" spans="1:4" ht="17.25" thickBot="1">
      <c r="A6" s="28">
        <v>45170.769444444442</v>
      </c>
      <c r="B6" s="29" t="s">
        <v>464</v>
      </c>
      <c r="C6" s="29" t="s">
        <v>393</v>
      </c>
      <c r="D6" s="29" t="s">
        <v>3176</v>
      </c>
    </row>
    <row r="7" spans="1:4" ht="17.25" thickBot="1">
      <c r="A7" s="28">
        <v>45170.769444444442</v>
      </c>
      <c r="B7" s="29" t="s">
        <v>453</v>
      </c>
      <c r="C7" s="29" t="s">
        <v>250</v>
      </c>
      <c r="D7" s="29" t="s">
        <v>3176</v>
      </c>
    </row>
    <row r="8" spans="1:4" ht="17.25" thickBot="1">
      <c r="A8" s="28">
        <v>45170.769444444442</v>
      </c>
      <c r="B8" s="29" t="s">
        <v>2316</v>
      </c>
      <c r="C8" s="29" t="s">
        <v>406</v>
      </c>
      <c r="D8" s="29" t="s">
        <v>3176</v>
      </c>
    </row>
    <row r="9" spans="1:4" ht="17.25" thickBot="1">
      <c r="A9" s="28">
        <v>45166.950694444444</v>
      </c>
      <c r="B9" s="29" t="s">
        <v>485</v>
      </c>
      <c r="C9" s="29" t="s">
        <v>390</v>
      </c>
      <c r="D9" s="29" t="s">
        <v>3176</v>
      </c>
    </row>
    <row r="10" spans="1:4" ht="17.25" thickBot="1">
      <c r="A10" s="28">
        <v>45166.950694444444</v>
      </c>
      <c r="B10" s="29" t="s">
        <v>508</v>
      </c>
      <c r="C10" s="29" t="s">
        <v>560</v>
      </c>
      <c r="D10" s="29" t="s">
        <v>3176</v>
      </c>
    </row>
    <row r="11" spans="1:4" ht="17.25" thickBot="1">
      <c r="A11" s="28">
        <v>45152.865972222222</v>
      </c>
      <c r="B11" s="29" t="s">
        <v>470</v>
      </c>
      <c r="C11" s="29" t="s">
        <v>412</v>
      </c>
      <c r="D11" s="29" t="s">
        <v>2763</v>
      </c>
    </row>
    <row r="12" spans="1:4" ht="17.25" thickBot="1">
      <c r="A12" s="28"/>
      <c r="B12" s="29"/>
      <c r="C12" s="29"/>
      <c r="D12" s="29"/>
    </row>
    <row r="13" spans="1:4" ht="17.25" thickBot="1">
      <c r="A13" s="28"/>
      <c r="B13" s="29"/>
      <c r="C13" s="29"/>
      <c r="D13" s="29"/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3" t="s">
        <v>29</v>
      </c>
      <c r="C1" s="83" t="s">
        <v>10</v>
      </c>
      <c r="D1" s="83" t="s">
        <v>46</v>
      </c>
      <c r="E1" s="83" t="s">
        <v>47</v>
      </c>
      <c r="F1" s="83" t="s">
        <v>48</v>
      </c>
      <c r="G1" s="83" t="s">
        <v>49</v>
      </c>
      <c r="H1" s="83" t="s">
        <v>50</v>
      </c>
      <c r="I1" s="83" t="s">
        <v>51</v>
      </c>
      <c r="J1" s="83" t="s">
        <v>52</v>
      </c>
      <c r="K1" s="83" t="s">
        <v>53</v>
      </c>
      <c r="L1" s="83" t="s">
        <v>23</v>
      </c>
      <c r="M1" s="83" t="s">
        <v>54</v>
      </c>
      <c r="N1" s="83" t="s">
        <v>55</v>
      </c>
      <c r="O1" s="83" t="s">
        <v>56</v>
      </c>
      <c r="P1" s="83" t="s">
        <v>2764</v>
      </c>
      <c r="Q1" s="83" t="s">
        <v>57</v>
      </c>
      <c r="R1" s="83" t="s">
        <v>58</v>
      </c>
      <c r="S1" s="83" t="s">
        <v>59</v>
      </c>
      <c r="T1" s="61" t="s">
        <v>60</v>
      </c>
      <c r="U1" s="87" t="s">
        <v>61</v>
      </c>
      <c r="V1" s="87" t="s">
        <v>62</v>
      </c>
    </row>
    <row r="2" spans="1:22">
      <c r="A2" s="135">
        <v>1</v>
      </c>
      <c r="B2" s="136" t="s">
        <v>2767</v>
      </c>
      <c r="C2" s="134">
        <v>7</v>
      </c>
      <c r="D2" s="134">
        <v>6</v>
      </c>
      <c r="E2" s="134">
        <v>0</v>
      </c>
      <c r="F2" s="134">
        <v>1</v>
      </c>
      <c r="G2" s="134">
        <v>17</v>
      </c>
      <c r="H2" s="134">
        <v>5</v>
      </c>
      <c r="I2" s="134">
        <v>12</v>
      </c>
      <c r="J2" s="134">
        <v>18</v>
      </c>
      <c r="K2" s="134">
        <v>2.57</v>
      </c>
      <c r="L2" s="134">
        <v>14.4</v>
      </c>
      <c r="M2" s="134">
        <v>5.0999999999999996</v>
      </c>
      <c r="N2" s="134">
        <v>9.3000000000000007</v>
      </c>
      <c r="O2" s="134">
        <v>1.33</v>
      </c>
      <c r="P2" s="84" t="s">
        <v>46</v>
      </c>
      <c r="Q2" s="137">
        <v>35437</v>
      </c>
      <c r="R2" s="138" t="s">
        <v>3428</v>
      </c>
      <c r="S2" s="138" t="s">
        <v>66</v>
      </c>
      <c r="T2" s="133"/>
      <c r="U2" s="2"/>
      <c r="V2" s="2"/>
    </row>
    <row r="3" spans="1:22">
      <c r="A3" s="131"/>
      <c r="B3" s="110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88"/>
      <c r="Q3" s="116"/>
      <c r="R3" s="119"/>
      <c r="S3" s="119"/>
      <c r="T3" s="104"/>
      <c r="U3" s="2"/>
      <c r="V3" s="2"/>
    </row>
    <row r="4" spans="1:22">
      <c r="A4" s="131"/>
      <c r="B4" s="110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84" t="s">
        <v>46</v>
      </c>
      <c r="Q4" s="116"/>
      <c r="R4" s="119"/>
      <c r="S4" s="119"/>
      <c r="T4" s="104"/>
      <c r="U4" s="2"/>
      <c r="V4" s="2"/>
    </row>
    <row r="5" spans="1:22">
      <c r="A5" s="131"/>
      <c r="B5" s="110"/>
      <c r="C5" s="113"/>
      <c r="D5" s="113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88"/>
      <c r="Q5" s="116"/>
      <c r="R5" s="119"/>
      <c r="S5" s="119"/>
      <c r="T5" s="104"/>
      <c r="U5" s="2"/>
      <c r="V5" s="2"/>
    </row>
    <row r="6" spans="1:22">
      <c r="A6" s="131"/>
      <c r="B6" s="110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84" t="s">
        <v>46</v>
      </c>
      <c r="Q6" s="116"/>
      <c r="R6" s="119"/>
      <c r="S6" s="119"/>
      <c r="T6" s="104"/>
      <c r="U6" s="2"/>
      <c r="V6" s="2"/>
    </row>
    <row r="7" spans="1:22">
      <c r="A7" s="131"/>
      <c r="B7" s="110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88"/>
      <c r="Q7" s="116"/>
      <c r="R7" s="119"/>
      <c r="S7" s="119"/>
      <c r="T7" s="104"/>
      <c r="U7" s="2"/>
      <c r="V7" s="2"/>
    </row>
    <row r="8" spans="1:22">
      <c r="A8" s="131"/>
      <c r="B8" s="110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84" t="s">
        <v>46</v>
      </c>
      <c r="Q8" s="116"/>
      <c r="R8" s="119"/>
      <c r="S8" s="119"/>
      <c r="T8" s="104"/>
      <c r="U8" s="2"/>
      <c r="V8" s="2"/>
    </row>
    <row r="9" spans="1:22">
      <c r="A9" s="131"/>
      <c r="B9" s="110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88"/>
      <c r="Q9" s="116"/>
      <c r="R9" s="119"/>
      <c r="S9" s="119"/>
      <c r="T9" s="104"/>
      <c r="U9" s="2"/>
      <c r="V9" s="2"/>
    </row>
    <row r="10" spans="1:22">
      <c r="A10" s="132"/>
      <c r="B10" s="111"/>
      <c r="C10" s="114"/>
      <c r="D10" s="114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82" t="s">
        <v>48</v>
      </c>
      <c r="Q10" s="117"/>
      <c r="R10" s="120"/>
      <c r="S10" s="120"/>
      <c r="T10" s="105"/>
      <c r="U10" s="2"/>
      <c r="V10" s="2"/>
    </row>
    <row r="11" spans="1:22">
      <c r="A11" s="130">
        <v>2</v>
      </c>
      <c r="B11" s="109" t="s">
        <v>2772</v>
      </c>
      <c r="C11" s="112">
        <v>7</v>
      </c>
      <c r="D11" s="112">
        <v>5</v>
      </c>
      <c r="E11" s="112">
        <v>2</v>
      </c>
      <c r="F11" s="112">
        <v>0</v>
      </c>
      <c r="G11" s="112">
        <v>17</v>
      </c>
      <c r="H11" s="112">
        <v>8</v>
      </c>
      <c r="I11" s="112">
        <v>9</v>
      </c>
      <c r="J11" s="112">
        <v>17</v>
      </c>
      <c r="K11" s="112">
        <v>2.4300000000000002</v>
      </c>
      <c r="L11" s="112">
        <v>13.1</v>
      </c>
      <c r="M11" s="112">
        <v>10</v>
      </c>
      <c r="N11" s="112">
        <v>3.1</v>
      </c>
      <c r="O11" s="112">
        <v>0.44</v>
      </c>
      <c r="P11" s="84" t="s">
        <v>46</v>
      </c>
      <c r="Q11" s="115">
        <v>61872</v>
      </c>
      <c r="R11" s="118" t="s">
        <v>3968</v>
      </c>
      <c r="S11" s="118" t="s">
        <v>2729</v>
      </c>
      <c r="T11" s="103"/>
      <c r="U11" s="2"/>
      <c r="V11" s="2"/>
    </row>
    <row r="12" spans="1:22">
      <c r="A12" s="131"/>
      <c r="B12" s="110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88"/>
      <c r="Q12" s="116"/>
      <c r="R12" s="119"/>
      <c r="S12" s="119"/>
      <c r="T12" s="104"/>
      <c r="U12" s="2"/>
      <c r="V12" s="2"/>
    </row>
    <row r="13" spans="1:22">
      <c r="A13" s="131"/>
      <c r="B13" s="110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84" t="s">
        <v>46</v>
      </c>
      <c r="Q13" s="116"/>
      <c r="R13" s="119"/>
      <c r="S13" s="119"/>
      <c r="T13" s="104"/>
      <c r="U13" s="2"/>
      <c r="V13" s="2"/>
    </row>
    <row r="14" spans="1:22">
      <c r="A14" s="131"/>
      <c r="B14" s="110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88"/>
      <c r="Q14" s="116"/>
      <c r="R14" s="119"/>
      <c r="S14" s="119"/>
      <c r="T14" s="104"/>
      <c r="U14" s="2"/>
      <c r="V14" s="2"/>
    </row>
    <row r="15" spans="1:22">
      <c r="A15" s="131"/>
      <c r="B15" s="110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84" t="s">
        <v>46</v>
      </c>
      <c r="Q15" s="116"/>
      <c r="R15" s="119"/>
      <c r="S15" s="119"/>
      <c r="T15" s="104"/>
      <c r="U15" s="2"/>
      <c r="V15" s="2"/>
    </row>
    <row r="16" spans="1:22">
      <c r="A16" s="131"/>
      <c r="B16" s="110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88"/>
      <c r="Q16" s="116"/>
      <c r="R16" s="119"/>
      <c r="S16" s="119"/>
      <c r="T16" s="104"/>
      <c r="U16" s="2"/>
      <c r="V16" s="2"/>
    </row>
    <row r="17" spans="1:22">
      <c r="A17" s="131"/>
      <c r="B17" s="110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84" t="s">
        <v>47</v>
      </c>
      <c r="Q17" s="116"/>
      <c r="R17" s="119"/>
      <c r="S17" s="119"/>
      <c r="T17" s="104"/>
      <c r="U17" s="2"/>
      <c r="V17" s="2"/>
    </row>
    <row r="18" spans="1:22">
      <c r="A18" s="131"/>
      <c r="B18" s="110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88"/>
      <c r="Q18" s="116"/>
      <c r="R18" s="119"/>
      <c r="S18" s="119"/>
      <c r="T18" s="104"/>
      <c r="U18" s="2"/>
      <c r="V18" s="2"/>
    </row>
    <row r="19" spans="1:22">
      <c r="A19" s="132"/>
      <c r="B19" s="111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82" t="s">
        <v>46</v>
      </c>
      <c r="Q19" s="117"/>
      <c r="R19" s="120"/>
      <c r="S19" s="120"/>
      <c r="T19" s="105"/>
      <c r="U19" s="2"/>
      <c r="V19" s="2"/>
    </row>
    <row r="20" spans="1:22">
      <c r="A20" s="130">
        <v>3</v>
      </c>
      <c r="B20" s="109" t="s">
        <v>2768</v>
      </c>
      <c r="C20" s="112">
        <v>7</v>
      </c>
      <c r="D20" s="112">
        <v>5</v>
      </c>
      <c r="E20" s="112">
        <v>2</v>
      </c>
      <c r="F20" s="112">
        <v>0</v>
      </c>
      <c r="G20" s="112">
        <v>15</v>
      </c>
      <c r="H20" s="112">
        <v>6</v>
      </c>
      <c r="I20" s="112">
        <v>9</v>
      </c>
      <c r="J20" s="112">
        <v>17</v>
      </c>
      <c r="K20" s="112">
        <v>2.4300000000000002</v>
      </c>
      <c r="L20" s="112">
        <v>14.5</v>
      </c>
      <c r="M20" s="112">
        <v>6.1</v>
      </c>
      <c r="N20" s="112">
        <v>8.4</v>
      </c>
      <c r="O20" s="112">
        <v>1.2</v>
      </c>
      <c r="P20" s="84" t="s">
        <v>47</v>
      </c>
      <c r="Q20" s="115">
        <v>60073</v>
      </c>
      <c r="R20" s="118" t="s">
        <v>3969</v>
      </c>
      <c r="S20" s="118" t="s">
        <v>64</v>
      </c>
      <c r="T20" s="103"/>
      <c r="U20" s="2"/>
      <c r="V20" s="2"/>
    </row>
    <row r="21" spans="1:22">
      <c r="A21" s="131"/>
      <c r="B21" s="110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88"/>
      <c r="Q21" s="116"/>
      <c r="R21" s="119"/>
      <c r="S21" s="119"/>
      <c r="T21" s="104"/>
      <c r="U21" s="2"/>
      <c r="V21" s="2"/>
    </row>
    <row r="22" spans="1:22">
      <c r="A22" s="131"/>
      <c r="B22" s="110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84" t="s">
        <v>46</v>
      </c>
      <c r="Q22" s="116"/>
      <c r="R22" s="119"/>
      <c r="S22" s="119"/>
      <c r="T22" s="104"/>
    </row>
    <row r="23" spans="1:22">
      <c r="A23" s="131"/>
      <c r="B23" s="110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88"/>
      <c r="Q23" s="116"/>
      <c r="R23" s="119"/>
      <c r="S23" s="119"/>
      <c r="T23" s="104"/>
    </row>
    <row r="24" spans="1:22">
      <c r="A24" s="131"/>
      <c r="B24" s="110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84" t="s">
        <v>46</v>
      </c>
      <c r="Q24" s="116"/>
      <c r="R24" s="119"/>
      <c r="S24" s="119"/>
      <c r="T24" s="104"/>
    </row>
    <row r="25" spans="1:22">
      <c r="A25" s="131"/>
      <c r="B25" s="110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88"/>
      <c r="Q25" s="116"/>
      <c r="R25" s="119"/>
      <c r="S25" s="119"/>
      <c r="T25" s="104"/>
    </row>
    <row r="26" spans="1:22">
      <c r="A26" s="131"/>
      <c r="B26" s="110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84" t="s">
        <v>47</v>
      </c>
      <c r="Q26" s="116"/>
      <c r="R26" s="119"/>
      <c r="S26" s="119"/>
      <c r="T26" s="104"/>
      <c r="U26" s="2"/>
      <c r="V26" s="2"/>
    </row>
    <row r="27" spans="1:22">
      <c r="A27" s="131"/>
      <c r="B27" s="110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88"/>
      <c r="Q27" s="116"/>
      <c r="R27" s="119"/>
      <c r="S27" s="119"/>
      <c r="T27" s="104"/>
      <c r="U27" s="2"/>
      <c r="V27" s="2"/>
    </row>
    <row r="28" spans="1:22">
      <c r="A28" s="132"/>
      <c r="B28" s="111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82" t="s">
        <v>46</v>
      </c>
      <c r="Q28" s="117"/>
      <c r="R28" s="120"/>
      <c r="S28" s="120"/>
      <c r="T28" s="105"/>
      <c r="U28" s="2"/>
      <c r="V28" s="2"/>
    </row>
    <row r="29" spans="1:22">
      <c r="A29" s="130">
        <v>4</v>
      </c>
      <c r="B29" s="109" t="s">
        <v>2774</v>
      </c>
      <c r="C29" s="112">
        <v>7</v>
      </c>
      <c r="D29" s="112">
        <v>5</v>
      </c>
      <c r="E29" s="112">
        <v>1</v>
      </c>
      <c r="F29" s="112">
        <v>1</v>
      </c>
      <c r="G29" s="112">
        <v>16</v>
      </c>
      <c r="H29" s="112">
        <v>7</v>
      </c>
      <c r="I29" s="112">
        <v>9</v>
      </c>
      <c r="J29" s="112">
        <v>16</v>
      </c>
      <c r="K29" s="112">
        <v>2.29</v>
      </c>
      <c r="L29" s="112">
        <v>14.5</v>
      </c>
      <c r="M29" s="112">
        <v>9.1999999999999993</v>
      </c>
      <c r="N29" s="112">
        <v>5.3</v>
      </c>
      <c r="O29" s="112">
        <v>0.76</v>
      </c>
      <c r="P29" s="84" t="s">
        <v>46</v>
      </c>
      <c r="Q29" s="115">
        <v>51130</v>
      </c>
      <c r="R29" s="124" t="s">
        <v>3429</v>
      </c>
      <c r="S29" s="118" t="s">
        <v>80</v>
      </c>
      <c r="T29" s="103"/>
    </row>
    <row r="30" spans="1:22">
      <c r="A30" s="131"/>
      <c r="B30" s="110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88"/>
      <c r="Q30" s="116"/>
      <c r="R30" s="125"/>
      <c r="S30" s="119"/>
      <c r="T30" s="104"/>
    </row>
    <row r="31" spans="1:22">
      <c r="A31" s="131"/>
      <c r="B31" s="110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84" t="s">
        <v>46</v>
      </c>
      <c r="Q31" s="116"/>
      <c r="R31" s="125"/>
      <c r="S31" s="119"/>
      <c r="T31" s="104"/>
    </row>
    <row r="32" spans="1:22">
      <c r="A32" s="131"/>
      <c r="B32" s="110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88"/>
      <c r="Q32" s="116"/>
      <c r="R32" s="125"/>
      <c r="S32" s="119"/>
      <c r="T32" s="104"/>
      <c r="U32" s="86" t="s">
        <v>61</v>
      </c>
      <c r="V32" s="86" t="s">
        <v>62</v>
      </c>
    </row>
    <row r="33" spans="1:22">
      <c r="A33" s="131"/>
      <c r="B33" s="110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84" t="s">
        <v>46</v>
      </c>
      <c r="Q33" s="116"/>
      <c r="R33" s="125"/>
      <c r="S33" s="119"/>
      <c r="T33" s="104"/>
      <c r="U33" s="2"/>
      <c r="V33" s="2"/>
    </row>
    <row r="34" spans="1:22">
      <c r="A34" s="131"/>
      <c r="B34" s="110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88"/>
      <c r="Q34" s="116"/>
      <c r="R34" s="125"/>
      <c r="S34" s="119"/>
      <c r="T34" s="104"/>
      <c r="U34" s="2"/>
      <c r="V34" s="2"/>
    </row>
    <row r="35" spans="1:22">
      <c r="A35" s="131"/>
      <c r="B35" s="110"/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84" t="s">
        <v>46</v>
      </c>
      <c r="Q35" s="116"/>
      <c r="R35" s="125"/>
      <c r="S35" s="119"/>
      <c r="T35" s="104"/>
      <c r="U35" s="2"/>
      <c r="V35" s="2"/>
    </row>
    <row r="36" spans="1:22">
      <c r="A36" s="131"/>
      <c r="B36" s="110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88"/>
      <c r="Q36" s="116"/>
      <c r="R36" s="125"/>
      <c r="S36" s="119"/>
      <c r="T36" s="104"/>
      <c r="U36" s="2"/>
      <c r="V36" s="2"/>
    </row>
    <row r="37" spans="1:22">
      <c r="A37" s="132"/>
      <c r="B37" s="111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82" t="s">
        <v>48</v>
      </c>
      <c r="Q37" s="117"/>
      <c r="R37" s="126"/>
      <c r="S37" s="120"/>
      <c r="T37" s="105"/>
      <c r="U37" s="2"/>
      <c r="V37" s="2"/>
    </row>
    <row r="38" spans="1:22">
      <c r="A38" s="127">
        <v>5</v>
      </c>
      <c r="B38" s="109" t="s">
        <v>2784</v>
      </c>
      <c r="C38" s="112">
        <v>7</v>
      </c>
      <c r="D38" s="112">
        <v>5</v>
      </c>
      <c r="E38" s="112">
        <v>0</v>
      </c>
      <c r="F38" s="112">
        <v>2</v>
      </c>
      <c r="G38" s="112">
        <v>18</v>
      </c>
      <c r="H38" s="112">
        <v>11</v>
      </c>
      <c r="I38" s="112">
        <v>7</v>
      </c>
      <c r="J38" s="112">
        <v>15</v>
      </c>
      <c r="K38" s="112">
        <v>2.14</v>
      </c>
      <c r="L38" s="112">
        <v>13.5</v>
      </c>
      <c r="M38" s="112">
        <v>11.3</v>
      </c>
      <c r="N38" s="112">
        <v>2.1</v>
      </c>
      <c r="O38" s="112">
        <v>0.3</v>
      </c>
      <c r="P38" s="84" t="s">
        <v>46</v>
      </c>
      <c r="Q38" s="115">
        <v>41046</v>
      </c>
      <c r="R38" s="118" t="s">
        <v>3970</v>
      </c>
      <c r="S38" s="118" t="s">
        <v>84</v>
      </c>
      <c r="T38" s="103"/>
      <c r="U38" s="2"/>
      <c r="V38" s="2"/>
    </row>
    <row r="39" spans="1:22">
      <c r="A39" s="128"/>
      <c r="B39" s="110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88"/>
      <c r="Q39" s="116"/>
      <c r="R39" s="119"/>
      <c r="S39" s="119"/>
      <c r="T39" s="104"/>
      <c r="U39" s="2"/>
      <c r="V39" s="2"/>
    </row>
    <row r="40" spans="1:22">
      <c r="A40" s="128"/>
      <c r="B40" s="110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84" t="s">
        <v>48</v>
      </c>
      <c r="Q40" s="116"/>
      <c r="R40" s="119"/>
      <c r="S40" s="119"/>
      <c r="T40" s="104"/>
      <c r="U40" s="2"/>
      <c r="V40" s="2"/>
    </row>
    <row r="41" spans="1:22">
      <c r="A41" s="128"/>
      <c r="B41" s="110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88"/>
      <c r="Q41" s="116"/>
      <c r="R41" s="119"/>
      <c r="S41" s="119"/>
      <c r="T41" s="104"/>
      <c r="U41" s="2"/>
      <c r="V41" s="2"/>
    </row>
    <row r="42" spans="1:22">
      <c r="A42" s="128"/>
      <c r="B42" s="110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84" t="s">
        <v>46</v>
      </c>
      <c r="Q42" s="116"/>
      <c r="R42" s="119"/>
      <c r="S42" s="119"/>
      <c r="T42" s="104"/>
      <c r="U42" s="2"/>
      <c r="V42" s="2"/>
    </row>
    <row r="43" spans="1:22">
      <c r="A43" s="128"/>
      <c r="B43" s="110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88"/>
      <c r="Q43" s="116"/>
      <c r="R43" s="119"/>
      <c r="S43" s="119"/>
      <c r="T43" s="104"/>
      <c r="U43" s="2"/>
      <c r="V43" s="2"/>
    </row>
    <row r="44" spans="1:22">
      <c r="A44" s="128"/>
      <c r="B44" s="110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84" t="s">
        <v>46</v>
      </c>
      <c r="Q44" s="116"/>
      <c r="R44" s="119"/>
      <c r="S44" s="119"/>
      <c r="T44" s="104"/>
      <c r="U44" s="2"/>
      <c r="V44" s="2"/>
    </row>
    <row r="45" spans="1:22">
      <c r="A45" s="128"/>
      <c r="B45" s="110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88"/>
      <c r="Q45" s="116"/>
      <c r="R45" s="119"/>
      <c r="S45" s="119"/>
      <c r="T45" s="104"/>
      <c r="U45" s="2"/>
      <c r="V45" s="2"/>
    </row>
    <row r="46" spans="1:22">
      <c r="A46" s="129"/>
      <c r="B46" s="111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82" t="s">
        <v>46</v>
      </c>
      <c r="Q46" s="117"/>
      <c r="R46" s="120"/>
      <c r="S46" s="120"/>
      <c r="T46" s="105"/>
      <c r="U46" s="2"/>
      <c r="V46" s="2"/>
    </row>
    <row r="47" spans="1:22">
      <c r="A47" s="121">
        <v>6</v>
      </c>
      <c r="B47" s="109" t="s">
        <v>2766</v>
      </c>
      <c r="C47" s="112">
        <v>7</v>
      </c>
      <c r="D47" s="112">
        <v>5</v>
      </c>
      <c r="E47" s="112">
        <v>0</v>
      </c>
      <c r="F47" s="112">
        <v>2</v>
      </c>
      <c r="G47" s="112">
        <v>19</v>
      </c>
      <c r="H47" s="112">
        <v>14</v>
      </c>
      <c r="I47" s="112">
        <v>5</v>
      </c>
      <c r="J47" s="112">
        <v>15</v>
      </c>
      <c r="K47" s="112">
        <v>2.14</v>
      </c>
      <c r="L47" s="112">
        <v>14.2</v>
      </c>
      <c r="M47" s="112">
        <v>11.4</v>
      </c>
      <c r="N47" s="112">
        <v>2.8</v>
      </c>
      <c r="O47" s="112">
        <v>0.39</v>
      </c>
      <c r="P47" s="84" t="s">
        <v>48</v>
      </c>
      <c r="Q47" s="115">
        <v>31654</v>
      </c>
      <c r="R47" s="118" t="s">
        <v>3177</v>
      </c>
      <c r="S47" s="118" t="s">
        <v>377</v>
      </c>
      <c r="T47" s="103"/>
      <c r="U47" s="2"/>
      <c r="V47" s="2"/>
    </row>
    <row r="48" spans="1:22">
      <c r="A48" s="122"/>
      <c r="B48" s="110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88"/>
      <c r="Q48" s="116"/>
      <c r="R48" s="119"/>
      <c r="S48" s="119"/>
      <c r="T48" s="104"/>
      <c r="U48" s="2"/>
      <c r="V48" s="2"/>
    </row>
    <row r="49" spans="1:22">
      <c r="A49" s="122"/>
      <c r="B49" s="110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84" t="s">
        <v>46</v>
      </c>
      <c r="Q49" s="116"/>
      <c r="R49" s="119"/>
      <c r="S49" s="119"/>
      <c r="T49" s="104"/>
      <c r="U49" s="2"/>
      <c r="V49" s="2"/>
    </row>
    <row r="50" spans="1:22">
      <c r="A50" s="122"/>
      <c r="B50" s="110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88"/>
      <c r="Q50" s="116"/>
      <c r="R50" s="119"/>
      <c r="S50" s="119"/>
      <c r="T50" s="104"/>
      <c r="U50" s="2"/>
      <c r="V50" s="2"/>
    </row>
    <row r="51" spans="1:22">
      <c r="A51" s="122"/>
      <c r="B51" s="110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84" t="s">
        <v>46</v>
      </c>
      <c r="Q51" s="116"/>
      <c r="R51" s="119"/>
      <c r="S51" s="119"/>
      <c r="T51" s="104"/>
      <c r="U51" s="2"/>
      <c r="V51" s="2"/>
    </row>
    <row r="52" spans="1:22">
      <c r="A52" s="122"/>
      <c r="B52" s="110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88"/>
      <c r="Q52" s="116"/>
      <c r="R52" s="119"/>
      <c r="S52" s="119"/>
      <c r="T52" s="104"/>
      <c r="U52" s="2"/>
      <c r="V52" s="2"/>
    </row>
    <row r="53" spans="1:22">
      <c r="A53" s="122"/>
      <c r="B53" s="110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84" t="s">
        <v>46</v>
      </c>
      <c r="Q53" s="116"/>
      <c r="R53" s="119"/>
      <c r="S53" s="119"/>
      <c r="T53" s="104"/>
    </row>
    <row r="54" spans="1:22">
      <c r="A54" s="122"/>
      <c r="B54" s="110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88"/>
      <c r="Q54" s="116"/>
      <c r="R54" s="119"/>
      <c r="S54" s="119"/>
      <c r="T54" s="104"/>
    </row>
    <row r="55" spans="1:22">
      <c r="A55" s="123"/>
      <c r="B55" s="111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82" t="s">
        <v>48</v>
      </c>
      <c r="Q55" s="117"/>
      <c r="R55" s="120"/>
      <c r="S55" s="120"/>
      <c r="T55" s="105"/>
    </row>
    <row r="56" spans="1:22">
      <c r="A56" s="121">
        <v>7</v>
      </c>
      <c r="B56" s="109" t="s">
        <v>2775</v>
      </c>
      <c r="C56" s="112">
        <v>7</v>
      </c>
      <c r="D56" s="112">
        <v>4</v>
      </c>
      <c r="E56" s="112">
        <v>1</v>
      </c>
      <c r="F56" s="112">
        <v>2</v>
      </c>
      <c r="G56" s="112">
        <v>13</v>
      </c>
      <c r="H56" s="112">
        <v>10</v>
      </c>
      <c r="I56" s="112">
        <v>3</v>
      </c>
      <c r="J56" s="112">
        <v>13</v>
      </c>
      <c r="K56" s="112">
        <v>1.86</v>
      </c>
      <c r="L56" s="112">
        <v>11.1</v>
      </c>
      <c r="M56" s="112">
        <v>14.3</v>
      </c>
      <c r="N56" s="112">
        <v>-3.2</v>
      </c>
      <c r="O56" s="112">
        <v>-0.46</v>
      </c>
      <c r="P56" s="84" t="s">
        <v>46</v>
      </c>
      <c r="Q56" s="115">
        <v>62462</v>
      </c>
      <c r="R56" s="118" t="s">
        <v>3971</v>
      </c>
      <c r="S56" s="118" t="s">
        <v>120</v>
      </c>
      <c r="T56" s="103"/>
    </row>
    <row r="57" spans="1:22">
      <c r="A57" s="122"/>
      <c r="B57" s="110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88"/>
      <c r="Q57" s="116"/>
      <c r="R57" s="119"/>
      <c r="S57" s="119"/>
      <c r="T57" s="104"/>
    </row>
    <row r="58" spans="1:22">
      <c r="A58" s="122"/>
      <c r="B58" s="110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84" t="s">
        <v>46</v>
      </c>
      <c r="Q58" s="116"/>
      <c r="R58" s="119"/>
      <c r="S58" s="119"/>
      <c r="T58" s="104"/>
    </row>
    <row r="59" spans="1:22">
      <c r="A59" s="122"/>
      <c r="B59" s="110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88"/>
      <c r="Q59" s="116"/>
      <c r="R59" s="119"/>
      <c r="S59" s="119"/>
      <c r="T59" s="104"/>
    </row>
    <row r="60" spans="1:22">
      <c r="A60" s="122"/>
      <c r="B60" s="110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84" t="s">
        <v>48</v>
      </c>
      <c r="Q60" s="116"/>
      <c r="R60" s="119"/>
      <c r="S60" s="119"/>
      <c r="T60" s="104"/>
    </row>
    <row r="61" spans="1:22">
      <c r="A61" s="122"/>
      <c r="B61" s="110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88"/>
      <c r="Q61" s="116"/>
      <c r="R61" s="119"/>
      <c r="S61" s="119"/>
      <c r="T61" s="104"/>
    </row>
    <row r="62" spans="1:22">
      <c r="A62" s="122"/>
      <c r="B62" s="110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84" t="s">
        <v>48</v>
      </c>
      <c r="Q62" s="116"/>
      <c r="R62" s="119"/>
      <c r="S62" s="119"/>
      <c r="T62" s="104"/>
    </row>
    <row r="63" spans="1:22">
      <c r="A63" s="122"/>
      <c r="B63" s="110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88"/>
      <c r="Q63" s="116"/>
      <c r="R63" s="119"/>
      <c r="S63" s="119"/>
      <c r="T63" s="104"/>
    </row>
    <row r="64" spans="1:22">
      <c r="A64" s="123"/>
      <c r="B64" s="111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82" t="s">
        <v>46</v>
      </c>
      <c r="Q64" s="117"/>
      <c r="R64" s="120"/>
      <c r="S64" s="120"/>
      <c r="T64" s="105"/>
    </row>
    <row r="65" spans="1:20">
      <c r="A65" s="121">
        <v>8</v>
      </c>
      <c r="B65" s="109" t="s">
        <v>2765</v>
      </c>
      <c r="C65" s="112">
        <v>7</v>
      </c>
      <c r="D65" s="112">
        <v>4</v>
      </c>
      <c r="E65" s="112">
        <v>0</v>
      </c>
      <c r="F65" s="112">
        <v>3</v>
      </c>
      <c r="G65" s="112">
        <v>18</v>
      </c>
      <c r="H65" s="112">
        <v>7</v>
      </c>
      <c r="I65" s="112">
        <v>11</v>
      </c>
      <c r="J65" s="112">
        <v>12</v>
      </c>
      <c r="K65" s="112">
        <v>1.71</v>
      </c>
      <c r="L65" s="112">
        <v>15.3</v>
      </c>
      <c r="M65" s="112">
        <v>7</v>
      </c>
      <c r="N65" s="112">
        <v>8.3000000000000007</v>
      </c>
      <c r="O65" s="112">
        <v>1.18</v>
      </c>
      <c r="P65" s="84" t="s">
        <v>48</v>
      </c>
      <c r="Q65" s="115">
        <v>39023</v>
      </c>
      <c r="R65" s="124" t="s">
        <v>3972</v>
      </c>
      <c r="S65" s="118" t="s">
        <v>68</v>
      </c>
      <c r="T65" s="103"/>
    </row>
    <row r="66" spans="1:20">
      <c r="A66" s="122"/>
      <c r="B66" s="110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88"/>
      <c r="Q66" s="116"/>
      <c r="R66" s="125"/>
      <c r="S66" s="119"/>
      <c r="T66" s="104"/>
    </row>
    <row r="67" spans="1:20">
      <c r="A67" s="122"/>
      <c r="B67" s="110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84" t="s">
        <v>48</v>
      </c>
      <c r="Q67" s="116"/>
      <c r="R67" s="125"/>
      <c r="S67" s="119"/>
      <c r="T67" s="104"/>
    </row>
    <row r="68" spans="1:20">
      <c r="A68" s="122"/>
      <c r="B68" s="110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88"/>
      <c r="Q68" s="116"/>
      <c r="R68" s="125"/>
      <c r="S68" s="119"/>
      <c r="T68" s="104"/>
    </row>
    <row r="69" spans="1:20">
      <c r="A69" s="122"/>
      <c r="B69" s="110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84" t="s">
        <v>46</v>
      </c>
      <c r="Q69" s="116"/>
      <c r="R69" s="125"/>
      <c r="S69" s="119"/>
      <c r="T69" s="104"/>
    </row>
    <row r="70" spans="1:20">
      <c r="A70" s="122"/>
      <c r="B70" s="110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88"/>
      <c r="Q70" s="116"/>
      <c r="R70" s="125"/>
      <c r="S70" s="119"/>
      <c r="T70" s="104"/>
    </row>
    <row r="71" spans="1:20">
      <c r="A71" s="122"/>
      <c r="B71" s="110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84" t="s">
        <v>46</v>
      </c>
      <c r="Q71" s="116"/>
      <c r="R71" s="125"/>
      <c r="S71" s="119"/>
      <c r="T71" s="104"/>
    </row>
    <row r="72" spans="1:20">
      <c r="A72" s="122"/>
      <c r="B72" s="110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88"/>
      <c r="Q72" s="116"/>
      <c r="R72" s="125"/>
      <c r="S72" s="119"/>
      <c r="T72" s="104"/>
    </row>
    <row r="73" spans="1:20">
      <c r="A73" s="123"/>
      <c r="B73" s="111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82" t="s">
        <v>46</v>
      </c>
      <c r="Q73" s="117"/>
      <c r="R73" s="126"/>
      <c r="S73" s="120"/>
      <c r="T73" s="105"/>
    </row>
    <row r="74" spans="1:20">
      <c r="A74" s="121">
        <v>9</v>
      </c>
      <c r="B74" s="109" t="s">
        <v>2769</v>
      </c>
      <c r="C74" s="112">
        <v>7</v>
      </c>
      <c r="D74" s="112">
        <v>3</v>
      </c>
      <c r="E74" s="112">
        <v>2</v>
      </c>
      <c r="F74" s="112">
        <v>2</v>
      </c>
      <c r="G74" s="112">
        <v>7</v>
      </c>
      <c r="H74" s="112">
        <v>7</v>
      </c>
      <c r="I74" s="112">
        <v>0</v>
      </c>
      <c r="J74" s="112">
        <v>11</v>
      </c>
      <c r="K74" s="112">
        <v>1.57</v>
      </c>
      <c r="L74" s="112">
        <v>8.1</v>
      </c>
      <c r="M74" s="112">
        <v>9.5</v>
      </c>
      <c r="N74" s="112">
        <v>-1.4</v>
      </c>
      <c r="O74" s="112">
        <v>-0.2</v>
      </c>
      <c r="P74" s="84" t="s">
        <v>47</v>
      </c>
      <c r="Q74" s="115">
        <v>24667</v>
      </c>
      <c r="R74" s="118" t="s">
        <v>3327</v>
      </c>
      <c r="S74" s="118" t="s">
        <v>372</v>
      </c>
      <c r="T74" s="103"/>
    </row>
    <row r="75" spans="1:20">
      <c r="A75" s="122"/>
      <c r="B75" s="110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88"/>
      <c r="Q75" s="116"/>
      <c r="R75" s="119"/>
      <c r="S75" s="119"/>
      <c r="T75" s="104"/>
    </row>
    <row r="76" spans="1:20">
      <c r="A76" s="122"/>
      <c r="B76" s="110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84" t="s">
        <v>46</v>
      </c>
      <c r="Q76" s="116"/>
      <c r="R76" s="119"/>
      <c r="S76" s="119"/>
      <c r="T76" s="104"/>
    </row>
    <row r="77" spans="1:20">
      <c r="A77" s="122"/>
      <c r="B77" s="110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88"/>
      <c r="Q77" s="116"/>
      <c r="R77" s="119"/>
      <c r="S77" s="119"/>
      <c r="T77" s="104"/>
    </row>
    <row r="78" spans="1:20">
      <c r="A78" s="122"/>
      <c r="B78" s="110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84" t="s">
        <v>48</v>
      </c>
      <c r="Q78" s="116"/>
      <c r="R78" s="119"/>
      <c r="S78" s="119"/>
      <c r="T78" s="104"/>
    </row>
    <row r="79" spans="1:20">
      <c r="A79" s="122"/>
      <c r="B79" s="110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88"/>
      <c r="Q79" s="116"/>
      <c r="R79" s="119"/>
      <c r="S79" s="119"/>
      <c r="T79" s="104"/>
    </row>
    <row r="80" spans="1:20">
      <c r="A80" s="122"/>
      <c r="B80" s="110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84" t="s">
        <v>47</v>
      </c>
      <c r="Q80" s="116"/>
      <c r="R80" s="119"/>
      <c r="S80" s="119"/>
      <c r="T80" s="104"/>
    </row>
    <row r="81" spans="1:20">
      <c r="A81" s="122"/>
      <c r="B81" s="110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88"/>
      <c r="Q81" s="116"/>
      <c r="R81" s="119"/>
      <c r="S81" s="119"/>
      <c r="T81" s="104"/>
    </row>
    <row r="82" spans="1:20">
      <c r="A82" s="123"/>
      <c r="B82" s="111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82" t="s">
        <v>46</v>
      </c>
      <c r="Q82" s="117"/>
      <c r="R82" s="120"/>
      <c r="S82" s="120"/>
      <c r="T82" s="105"/>
    </row>
    <row r="83" spans="1:20">
      <c r="A83" s="121">
        <v>10</v>
      </c>
      <c r="B83" s="109" t="s">
        <v>2771</v>
      </c>
      <c r="C83" s="112">
        <v>7</v>
      </c>
      <c r="D83" s="112">
        <v>3</v>
      </c>
      <c r="E83" s="112">
        <v>0</v>
      </c>
      <c r="F83" s="112">
        <v>4</v>
      </c>
      <c r="G83" s="112">
        <v>7</v>
      </c>
      <c r="H83" s="112">
        <v>11</v>
      </c>
      <c r="I83" s="112">
        <v>-4</v>
      </c>
      <c r="J83" s="112">
        <v>9</v>
      </c>
      <c r="K83" s="112">
        <v>1.29</v>
      </c>
      <c r="L83" s="112">
        <v>11.2</v>
      </c>
      <c r="M83" s="112">
        <v>11.1</v>
      </c>
      <c r="N83" s="112">
        <v>0.1</v>
      </c>
      <c r="O83" s="112">
        <v>0.01</v>
      </c>
      <c r="P83" s="84" t="s">
        <v>46</v>
      </c>
      <c r="Q83" s="115">
        <v>73493</v>
      </c>
      <c r="R83" s="118" t="s">
        <v>3430</v>
      </c>
      <c r="S83" s="118" t="s">
        <v>2713</v>
      </c>
      <c r="T83" s="103"/>
    </row>
    <row r="84" spans="1:20">
      <c r="A84" s="122"/>
      <c r="B84" s="110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88"/>
      <c r="Q84" s="116"/>
      <c r="R84" s="119"/>
      <c r="S84" s="119"/>
      <c r="T84" s="104"/>
    </row>
    <row r="85" spans="1:20">
      <c r="A85" s="122"/>
      <c r="B85" s="110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84" t="s">
        <v>48</v>
      </c>
      <c r="Q85" s="116"/>
      <c r="R85" s="119"/>
      <c r="S85" s="119"/>
      <c r="T85" s="104"/>
    </row>
    <row r="86" spans="1:20">
      <c r="A86" s="122"/>
      <c r="B86" s="110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88"/>
      <c r="Q86" s="116"/>
      <c r="R86" s="119"/>
      <c r="S86" s="119"/>
      <c r="T86" s="104"/>
    </row>
    <row r="87" spans="1:20">
      <c r="A87" s="122"/>
      <c r="B87" s="110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84" t="s">
        <v>48</v>
      </c>
      <c r="Q87" s="116"/>
      <c r="R87" s="119"/>
      <c r="S87" s="119"/>
      <c r="T87" s="104"/>
    </row>
    <row r="88" spans="1:20">
      <c r="A88" s="122"/>
      <c r="B88" s="110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88"/>
      <c r="Q88" s="116"/>
      <c r="R88" s="119"/>
      <c r="S88" s="119"/>
      <c r="T88" s="104"/>
    </row>
    <row r="89" spans="1:20">
      <c r="A89" s="122"/>
      <c r="B89" s="110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84" t="s">
        <v>46</v>
      </c>
      <c r="Q89" s="116"/>
      <c r="R89" s="119"/>
      <c r="S89" s="119"/>
      <c r="T89" s="104"/>
    </row>
    <row r="90" spans="1:20">
      <c r="A90" s="122"/>
      <c r="B90" s="110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88"/>
      <c r="Q90" s="116"/>
      <c r="R90" s="119"/>
      <c r="S90" s="119"/>
      <c r="T90" s="104"/>
    </row>
    <row r="91" spans="1:20">
      <c r="A91" s="123"/>
      <c r="B91" s="111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82" t="s">
        <v>48</v>
      </c>
      <c r="Q91" s="117"/>
      <c r="R91" s="120"/>
      <c r="S91" s="120"/>
      <c r="T91" s="105"/>
    </row>
    <row r="92" spans="1:20">
      <c r="A92" s="121">
        <v>11</v>
      </c>
      <c r="B92" s="109" t="s">
        <v>2778</v>
      </c>
      <c r="C92" s="112">
        <v>7</v>
      </c>
      <c r="D92" s="112">
        <v>2</v>
      </c>
      <c r="E92" s="112">
        <v>2</v>
      </c>
      <c r="F92" s="112">
        <v>3</v>
      </c>
      <c r="G92" s="112">
        <v>8</v>
      </c>
      <c r="H92" s="112">
        <v>10</v>
      </c>
      <c r="I92" s="112">
        <v>-2</v>
      </c>
      <c r="J92" s="112">
        <v>8</v>
      </c>
      <c r="K92" s="112">
        <v>1.1399999999999999</v>
      </c>
      <c r="L92" s="112">
        <v>6.7</v>
      </c>
      <c r="M92" s="112">
        <v>10</v>
      </c>
      <c r="N92" s="112">
        <v>-3.2</v>
      </c>
      <c r="O92" s="112">
        <v>-0.46</v>
      </c>
      <c r="P92" s="84" t="s">
        <v>48</v>
      </c>
      <c r="Q92" s="115">
        <v>29131</v>
      </c>
      <c r="R92" s="118" t="s">
        <v>2992</v>
      </c>
      <c r="S92" s="118" t="s">
        <v>379</v>
      </c>
      <c r="T92" s="103"/>
    </row>
    <row r="93" spans="1:20">
      <c r="A93" s="122"/>
      <c r="B93" s="110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88"/>
      <c r="Q93" s="116"/>
      <c r="R93" s="119"/>
      <c r="S93" s="119"/>
      <c r="T93" s="104"/>
    </row>
    <row r="94" spans="1:20">
      <c r="A94" s="122"/>
      <c r="B94" s="110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84" t="s">
        <v>46</v>
      </c>
      <c r="Q94" s="116"/>
      <c r="R94" s="119"/>
      <c r="S94" s="119"/>
      <c r="T94" s="104"/>
    </row>
    <row r="95" spans="1:20">
      <c r="A95" s="122"/>
      <c r="B95" s="110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88"/>
      <c r="Q95" s="116"/>
      <c r="R95" s="119"/>
      <c r="S95" s="119"/>
      <c r="T95" s="104"/>
    </row>
    <row r="96" spans="1:20">
      <c r="A96" s="122"/>
      <c r="B96" s="110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84" t="s">
        <v>47</v>
      </c>
      <c r="Q96" s="116"/>
      <c r="R96" s="119"/>
      <c r="S96" s="119"/>
      <c r="T96" s="104"/>
    </row>
    <row r="97" spans="1:20">
      <c r="A97" s="122"/>
      <c r="B97" s="110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88"/>
      <c r="Q97" s="116"/>
      <c r="R97" s="119"/>
      <c r="S97" s="119"/>
      <c r="T97" s="104"/>
    </row>
    <row r="98" spans="1:20">
      <c r="A98" s="122"/>
      <c r="B98" s="110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84" t="s">
        <v>48</v>
      </c>
      <c r="Q98" s="116"/>
      <c r="R98" s="119"/>
      <c r="S98" s="119"/>
      <c r="T98" s="104"/>
    </row>
    <row r="99" spans="1:20">
      <c r="A99" s="122"/>
      <c r="B99" s="110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88"/>
      <c r="Q99" s="116"/>
      <c r="R99" s="119"/>
      <c r="S99" s="119"/>
      <c r="T99" s="104"/>
    </row>
    <row r="100" spans="1:20">
      <c r="A100" s="123"/>
      <c r="B100" s="111"/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82" t="s">
        <v>47</v>
      </c>
      <c r="Q100" s="117"/>
      <c r="R100" s="120"/>
      <c r="S100" s="120"/>
      <c r="T100" s="105"/>
    </row>
    <row r="101" spans="1:20">
      <c r="A101" s="121">
        <v>12</v>
      </c>
      <c r="B101" s="109" t="s">
        <v>2770</v>
      </c>
      <c r="C101" s="112">
        <v>6</v>
      </c>
      <c r="D101" s="112">
        <v>2</v>
      </c>
      <c r="E101" s="112">
        <v>2</v>
      </c>
      <c r="F101" s="112">
        <v>2</v>
      </c>
      <c r="G101" s="112">
        <v>5</v>
      </c>
      <c r="H101" s="112">
        <v>10</v>
      </c>
      <c r="I101" s="112">
        <v>-5</v>
      </c>
      <c r="J101" s="112">
        <v>8</v>
      </c>
      <c r="K101" s="112">
        <v>1.33</v>
      </c>
      <c r="L101" s="112">
        <v>5.4</v>
      </c>
      <c r="M101" s="112">
        <v>13.1</v>
      </c>
      <c r="N101" s="112">
        <v>-7.6</v>
      </c>
      <c r="O101" s="112">
        <v>-1.27</v>
      </c>
      <c r="P101" s="84" t="s">
        <v>48</v>
      </c>
      <c r="Q101" s="115">
        <v>24352</v>
      </c>
      <c r="R101" s="124" t="s">
        <v>3179</v>
      </c>
      <c r="S101" s="118" t="s">
        <v>76</v>
      </c>
      <c r="T101" s="103"/>
    </row>
    <row r="102" spans="1:20">
      <c r="A102" s="122"/>
      <c r="B102" s="110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88"/>
      <c r="Q102" s="116"/>
      <c r="R102" s="125"/>
      <c r="S102" s="119"/>
      <c r="T102" s="104"/>
    </row>
    <row r="103" spans="1:20">
      <c r="A103" s="122"/>
      <c r="B103" s="110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84" t="s">
        <v>47</v>
      </c>
      <c r="Q103" s="116"/>
      <c r="R103" s="125"/>
      <c r="S103" s="119"/>
      <c r="T103" s="104"/>
    </row>
    <row r="104" spans="1:20">
      <c r="A104" s="122"/>
      <c r="B104" s="110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88"/>
      <c r="Q104" s="116"/>
      <c r="R104" s="125"/>
      <c r="S104" s="119"/>
      <c r="T104" s="104"/>
    </row>
    <row r="105" spans="1:20">
      <c r="A105" s="122"/>
      <c r="B105" s="110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84" t="s">
        <v>48</v>
      </c>
      <c r="Q105" s="116"/>
      <c r="R105" s="125"/>
      <c r="S105" s="119"/>
      <c r="T105" s="104"/>
    </row>
    <row r="106" spans="1:20">
      <c r="A106" s="122"/>
      <c r="B106" s="110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88"/>
      <c r="Q106" s="116"/>
      <c r="R106" s="125"/>
      <c r="S106" s="119"/>
      <c r="T106" s="104"/>
    </row>
    <row r="107" spans="1:20">
      <c r="A107" s="122"/>
      <c r="B107" s="110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84" t="s">
        <v>46</v>
      </c>
      <c r="Q107" s="116"/>
      <c r="R107" s="125"/>
      <c r="S107" s="119"/>
      <c r="T107" s="104"/>
    </row>
    <row r="108" spans="1:20">
      <c r="A108" s="122"/>
      <c r="B108" s="110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88"/>
      <c r="Q108" s="116"/>
      <c r="R108" s="125"/>
      <c r="S108" s="119"/>
      <c r="T108" s="104"/>
    </row>
    <row r="109" spans="1:20">
      <c r="A109" s="123"/>
      <c r="B109" s="111"/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82" t="s">
        <v>47</v>
      </c>
      <c r="Q109" s="117"/>
      <c r="R109" s="126"/>
      <c r="S109" s="120"/>
      <c r="T109" s="105"/>
    </row>
    <row r="110" spans="1:20">
      <c r="A110" s="121">
        <v>13</v>
      </c>
      <c r="B110" s="109" t="s">
        <v>2773</v>
      </c>
      <c r="C110" s="112">
        <v>7</v>
      </c>
      <c r="D110" s="112">
        <v>1</v>
      </c>
      <c r="E110" s="112">
        <v>4</v>
      </c>
      <c r="F110" s="112">
        <v>2</v>
      </c>
      <c r="G110" s="112">
        <v>10</v>
      </c>
      <c r="H110" s="112">
        <v>10</v>
      </c>
      <c r="I110" s="112">
        <v>0</v>
      </c>
      <c r="J110" s="112">
        <v>7</v>
      </c>
      <c r="K110" s="112">
        <v>1</v>
      </c>
      <c r="L110" s="112">
        <v>12.8</v>
      </c>
      <c r="M110" s="112">
        <v>8.4</v>
      </c>
      <c r="N110" s="112">
        <v>4.5</v>
      </c>
      <c r="O110" s="112">
        <v>0.64</v>
      </c>
      <c r="P110" s="84" t="s">
        <v>47</v>
      </c>
      <c r="Q110" s="115">
        <v>17004</v>
      </c>
      <c r="R110" s="118" t="s">
        <v>3178</v>
      </c>
      <c r="S110" s="118" t="s">
        <v>2688</v>
      </c>
      <c r="T110" s="103"/>
    </row>
    <row r="111" spans="1:20">
      <c r="A111" s="122"/>
      <c r="B111" s="110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88"/>
      <c r="Q111" s="116"/>
      <c r="R111" s="119"/>
      <c r="S111" s="119"/>
      <c r="T111" s="104"/>
    </row>
    <row r="112" spans="1:20">
      <c r="A112" s="122"/>
      <c r="B112" s="110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84" t="s">
        <v>47</v>
      </c>
      <c r="Q112" s="116"/>
      <c r="R112" s="119"/>
      <c r="S112" s="119"/>
      <c r="T112" s="104"/>
    </row>
    <row r="113" spans="1:20">
      <c r="A113" s="122"/>
      <c r="B113" s="110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88"/>
      <c r="Q113" s="116"/>
      <c r="R113" s="119"/>
      <c r="S113" s="119"/>
      <c r="T113" s="104"/>
    </row>
    <row r="114" spans="1:20">
      <c r="A114" s="122"/>
      <c r="B114" s="110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84" t="s">
        <v>48</v>
      </c>
      <c r="Q114" s="116"/>
      <c r="R114" s="119"/>
      <c r="S114" s="119"/>
      <c r="T114" s="104"/>
    </row>
    <row r="115" spans="1:20">
      <c r="A115" s="122"/>
      <c r="B115" s="110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88"/>
      <c r="Q115" s="116"/>
      <c r="R115" s="119"/>
      <c r="S115" s="119"/>
      <c r="T115" s="104"/>
    </row>
    <row r="116" spans="1:20">
      <c r="A116" s="122"/>
      <c r="B116" s="110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84" t="s">
        <v>48</v>
      </c>
      <c r="Q116" s="116"/>
      <c r="R116" s="119"/>
      <c r="S116" s="119"/>
      <c r="T116" s="104"/>
    </row>
    <row r="117" spans="1:20">
      <c r="A117" s="122"/>
      <c r="B117" s="110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88"/>
      <c r="Q117" s="116"/>
      <c r="R117" s="119"/>
      <c r="S117" s="119"/>
      <c r="T117" s="104"/>
    </row>
    <row r="118" spans="1:20">
      <c r="A118" s="123"/>
      <c r="B118" s="111"/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82" t="s">
        <v>47</v>
      </c>
      <c r="Q118" s="117"/>
      <c r="R118" s="120"/>
      <c r="S118" s="120"/>
      <c r="T118" s="105"/>
    </row>
    <row r="119" spans="1:20">
      <c r="A119" s="121">
        <v>14</v>
      </c>
      <c r="B119" s="109" t="s">
        <v>2781</v>
      </c>
      <c r="C119" s="112">
        <v>7</v>
      </c>
      <c r="D119" s="112">
        <v>2</v>
      </c>
      <c r="E119" s="112">
        <v>1</v>
      </c>
      <c r="F119" s="112">
        <v>4</v>
      </c>
      <c r="G119" s="112">
        <v>8</v>
      </c>
      <c r="H119" s="112">
        <v>13</v>
      </c>
      <c r="I119" s="112">
        <v>-5</v>
      </c>
      <c r="J119" s="112">
        <v>7</v>
      </c>
      <c r="K119" s="112">
        <v>1</v>
      </c>
      <c r="L119" s="112">
        <v>8.1999999999999993</v>
      </c>
      <c r="M119" s="112">
        <v>13.3</v>
      </c>
      <c r="N119" s="112">
        <v>-5.2</v>
      </c>
      <c r="O119" s="112">
        <v>-0.74</v>
      </c>
      <c r="P119" s="84" t="s">
        <v>46</v>
      </c>
      <c r="Q119" s="115">
        <v>31330</v>
      </c>
      <c r="R119" s="118" t="s">
        <v>3973</v>
      </c>
      <c r="S119" s="118" t="s">
        <v>94</v>
      </c>
      <c r="T119" s="103"/>
    </row>
    <row r="120" spans="1:20">
      <c r="A120" s="122"/>
      <c r="B120" s="110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88"/>
      <c r="Q120" s="116"/>
      <c r="R120" s="119"/>
      <c r="S120" s="119"/>
      <c r="T120" s="104"/>
    </row>
    <row r="121" spans="1:20">
      <c r="A121" s="122"/>
      <c r="B121" s="110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84" t="s">
        <v>48</v>
      </c>
      <c r="Q121" s="116"/>
      <c r="R121" s="119"/>
      <c r="S121" s="119"/>
      <c r="T121" s="104"/>
    </row>
    <row r="122" spans="1:20">
      <c r="A122" s="122"/>
      <c r="B122" s="110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88"/>
      <c r="Q122" s="116"/>
      <c r="R122" s="119"/>
      <c r="S122" s="119"/>
      <c r="T122" s="104"/>
    </row>
    <row r="123" spans="1:20">
      <c r="A123" s="122"/>
      <c r="B123" s="110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84" t="s">
        <v>48</v>
      </c>
      <c r="Q123" s="116"/>
      <c r="R123" s="119"/>
      <c r="S123" s="119"/>
      <c r="T123" s="104"/>
    </row>
    <row r="124" spans="1:20">
      <c r="A124" s="122"/>
      <c r="B124" s="110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88"/>
      <c r="Q124" s="116"/>
      <c r="R124" s="119"/>
      <c r="S124" s="119"/>
      <c r="T124" s="104"/>
    </row>
    <row r="125" spans="1:20">
      <c r="A125" s="122"/>
      <c r="B125" s="110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84" t="s">
        <v>47</v>
      </c>
      <c r="Q125" s="116"/>
      <c r="R125" s="119"/>
      <c r="S125" s="119"/>
      <c r="T125" s="104"/>
    </row>
    <row r="126" spans="1:20">
      <c r="A126" s="122"/>
      <c r="B126" s="110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88"/>
      <c r="Q126" s="116"/>
      <c r="R126" s="119"/>
      <c r="S126" s="119"/>
      <c r="T126" s="104"/>
    </row>
    <row r="127" spans="1:20">
      <c r="A127" s="123"/>
      <c r="B127" s="111"/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82" t="s">
        <v>46</v>
      </c>
      <c r="Q127" s="117"/>
      <c r="R127" s="120"/>
      <c r="S127" s="120"/>
      <c r="T127" s="105"/>
    </row>
    <row r="128" spans="1:20">
      <c r="A128" s="121">
        <v>15</v>
      </c>
      <c r="B128" s="109" t="s">
        <v>2777</v>
      </c>
      <c r="C128" s="112">
        <v>6</v>
      </c>
      <c r="D128" s="112">
        <v>1</v>
      </c>
      <c r="E128" s="112">
        <v>2</v>
      </c>
      <c r="F128" s="112">
        <v>3</v>
      </c>
      <c r="G128" s="112">
        <v>5</v>
      </c>
      <c r="H128" s="112">
        <v>6</v>
      </c>
      <c r="I128" s="112">
        <v>-1</v>
      </c>
      <c r="J128" s="112">
        <v>5</v>
      </c>
      <c r="K128" s="112">
        <v>0.83</v>
      </c>
      <c r="L128" s="112">
        <v>11.5</v>
      </c>
      <c r="M128" s="112">
        <v>6.3</v>
      </c>
      <c r="N128" s="112">
        <v>5.2</v>
      </c>
      <c r="O128" s="112">
        <v>0.87</v>
      </c>
      <c r="P128" s="84" t="s">
        <v>48</v>
      </c>
      <c r="Q128" s="115">
        <v>39877</v>
      </c>
      <c r="R128" s="118" t="s">
        <v>2991</v>
      </c>
      <c r="S128" s="118" t="s">
        <v>74</v>
      </c>
      <c r="T128" s="103"/>
    </row>
    <row r="129" spans="1:20">
      <c r="A129" s="122"/>
      <c r="B129" s="110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88"/>
      <c r="Q129" s="116"/>
      <c r="R129" s="119"/>
      <c r="S129" s="119"/>
      <c r="T129" s="104"/>
    </row>
    <row r="130" spans="1:20">
      <c r="A130" s="122"/>
      <c r="B130" s="110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84" t="s">
        <v>46</v>
      </c>
      <c r="Q130" s="116"/>
      <c r="R130" s="119"/>
      <c r="S130" s="119"/>
      <c r="T130" s="104"/>
    </row>
    <row r="131" spans="1:20">
      <c r="A131" s="122"/>
      <c r="B131" s="110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88"/>
      <c r="Q131" s="116"/>
      <c r="R131" s="119"/>
      <c r="S131" s="119"/>
      <c r="T131" s="104"/>
    </row>
    <row r="132" spans="1:20">
      <c r="A132" s="122"/>
      <c r="B132" s="110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84" t="s">
        <v>48</v>
      </c>
      <c r="Q132" s="116"/>
      <c r="R132" s="119"/>
      <c r="S132" s="119"/>
      <c r="T132" s="104"/>
    </row>
    <row r="133" spans="1:20">
      <c r="A133" s="122"/>
      <c r="B133" s="110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88"/>
      <c r="Q133" s="116"/>
      <c r="R133" s="119"/>
      <c r="S133" s="119"/>
      <c r="T133" s="104"/>
    </row>
    <row r="134" spans="1:20">
      <c r="A134" s="122"/>
      <c r="B134" s="110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84" t="s">
        <v>47</v>
      </c>
      <c r="Q134" s="116"/>
      <c r="R134" s="119"/>
      <c r="S134" s="119"/>
      <c r="T134" s="104"/>
    </row>
    <row r="135" spans="1:20">
      <c r="A135" s="122"/>
      <c r="B135" s="110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88"/>
      <c r="Q135" s="116"/>
      <c r="R135" s="119"/>
      <c r="S135" s="119"/>
      <c r="T135" s="104"/>
    </row>
    <row r="136" spans="1:20">
      <c r="A136" s="123"/>
      <c r="B136" s="111"/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82" t="s">
        <v>48</v>
      </c>
      <c r="Q136" s="117"/>
      <c r="R136" s="120"/>
      <c r="S136" s="120"/>
      <c r="T136" s="105"/>
    </row>
    <row r="137" spans="1:20">
      <c r="A137" s="121">
        <v>16</v>
      </c>
      <c r="B137" s="109" t="s">
        <v>2779</v>
      </c>
      <c r="C137" s="112">
        <v>7</v>
      </c>
      <c r="D137" s="112">
        <v>1</v>
      </c>
      <c r="E137" s="112">
        <v>1</v>
      </c>
      <c r="F137" s="112">
        <v>5</v>
      </c>
      <c r="G137" s="112">
        <v>6</v>
      </c>
      <c r="H137" s="112">
        <v>12</v>
      </c>
      <c r="I137" s="112">
        <v>-6</v>
      </c>
      <c r="J137" s="112">
        <v>4</v>
      </c>
      <c r="K137" s="112">
        <v>0.56999999999999995</v>
      </c>
      <c r="L137" s="112">
        <v>12.3</v>
      </c>
      <c r="M137" s="112">
        <v>9.5</v>
      </c>
      <c r="N137" s="112">
        <v>2.8</v>
      </c>
      <c r="O137" s="112">
        <v>0.39</v>
      </c>
      <c r="P137" s="84" t="s">
        <v>48</v>
      </c>
      <c r="Q137" s="115">
        <v>29502</v>
      </c>
      <c r="R137" s="124" t="s">
        <v>3974</v>
      </c>
      <c r="S137" s="118" t="s">
        <v>97</v>
      </c>
      <c r="T137" s="103"/>
    </row>
    <row r="138" spans="1:20">
      <c r="A138" s="122"/>
      <c r="B138" s="110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88"/>
      <c r="Q138" s="116"/>
      <c r="R138" s="125"/>
      <c r="S138" s="119"/>
      <c r="T138" s="104"/>
    </row>
    <row r="139" spans="1:20">
      <c r="A139" s="122"/>
      <c r="B139" s="110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84" t="s">
        <v>47</v>
      </c>
      <c r="Q139" s="116"/>
      <c r="R139" s="125"/>
      <c r="S139" s="119"/>
      <c r="T139" s="104"/>
    </row>
    <row r="140" spans="1:20">
      <c r="A140" s="122"/>
      <c r="B140" s="110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88"/>
      <c r="Q140" s="116"/>
      <c r="R140" s="125"/>
      <c r="S140" s="119"/>
      <c r="T140" s="104"/>
    </row>
    <row r="141" spans="1:20">
      <c r="A141" s="122"/>
      <c r="B141" s="110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84" t="s">
        <v>48</v>
      </c>
      <c r="Q141" s="116"/>
      <c r="R141" s="125"/>
      <c r="S141" s="119"/>
      <c r="T141" s="104"/>
    </row>
    <row r="142" spans="1:20">
      <c r="A142" s="122"/>
      <c r="B142" s="110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88"/>
      <c r="Q142" s="116"/>
      <c r="R142" s="125"/>
      <c r="S142" s="119"/>
      <c r="T142" s="104"/>
    </row>
    <row r="143" spans="1:20">
      <c r="A143" s="122"/>
      <c r="B143" s="110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84" t="s">
        <v>46</v>
      </c>
      <c r="Q143" s="116"/>
      <c r="R143" s="125"/>
      <c r="S143" s="119"/>
      <c r="T143" s="104"/>
    </row>
    <row r="144" spans="1:20">
      <c r="A144" s="122"/>
      <c r="B144" s="110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88"/>
      <c r="Q144" s="116"/>
      <c r="R144" s="125"/>
      <c r="S144" s="119"/>
      <c r="T144" s="104"/>
    </row>
    <row r="145" spans="1:20">
      <c r="A145" s="123"/>
      <c r="B145" s="111"/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82" t="s">
        <v>48</v>
      </c>
      <c r="Q145" s="117"/>
      <c r="R145" s="126"/>
      <c r="S145" s="120"/>
      <c r="T145" s="105"/>
    </row>
    <row r="146" spans="1:20">
      <c r="A146" s="121">
        <v>17</v>
      </c>
      <c r="B146" s="109" t="s">
        <v>2782</v>
      </c>
      <c r="C146" s="112">
        <v>6</v>
      </c>
      <c r="D146" s="112">
        <v>1</v>
      </c>
      <c r="E146" s="112">
        <v>1</v>
      </c>
      <c r="F146" s="112">
        <v>4</v>
      </c>
      <c r="G146" s="112">
        <v>5</v>
      </c>
      <c r="H146" s="112">
        <v>12</v>
      </c>
      <c r="I146" s="112">
        <v>-7</v>
      </c>
      <c r="J146" s="112">
        <v>4</v>
      </c>
      <c r="K146" s="112">
        <v>0.67</v>
      </c>
      <c r="L146" s="112">
        <v>7.4</v>
      </c>
      <c r="M146" s="112">
        <v>11.7</v>
      </c>
      <c r="N146" s="112">
        <v>-4.3</v>
      </c>
      <c r="O146" s="112">
        <v>-0.71</v>
      </c>
      <c r="P146" s="84" t="s">
        <v>48</v>
      </c>
      <c r="Q146" s="115">
        <v>10848</v>
      </c>
      <c r="R146" s="118" t="s">
        <v>3975</v>
      </c>
      <c r="S146" s="118" t="s">
        <v>2699</v>
      </c>
      <c r="T146" s="103"/>
    </row>
    <row r="147" spans="1:20">
      <c r="A147" s="122"/>
      <c r="B147" s="110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88"/>
      <c r="Q147" s="116"/>
      <c r="R147" s="119"/>
      <c r="S147" s="119"/>
      <c r="T147" s="104"/>
    </row>
    <row r="148" spans="1:20">
      <c r="A148" s="122"/>
      <c r="B148" s="110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84" t="s">
        <v>48</v>
      </c>
      <c r="Q148" s="116"/>
      <c r="R148" s="119"/>
      <c r="S148" s="119"/>
      <c r="T148" s="104"/>
    </row>
    <row r="149" spans="1:20">
      <c r="A149" s="122"/>
      <c r="B149" s="110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88"/>
      <c r="Q149" s="116"/>
      <c r="R149" s="119"/>
      <c r="S149" s="119"/>
      <c r="T149" s="104"/>
    </row>
    <row r="150" spans="1:20">
      <c r="A150" s="122"/>
      <c r="B150" s="110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84" t="s">
        <v>48</v>
      </c>
      <c r="Q150" s="116"/>
      <c r="R150" s="119"/>
      <c r="S150" s="119"/>
      <c r="T150" s="104"/>
    </row>
    <row r="151" spans="1:20">
      <c r="A151" s="122"/>
      <c r="B151" s="110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88"/>
      <c r="Q151" s="116"/>
      <c r="R151" s="119"/>
      <c r="S151" s="119"/>
      <c r="T151" s="104"/>
    </row>
    <row r="152" spans="1:20">
      <c r="A152" s="122"/>
      <c r="B152" s="110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84" t="s">
        <v>47</v>
      </c>
      <c r="Q152" s="116"/>
      <c r="R152" s="119"/>
      <c r="S152" s="119"/>
      <c r="T152" s="104"/>
    </row>
    <row r="153" spans="1:20">
      <c r="A153" s="122"/>
      <c r="B153" s="110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88"/>
      <c r="Q153" s="116"/>
      <c r="R153" s="119"/>
      <c r="S153" s="119"/>
      <c r="T153" s="104"/>
    </row>
    <row r="154" spans="1:20">
      <c r="A154" s="123"/>
      <c r="B154" s="111"/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82" t="s">
        <v>46</v>
      </c>
      <c r="Q154" s="117"/>
      <c r="R154" s="120"/>
      <c r="S154" s="120"/>
      <c r="T154" s="105"/>
    </row>
    <row r="155" spans="1:20">
      <c r="A155" s="106">
        <v>18</v>
      </c>
      <c r="B155" s="109" t="s">
        <v>2776</v>
      </c>
      <c r="C155" s="112">
        <v>7</v>
      </c>
      <c r="D155" s="112">
        <v>0</v>
      </c>
      <c r="E155" s="112">
        <v>3</v>
      </c>
      <c r="F155" s="112">
        <v>4</v>
      </c>
      <c r="G155" s="112">
        <v>5</v>
      </c>
      <c r="H155" s="112">
        <v>15</v>
      </c>
      <c r="I155" s="112">
        <v>-10</v>
      </c>
      <c r="J155" s="112">
        <v>3</v>
      </c>
      <c r="K155" s="112">
        <v>0.43</v>
      </c>
      <c r="L155" s="112">
        <v>8.1</v>
      </c>
      <c r="M155" s="112">
        <v>16.2</v>
      </c>
      <c r="N155" s="112">
        <v>-8.1</v>
      </c>
      <c r="O155" s="112">
        <v>-1.1499999999999999</v>
      </c>
      <c r="P155" s="84" t="s">
        <v>48</v>
      </c>
      <c r="Q155" s="115">
        <v>8058</v>
      </c>
      <c r="R155" s="118" t="s">
        <v>3431</v>
      </c>
      <c r="S155" s="118" t="s">
        <v>274</v>
      </c>
      <c r="T155" s="103"/>
    </row>
    <row r="156" spans="1:20">
      <c r="A156" s="107"/>
      <c r="B156" s="110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88"/>
      <c r="Q156" s="116"/>
      <c r="R156" s="119"/>
      <c r="S156" s="119"/>
      <c r="T156" s="104"/>
    </row>
    <row r="157" spans="1:20">
      <c r="A157" s="107"/>
      <c r="B157" s="110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84" t="s">
        <v>47</v>
      </c>
      <c r="Q157" s="116"/>
      <c r="R157" s="119"/>
      <c r="S157" s="119"/>
      <c r="T157" s="104"/>
    </row>
    <row r="158" spans="1:20">
      <c r="A158" s="107"/>
      <c r="B158" s="110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88"/>
      <c r="Q158" s="116"/>
      <c r="R158" s="119"/>
      <c r="S158" s="119"/>
      <c r="T158" s="104"/>
    </row>
    <row r="159" spans="1:20">
      <c r="A159" s="107"/>
      <c r="B159" s="110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84" t="s">
        <v>47</v>
      </c>
      <c r="Q159" s="116"/>
      <c r="R159" s="119"/>
      <c r="S159" s="119"/>
      <c r="T159" s="104"/>
    </row>
    <row r="160" spans="1:20">
      <c r="A160" s="107"/>
      <c r="B160" s="110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88"/>
      <c r="Q160" s="116"/>
      <c r="R160" s="119"/>
      <c r="S160" s="119"/>
      <c r="T160" s="104"/>
    </row>
    <row r="161" spans="1:20">
      <c r="A161" s="107"/>
      <c r="B161" s="110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84" t="s">
        <v>48</v>
      </c>
      <c r="Q161" s="116"/>
      <c r="R161" s="119"/>
      <c r="S161" s="119"/>
      <c r="T161" s="104"/>
    </row>
    <row r="162" spans="1:20">
      <c r="A162" s="107"/>
      <c r="B162" s="110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88"/>
      <c r="Q162" s="116"/>
      <c r="R162" s="119"/>
      <c r="S162" s="119"/>
      <c r="T162" s="104"/>
    </row>
    <row r="163" spans="1:20">
      <c r="A163" s="108"/>
      <c r="B163" s="111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82" t="s">
        <v>48</v>
      </c>
      <c r="Q163" s="117"/>
      <c r="R163" s="120"/>
      <c r="S163" s="120"/>
      <c r="T163" s="105"/>
    </row>
    <row r="164" spans="1:20">
      <c r="A164" s="106">
        <v>19</v>
      </c>
      <c r="B164" s="109" t="s">
        <v>2783</v>
      </c>
      <c r="C164" s="112">
        <v>6</v>
      </c>
      <c r="D164" s="112">
        <v>0</v>
      </c>
      <c r="E164" s="112">
        <v>1</v>
      </c>
      <c r="F164" s="112">
        <v>5</v>
      </c>
      <c r="G164" s="112">
        <v>4</v>
      </c>
      <c r="H164" s="112">
        <v>15</v>
      </c>
      <c r="I164" s="112">
        <v>-11</v>
      </c>
      <c r="J164" s="112">
        <v>1</v>
      </c>
      <c r="K164" s="112">
        <v>0.17</v>
      </c>
      <c r="L164" s="112">
        <v>4.7</v>
      </c>
      <c r="M164" s="112">
        <v>11.5</v>
      </c>
      <c r="N164" s="112">
        <v>-6.8</v>
      </c>
      <c r="O164" s="112">
        <v>-1.1399999999999999</v>
      </c>
      <c r="P164" s="84" t="s">
        <v>48</v>
      </c>
      <c r="Q164" s="115">
        <v>21627</v>
      </c>
      <c r="R164" s="118" t="s">
        <v>3180</v>
      </c>
      <c r="S164" s="118" t="s">
        <v>2725</v>
      </c>
      <c r="T164" s="103"/>
    </row>
    <row r="165" spans="1:20">
      <c r="A165" s="107"/>
      <c r="B165" s="110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88"/>
      <c r="Q165" s="116"/>
      <c r="R165" s="119"/>
      <c r="S165" s="119"/>
      <c r="T165" s="104"/>
    </row>
    <row r="166" spans="1:20">
      <c r="A166" s="107"/>
      <c r="B166" s="110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84" t="s">
        <v>48</v>
      </c>
      <c r="Q166" s="116"/>
      <c r="R166" s="119"/>
      <c r="S166" s="119"/>
      <c r="T166" s="104"/>
    </row>
    <row r="167" spans="1:20">
      <c r="A167" s="107"/>
      <c r="B167" s="110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88"/>
      <c r="Q167" s="116"/>
      <c r="R167" s="119"/>
      <c r="S167" s="119"/>
      <c r="T167" s="104"/>
    </row>
    <row r="168" spans="1:20">
      <c r="A168" s="107"/>
      <c r="B168" s="110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84" t="s">
        <v>47</v>
      </c>
      <c r="Q168" s="116"/>
      <c r="R168" s="119"/>
      <c r="S168" s="119"/>
      <c r="T168" s="104"/>
    </row>
    <row r="169" spans="1:20">
      <c r="A169" s="107"/>
      <c r="B169" s="110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88"/>
      <c r="Q169" s="116"/>
      <c r="R169" s="119"/>
      <c r="S169" s="119"/>
      <c r="T169" s="104"/>
    </row>
    <row r="170" spans="1:20">
      <c r="A170" s="107"/>
      <c r="B170" s="110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84" t="s">
        <v>48</v>
      </c>
      <c r="Q170" s="116"/>
      <c r="R170" s="119"/>
      <c r="S170" s="119"/>
      <c r="T170" s="104"/>
    </row>
    <row r="171" spans="1:20">
      <c r="A171" s="107"/>
      <c r="B171" s="110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88"/>
      <c r="Q171" s="116"/>
      <c r="R171" s="119"/>
      <c r="S171" s="119"/>
      <c r="T171" s="104"/>
    </row>
    <row r="172" spans="1:20">
      <c r="A172" s="108"/>
      <c r="B172" s="111"/>
      <c r="C172" s="114"/>
      <c r="D172" s="114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82" t="s">
        <v>48</v>
      </c>
      <c r="Q172" s="117"/>
      <c r="R172" s="120"/>
      <c r="S172" s="120"/>
      <c r="T172" s="105"/>
    </row>
    <row r="173" spans="1:20">
      <c r="A173" s="106">
        <v>20</v>
      </c>
      <c r="B173" s="109" t="s">
        <v>2780</v>
      </c>
      <c r="C173" s="112">
        <v>7</v>
      </c>
      <c r="D173" s="112">
        <v>0</v>
      </c>
      <c r="E173" s="112">
        <v>1</v>
      </c>
      <c r="F173" s="112">
        <v>6</v>
      </c>
      <c r="G173" s="112">
        <v>5</v>
      </c>
      <c r="H173" s="112">
        <v>19</v>
      </c>
      <c r="I173" s="112">
        <v>-14</v>
      </c>
      <c r="J173" s="112">
        <v>1</v>
      </c>
      <c r="K173" s="112">
        <v>0.14000000000000001</v>
      </c>
      <c r="L173" s="112">
        <v>5.5</v>
      </c>
      <c r="M173" s="112">
        <v>17.399999999999999</v>
      </c>
      <c r="N173" s="112">
        <v>-11.9</v>
      </c>
      <c r="O173" s="112">
        <v>-1.7</v>
      </c>
      <c r="P173" s="84" t="s">
        <v>48</v>
      </c>
      <c r="Q173" s="115">
        <v>31195</v>
      </c>
      <c r="R173" s="118" t="s">
        <v>3328</v>
      </c>
      <c r="S173" s="118" t="s">
        <v>2689</v>
      </c>
      <c r="T173" s="103"/>
    </row>
    <row r="174" spans="1:20">
      <c r="A174" s="107"/>
      <c r="B174" s="110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88"/>
      <c r="Q174" s="116"/>
      <c r="R174" s="119"/>
      <c r="S174" s="119"/>
      <c r="T174" s="104"/>
    </row>
    <row r="175" spans="1:20">
      <c r="A175" s="107"/>
      <c r="B175" s="110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84" t="s">
        <v>47</v>
      </c>
      <c r="Q175" s="116"/>
      <c r="R175" s="119"/>
      <c r="S175" s="119"/>
      <c r="T175" s="104"/>
    </row>
    <row r="176" spans="1:20">
      <c r="A176" s="107"/>
      <c r="B176" s="110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88"/>
      <c r="Q176" s="116"/>
      <c r="R176" s="119"/>
      <c r="S176" s="119"/>
      <c r="T176" s="104"/>
    </row>
    <row r="177" spans="1:20">
      <c r="A177" s="107"/>
      <c r="B177" s="110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84" t="s">
        <v>48</v>
      </c>
      <c r="Q177" s="116"/>
      <c r="R177" s="119"/>
      <c r="S177" s="119"/>
      <c r="T177" s="104"/>
    </row>
    <row r="178" spans="1:20">
      <c r="A178" s="107"/>
      <c r="B178" s="110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88"/>
      <c r="Q178" s="116"/>
      <c r="R178" s="119"/>
      <c r="S178" s="119"/>
      <c r="T178" s="104"/>
    </row>
    <row r="179" spans="1:20">
      <c r="A179" s="107"/>
      <c r="B179" s="110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84" t="s">
        <v>48</v>
      </c>
      <c r="Q179" s="116"/>
      <c r="R179" s="119"/>
      <c r="S179" s="119"/>
      <c r="T179" s="104"/>
    </row>
    <row r="180" spans="1:20">
      <c r="A180" s="107"/>
      <c r="B180" s="110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88"/>
      <c r="Q180" s="116"/>
      <c r="R180" s="119"/>
      <c r="S180" s="119"/>
      <c r="T180" s="104"/>
    </row>
    <row r="181" spans="1:20">
      <c r="A181" s="107"/>
      <c r="B181" s="110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84" t="s">
        <v>48</v>
      </c>
      <c r="Q181" s="116"/>
      <c r="R181" s="119"/>
      <c r="S181" s="119"/>
      <c r="T181" s="104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b8fd03ef/Manchester-City-Stats" xr:uid="{CFB14CBD-C2D9-464B-911A-4EF151939B96}"/>
    <hyperlink ref="P2" r:id="rId2" display="https://fbref.com/en/matches/0844ff10/Sheffield-United-Manchester-City-August-27-2023-Premier-League" xr:uid="{D417D18C-41F3-41EE-9CA2-47F4B9EC2001}"/>
    <hyperlink ref="P4" r:id="rId3" display="https://fbref.com/en/matches/88066bdf/Manchester-City-Fulham-September-2-2023-Premier-League" xr:uid="{837C8A0A-2A75-4AF3-8ECF-8FE123B037E7}"/>
    <hyperlink ref="P6" r:id="rId4" display="https://fbref.com/en/matches/64c0a6e2/West-Ham-United-Manchester-City-September-16-2023-Premier-League" xr:uid="{F875575C-77BB-43EA-B4DF-9803A32EEF51}"/>
    <hyperlink ref="P8" r:id="rId5" display="https://fbref.com/en/matches/5dc7e234/Manchester-City-Nottingham-Forest-September-23-2023-Premier-League" xr:uid="{E809944B-001A-4D51-A13C-B177A5DDFE54}"/>
    <hyperlink ref="P10" r:id="rId6" display="https://fbref.com/en/matches/60ce29cd/Wolverhampton-Wanderers-Manchester-City-September-30-2023-Premier-League" xr:uid="{9B8DA9A7-EC87-4EDD-8610-41D0E1010955}"/>
    <hyperlink ref="R2" r:id="rId7" display="https://fbref.com/en/players/1f44ac21/Erling-Haaland" xr:uid="{6C4D3F33-42E5-4D7E-9277-F0EAB9ED7105}"/>
    <hyperlink ref="S2" r:id="rId8" display="https://fbref.com/en/players/3bb7b8b4/Ederson" xr:uid="{46D9CB81-147B-439B-8F9A-404189BB7F12}"/>
    <hyperlink ref="B11" r:id="rId9" display="https://fbref.com/en/squads/361ca564/Tottenham-Hotspur-Stats" xr:uid="{0EF99ABC-9F11-41C9-9FC7-BBA91490CD5E}"/>
    <hyperlink ref="P11" r:id="rId10" display="https://fbref.com/en/matches/f49c4ad2/Bournemouth-Tottenham-Hotspur-August-26-2023-Premier-League" xr:uid="{01D74909-CEC5-47B2-B0EC-F003AB085689}"/>
    <hyperlink ref="P13" r:id="rId11" display="https://fbref.com/en/matches/f1786fb8/Burnley-Tottenham-Hotspur-September-2-2023-Premier-League" xr:uid="{9AB588F0-2C73-4EC9-8B49-20E38D345434}"/>
    <hyperlink ref="P15" r:id="rId12" display="https://fbref.com/en/matches/e56e96e1/Tottenham-Hotspur-Sheffield-United-September-16-2023-Premier-League" xr:uid="{3A6889B4-A52B-4344-A8EF-D1E7875B236E}"/>
    <hyperlink ref="P17" r:id="rId13" display="https://fbref.com/en/matches/08947a10/North-London-Derby-Arsenal-Tottenham-Hotspur-September-24-2023-Premier-League" xr:uid="{FA3C2064-3100-4F2E-81D4-A091C82B4D05}"/>
    <hyperlink ref="P19" r:id="rId14" display="https://fbref.com/en/matches/ec4145b4/Tottenham-Hotspur-Liverpool-September-30-2023-Premier-League" xr:uid="{6AABD7EF-DDD0-4BDD-A532-45981B95AE2D}"/>
    <hyperlink ref="R11" r:id="rId15" display="https://fbref.com/en/players/92e7e919/Son-Heung-min" xr:uid="{B3ECA6EA-B761-4060-837D-3A311A66272F}"/>
    <hyperlink ref="S11" r:id="rId16" display="https://fbref.com/en/players/77d6fd4d/Guglielmo-Vicario" xr:uid="{A1DD0305-1ACF-43A8-9131-1CBC30C27F85}"/>
    <hyperlink ref="B20" r:id="rId17" display="https://fbref.com/en/squads/18bb7c10/Arsenal-Stats" xr:uid="{087DA0B8-21E4-4AE0-B230-5C246D7794D1}"/>
    <hyperlink ref="P20" r:id="rId18" display="https://fbref.com/en/matches/d8f8f8ad/Arsenal-Fulham-August-26-2023-Premier-League" xr:uid="{DEFE3825-47A0-4828-98DE-AC768634B2E7}"/>
    <hyperlink ref="P22" r:id="rId19" display="https://fbref.com/en/matches/74125d47/Arsenal-Manchester-United-September-3-2023-Premier-League" xr:uid="{F7CE3343-24D6-4E2A-866A-5DD302D0ECFE}"/>
    <hyperlink ref="P24" r:id="rId20" display="https://fbref.com/en/matches/b1278924/Everton-Arsenal-September-17-2023-Premier-League" xr:uid="{4FEA8998-6407-486D-8E9F-215CB7D31C01}"/>
    <hyperlink ref="P26" r:id="rId21" display="https://fbref.com/en/matches/08947a10/North-London-Derby-Arsenal-Tottenham-Hotspur-September-24-2023-Premier-League" xr:uid="{13A4569D-DF2B-457F-A56E-011930E9D066}"/>
    <hyperlink ref="P28" r:id="rId22" display="https://fbref.com/en/matches/8de4aca0/Bournemouth-Arsenal-September-30-2023-Premier-League" xr:uid="{DCA90604-A850-484E-95B7-18E632C2CD99}"/>
    <hyperlink ref="R20" r:id="rId23" display="https://fbref.com/en/players/bc7dc64d/Bukayo-Saka" xr:uid="{528D687C-49B1-422D-8110-CE31D2EBE44D}"/>
    <hyperlink ref="S20" r:id="rId24" display="https://fbref.com/en/players/466fb2c5/Aaron-Ramsdale" xr:uid="{11B5786C-0A04-4A36-A2E0-7CDFBE91BC64}"/>
    <hyperlink ref="B29" r:id="rId25" display="https://fbref.com/en/squads/822bd0ba/Liverpool-Stats" xr:uid="{5C6E0568-E60F-4E4C-8EA8-5AA39E91D14F}"/>
    <hyperlink ref="P29" r:id="rId26" display="https://fbref.com/en/matches/b31156ab/Newcastle-United-Liverpool-August-27-2023-Premier-League" xr:uid="{63F85CED-42C0-4859-B78C-F9347362A613}"/>
    <hyperlink ref="P31" r:id="rId27" display="https://fbref.com/en/matches/bdbc722e/Liverpool-Aston-Villa-September-3-2023-Premier-League" xr:uid="{382E1EF8-1FA8-4399-AE42-326AA5369DB0}"/>
    <hyperlink ref="P33" r:id="rId28" display="https://fbref.com/en/matches/38daebd2/Wolverhampton-Wanderers-Liverpool-September-16-2023-Premier-League" xr:uid="{71C9991C-3DD0-49E2-8814-8506911797DC}"/>
    <hyperlink ref="P35" r:id="rId29" display="https://fbref.com/en/matches/90adf8b3/Liverpool-West-Ham-United-September-24-2023-Premier-League" xr:uid="{A84B2AA2-785F-493A-814D-7770A6B72915}"/>
    <hyperlink ref="P37" r:id="rId30" display="https://fbref.com/en/matches/ec4145b4/Tottenham-Hotspur-Liverpool-September-30-2023-Premier-League" xr:uid="{1B64CCDA-0F28-400F-9987-CE95E2699026}"/>
    <hyperlink ref="S29" r:id="rId31" display="https://fbref.com/en/players/7a2e46a8/Alisson" xr:uid="{0BAD962F-D479-45C1-9300-A5CFFCE98C1E}"/>
    <hyperlink ref="B38" r:id="rId32" display="https://fbref.com/en/squads/8602292d/Aston-Villa-Stats" xr:uid="{17774130-B78D-4E72-8A5A-DE5448123F28}"/>
    <hyperlink ref="P38" r:id="rId33" display="https://fbref.com/en/matches/b66a7def/Burnley-Aston-Villa-August-27-2023-Premier-League" xr:uid="{DA10C3D6-2218-46EE-A0B5-8D9E6BD1740C}"/>
    <hyperlink ref="P40" r:id="rId34" display="https://fbref.com/en/matches/bdbc722e/Liverpool-Aston-Villa-September-3-2023-Premier-League" xr:uid="{44286CA7-F6BF-4A21-8E61-A58F375365D4}"/>
    <hyperlink ref="P42" r:id="rId35" display="https://fbref.com/en/matches/bc77340e/Aston-Villa-Crystal-Palace-September-16-2023-Premier-League" xr:uid="{6944CBFA-7070-43EF-ADAD-955B0493A843}"/>
    <hyperlink ref="P44" r:id="rId36" display="https://fbref.com/en/matches/7d2c5e05/Chelsea-Aston-Villa-September-24-2023-Premier-League" xr:uid="{B8CD63BD-CF25-481F-A490-F0C0B5ABDE49}"/>
    <hyperlink ref="P46" r:id="rId37" display="https://fbref.com/en/matches/2df9a3a1/Aston-Villa-Brighton-and-Hove-Albion-September-30-2023-Premier-League" xr:uid="{7235603F-4B01-43AF-A4A4-F84807A19BAB}"/>
    <hyperlink ref="R38" r:id="rId38" display="https://fbref.com/en/players/aed3a70f/Ollie-Watkins" xr:uid="{81D823EC-9653-41BC-9B84-1F8688BF9BD9}"/>
    <hyperlink ref="S38" r:id="rId39" display="https://fbref.com/en/players/7956236f/Emiliano-Martinez" xr:uid="{6196543F-A29D-4769-83A7-D0E7D9332E2C}"/>
    <hyperlink ref="B47" r:id="rId40" display="https://fbref.com/en/squads/d07537b9/Brighton-and-Hove-Albion-Stats" xr:uid="{3F5823E6-4B27-4EBB-AD23-5FD9E3B126A9}"/>
    <hyperlink ref="P47" r:id="rId41" display="https://fbref.com/en/matches/ba68d60c/Brighton-and-Hove-Albion-West-Ham-United-August-26-2023-Premier-League" xr:uid="{758E03B7-DAAB-495F-9CBE-B6604E69C516}"/>
    <hyperlink ref="P49" r:id="rId42" display="https://fbref.com/en/matches/4f754e0a/Brighton-and-Hove-Albion-Newcastle-United-September-2-2023-Premier-League" xr:uid="{BA648A5A-3713-44CE-AA5E-C4886EACF4C0}"/>
    <hyperlink ref="P51" r:id="rId43" display="https://fbref.com/en/matches/ddcf2857/Manchester-United-Brighton-and-Hove-Albion-September-16-2023-Premier-League" xr:uid="{86B76E3B-BEB8-47ED-A61C-732E06770165}"/>
    <hyperlink ref="P53" r:id="rId44" display="https://fbref.com/en/matches/5593f16c/Brighton-and-Hove-Albion-Bournemouth-September-24-2023-Premier-League" xr:uid="{6E0CF180-B5FF-436C-90D2-629F37912929}"/>
    <hyperlink ref="P55" r:id="rId45" display="https://fbref.com/en/matches/2df9a3a1/Aston-Villa-Brighton-and-Hove-Albion-September-30-2023-Premier-League" xr:uid="{B696BE97-9DB6-43FE-A362-625F811C2ACC}"/>
    <hyperlink ref="R47" r:id="rId46" display="https://fbref.com/en/players/4596da74/Evan-Ferguson" xr:uid="{76E3F205-2E46-4410-A6AE-4D52895D90D7}"/>
    <hyperlink ref="S47" r:id="rId47" display="https://fbref.com/en/players/28300a16/Jason-Steele" xr:uid="{06DE0CC4-B809-4E72-90D8-77471261D02D}"/>
    <hyperlink ref="B56" r:id="rId48" display="https://fbref.com/en/squads/7c21e445/West-Ham-United-Stats" xr:uid="{1523CDE6-7247-40B2-AA19-A647C9F1E97E}"/>
    <hyperlink ref="P56" r:id="rId49" display="https://fbref.com/en/matches/ba68d60c/Brighton-and-Hove-Albion-West-Ham-United-August-26-2023-Premier-League" xr:uid="{52CE10E7-36B9-46B6-BA22-E82E36B7B0B8}"/>
    <hyperlink ref="P58" r:id="rId50" display="https://fbref.com/en/matches/e929e225/Luton-Town-West-Ham-United-September-1-2023-Premier-League" xr:uid="{6AFB8594-A19B-449F-95C7-95E3AFA1E1E5}"/>
    <hyperlink ref="P60" r:id="rId51" display="https://fbref.com/en/matches/64c0a6e2/West-Ham-United-Manchester-City-September-16-2023-Premier-League" xr:uid="{179FC653-2941-455E-8A54-CDC5B5DA4AC0}"/>
    <hyperlink ref="P62" r:id="rId52" display="https://fbref.com/en/matches/90adf8b3/Liverpool-West-Ham-United-September-24-2023-Premier-League" xr:uid="{899B7D5F-0B42-436E-8966-0B8DDFF06B27}"/>
    <hyperlink ref="P64" r:id="rId53" display="https://fbref.com/en/matches/b82be6d7/West-Ham-United-Sheffield-United-September-30-2023-Premier-League" xr:uid="{7BD60858-EE3E-4DCB-9628-958291F6CAC2}"/>
    <hyperlink ref="R56" r:id="rId54" display="https://fbref.com/en/players/79c84d1c/Jarrod-Bowen" xr:uid="{5F658A74-01A1-4CD9-86A8-1F18B2478A82}"/>
    <hyperlink ref="S56" r:id="rId55" display="https://fbref.com/en/players/2f965a72/Alphonse-Areola" xr:uid="{DD925FAF-0156-436A-ABA7-D816353DB008}"/>
    <hyperlink ref="B65" r:id="rId56" display="https://fbref.com/en/squads/b2b47a98/Newcastle-United-Stats" xr:uid="{B9BD6C83-9FCB-458A-A77F-F5C463E191B8}"/>
    <hyperlink ref="P65" r:id="rId57" display="https://fbref.com/en/matches/b31156ab/Newcastle-United-Liverpool-August-27-2023-Premier-League" xr:uid="{39752316-2FF3-43BA-ABD3-7E12D982DC0C}"/>
    <hyperlink ref="P67" r:id="rId58" display="https://fbref.com/en/matches/4f754e0a/Brighton-and-Hove-Albion-Newcastle-United-September-2-2023-Premier-League" xr:uid="{CC8CA048-C8F0-40AC-8B37-A70253D2ECE0}"/>
    <hyperlink ref="P69" r:id="rId59" display="https://fbref.com/en/matches/71b7e5e2/Newcastle-United-Brentford-September-16-2023-Premier-League" xr:uid="{37AF932D-10B1-48D0-8DE2-3A217F90E8FD}"/>
    <hyperlink ref="P71" r:id="rId60" display="https://fbref.com/en/matches/cf4fef85/Sheffield-United-Newcastle-United-September-24-2023-Premier-League" xr:uid="{9F0F385C-3D6B-40A3-97F4-F9EC44836318}"/>
    <hyperlink ref="P73" r:id="rId61" display="https://fbref.com/en/matches/a79ff136/Newcastle-United-Burnley-September-30-2023-Premier-League" xr:uid="{14BC7F9B-7E94-4129-BF61-28706010EE07}"/>
    <hyperlink ref="S65" r:id="rId62" display="https://fbref.com/en/players/4b40d9ca/Nick-Pope" xr:uid="{9A47B0FE-3611-4098-90D3-ED55E9ACF00A}"/>
    <hyperlink ref="B74" r:id="rId63" display="https://fbref.com/en/squads/47c64c55/Crystal-Palace-Stats" xr:uid="{39C0EFFB-0D03-405B-AF3C-E0BF9551A741}"/>
    <hyperlink ref="P74" r:id="rId64" display="https://fbref.com/en/matches/537b2b0b/Brentford-Crystal-Palace-August-26-2023-Premier-League" xr:uid="{9C5CF3E3-33EF-47F7-A428-DDA2106CDDBF}"/>
    <hyperlink ref="P76" r:id="rId65" display="https://fbref.com/en/matches/f9436d32/Crystal-Palace-Wolverhampton-Wanderers-September-3-2023-Premier-League" xr:uid="{FA861EDD-4156-4B34-B6FD-F553521E5367}"/>
    <hyperlink ref="P78" r:id="rId66" display="https://fbref.com/en/matches/bc77340e/Aston-Villa-Crystal-Palace-September-16-2023-Premier-League" xr:uid="{2A5A0D67-10CA-4037-8291-7954B464D4C5}"/>
    <hyperlink ref="P80" r:id="rId67" display="https://fbref.com/en/matches/cf0b2b19/Crystal-Palace-Fulham-September-23-2023-Premier-League" xr:uid="{FBB555B5-053B-4E37-97C6-ABA11E6F022E}"/>
    <hyperlink ref="P82" r:id="rId68" display="https://fbref.com/en/matches/ef2b7ab9/Manchester-United-Crystal-Palace-September-30-2023-Premier-League" xr:uid="{8F02DA78-430E-4D97-B88F-9E7D3983386C}"/>
    <hyperlink ref="R74" r:id="rId69" display="https://fbref.com/en/players/0562b7f1/Odsonne-Edouard" xr:uid="{D71DAECB-A2F3-4C09-9B6C-6EC8F7508ADB}"/>
    <hyperlink ref="S74" r:id="rId70" display="https://fbref.com/en/players/9e5708be/Sam-Johnstone" xr:uid="{A84494B9-19D2-422B-9DB5-96908F2A8E55}"/>
    <hyperlink ref="B83" r:id="rId71" display="https://fbref.com/en/squads/19538871/Manchester-United-Stats" xr:uid="{4BBFD63B-3CD6-4DA5-8026-87A231F11F7A}"/>
    <hyperlink ref="P83" r:id="rId72" display="https://fbref.com/en/matches/70d9b1ab/Manchester-United-Nottingham-Forest-August-26-2023-Premier-League" xr:uid="{657A39E9-DDC6-4E93-9B69-C824E52FD10E}"/>
    <hyperlink ref="P85" r:id="rId73" display="https://fbref.com/en/matches/74125d47/Arsenal-Manchester-United-September-3-2023-Premier-League" xr:uid="{3A84D751-93DC-4AB3-929B-B842E66BD31F}"/>
    <hyperlink ref="P87" r:id="rId74" display="https://fbref.com/en/matches/ddcf2857/Manchester-United-Brighton-and-Hove-Albion-September-16-2023-Premier-League" xr:uid="{C8CF7F20-7949-4272-A380-5E01E9EAF0BD}"/>
    <hyperlink ref="P89" r:id="rId75" display="https://fbref.com/en/matches/8e26793d/Burnley-Manchester-United-September-23-2023-Premier-League" xr:uid="{F60C0ACE-5575-477A-B22B-1F2ABD77B54E}"/>
    <hyperlink ref="P91" r:id="rId76" display="https://fbref.com/en/matches/ef2b7ab9/Manchester-United-Crystal-Palace-September-30-2023-Premier-League" xr:uid="{B6BE2E18-2585-4576-B947-47C187AFEB9D}"/>
    <hyperlink ref="R83" r:id="rId77" display="https://fbref.com/en/players/507c7bdf/Bruno-Fernandes" xr:uid="{D0C47D03-82F8-4973-B018-04BC0BE4BD5B}"/>
    <hyperlink ref="S83" r:id="rId78" display="https://fbref.com/en/players/e9c0c1b2/Andre-Onana" xr:uid="{F26D5A53-3065-431A-B4C2-9DACDDC780FD}"/>
    <hyperlink ref="B92" r:id="rId79" display="https://fbref.com/en/squads/e4a775cb/Nottingham-Forest-Stats" xr:uid="{E95583AF-034C-45B1-9033-41446C171A80}"/>
    <hyperlink ref="P92" r:id="rId80" display="https://fbref.com/en/matches/70d9b1ab/Manchester-United-Nottingham-Forest-August-26-2023-Premier-League" xr:uid="{CCD3B0FB-FE9B-4AE1-A283-788E11DC50D0}"/>
    <hyperlink ref="P94" r:id="rId81" display="https://fbref.com/en/matches/44e89d37/Chelsea-Nottingham-Forest-September-2-2023-Premier-League" xr:uid="{F8F80867-1BBD-4CE7-9B9E-FBFD77F39CE1}"/>
    <hyperlink ref="P96" r:id="rId82" display="https://fbref.com/en/matches/ad7ecfad/Nottingham-Forest-Burnley-September-18-2023-Premier-League" xr:uid="{5A7A6E62-AB1C-4FE4-8381-64D55E41FF87}"/>
    <hyperlink ref="P98" r:id="rId83" display="https://fbref.com/en/matches/5dc7e234/Manchester-City-Nottingham-Forest-September-23-2023-Premier-League" xr:uid="{6F3F0D03-CDCF-4315-A0BC-ED0423878ED2}"/>
    <hyperlink ref="P100" r:id="rId84" display="https://fbref.com/en/matches/923467c5/Nottingham-Forest-Brentford-October-1-2023-Premier-League" xr:uid="{E65B0603-9DEE-4EB1-8520-56325250CB42}"/>
    <hyperlink ref="R92" r:id="rId85" display="https://fbref.com/en/players/e5478b87/Taiwo-Awoniyi" xr:uid="{9D39829D-6039-41D3-B516-2B4E876A3884}"/>
    <hyperlink ref="S92" r:id="rId86" display="https://fbref.com/en/players/4a51ba65/Matt-Turner" xr:uid="{F620A240-AAE4-4A2D-90DA-A0085DC87B3F}"/>
    <hyperlink ref="B101" r:id="rId87" display="https://fbref.com/en/squads/fd962109/Fulham-Stats" xr:uid="{4BA5F8F3-E782-47B9-93AD-BC90B751AD62}"/>
    <hyperlink ref="P101" r:id="rId88" display="https://fbref.com/en/matches/46be83af/Fulham-Brentford-August-19-2023-Premier-League" xr:uid="{BB8793E1-63FD-4277-9AD5-17D1A55D9C73}"/>
    <hyperlink ref="P103" r:id="rId89" display="https://fbref.com/en/matches/d8f8f8ad/Arsenal-Fulham-August-26-2023-Premier-League" xr:uid="{C32FF7FE-4701-4813-9C3F-A7AE5CFAC2CE}"/>
    <hyperlink ref="P105" r:id="rId90" display="https://fbref.com/en/matches/88066bdf/Manchester-City-Fulham-September-2-2023-Premier-League" xr:uid="{D448D458-198D-4E7B-9AEE-B215523222CA}"/>
    <hyperlink ref="P107" r:id="rId91" display="https://fbref.com/en/matches/48b1bdc7/Fulham-Luton-Town-September-16-2023-Premier-League" xr:uid="{33D7A682-DC6A-4F79-8CB5-48A410C349CB}"/>
    <hyperlink ref="P109" r:id="rId92" display="https://fbref.com/en/matches/cf0b2b19/Crystal-Palace-Fulham-September-23-2023-Premier-League" xr:uid="{B3477502-E8E0-479F-AF8C-9DA8DBAEBF63}"/>
    <hyperlink ref="S101" r:id="rId93" display="https://fbref.com/en/players/2628fd2b/Bernd-Leno" xr:uid="{381A356A-077F-485B-838D-86C74AC83C53}"/>
    <hyperlink ref="B110" r:id="rId94" display="https://fbref.com/en/squads/cd051869/Brentford-Stats" xr:uid="{786CD661-B6C3-4F66-BC37-C4C741FD3542}"/>
    <hyperlink ref="P110" r:id="rId95" display="https://fbref.com/en/matches/537b2b0b/Brentford-Crystal-Palace-August-26-2023-Premier-League" xr:uid="{B6CAC56A-76E8-40F2-B6D8-912ADFFBAE98}"/>
    <hyperlink ref="P112" r:id="rId96" display="https://fbref.com/en/matches/e2946b10/Brentford-Bournemouth-September-2-2023-Premier-League" xr:uid="{8D765671-3366-4609-9F4D-10DD7FD25444}"/>
    <hyperlink ref="P114" r:id="rId97" display="https://fbref.com/en/matches/71b7e5e2/Newcastle-United-Brentford-September-16-2023-Premier-League" xr:uid="{9D65F3C9-A44D-4A67-82DE-084CE7733BF3}"/>
    <hyperlink ref="P116" r:id="rId98" display="https://fbref.com/en/matches/96681b93/Brentford-Everton-September-23-2023-Premier-League" xr:uid="{677630A4-D536-46FC-856C-8089214A8F09}"/>
    <hyperlink ref="P118" r:id="rId99" display="https://fbref.com/en/matches/923467c5/Nottingham-Forest-Brentford-October-1-2023-Premier-League" xr:uid="{8DC685DC-5815-4A29-AB94-D0CE62F86936}"/>
    <hyperlink ref="R110" r:id="rId100" display="https://fbref.com/en/players/6afaebf2/Bryan-Mbeumo" xr:uid="{0CD4901E-2A7E-4A7E-9FA0-078F28B29DAE}"/>
    <hyperlink ref="S110" r:id="rId101" display="https://fbref.com/en/players/a92ab7be/Mark-Flekken" xr:uid="{642EA5C3-47ED-41A9-9501-37CC13785345}"/>
    <hyperlink ref="B119" r:id="rId102" display="https://fbref.com/en/squads/8cec06e1/Wolverhampton-Wanderers-Stats" xr:uid="{BEF86615-FAAE-485F-8331-4D6B8751A5EB}"/>
    <hyperlink ref="P119" r:id="rId103" display="https://fbref.com/en/matches/18dfee28/Everton-Wolverhampton-Wanderers-August-26-2023-Premier-League" xr:uid="{EB7C60C6-C720-4074-8F61-FD8421573DD4}"/>
    <hyperlink ref="P121" r:id="rId104" display="https://fbref.com/en/matches/f9436d32/Crystal-Palace-Wolverhampton-Wanderers-September-3-2023-Premier-League" xr:uid="{11AE7657-B56D-4618-B359-46EDF32BB11C}"/>
    <hyperlink ref="P123" r:id="rId105" display="https://fbref.com/en/matches/38daebd2/Wolverhampton-Wanderers-Liverpool-September-16-2023-Premier-League" xr:uid="{8CAC7091-BDC5-4F9D-9CB0-22A30339BF2F}"/>
    <hyperlink ref="P125" r:id="rId106" display="https://fbref.com/en/matches/76a1421e/Luton-Town-Wolverhampton-Wanderers-September-23-2023-Premier-League" xr:uid="{9757CC1D-F6BE-4CF8-87B3-9ED8404FF1C1}"/>
    <hyperlink ref="P127" r:id="rId107" display="https://fbref.com/en/matches/60ce29cd/Wolverhampton-Wanderers-Manchester-City-September-30-2023-Premier-League" xr:uid="{506F9820-F47A-4B31-A99E-F9AB58170355}"/>
    <hyperlink ref="R119" r:id="rId108" display="https://fbref.com/en/players/169fd162/Hwang-Hee-chan" xr:uid="{93BCC87B-60D4-4467-BD21-2E18E45DA1C3}"/>
    <hyperlink ref="S119" r:id="rId109" display="https://fbref.com/en/players/903b6e8b/Jose-Sa" xr:uid="{3A0E0DCD-DB1C-4831-AA20-84104AB305EE}"/>
    <hyperlink ref="B128" r:id="rId110" display="https://fbref.com/en/squads/cff3d9bb/Chelsea-Stats" xr:uid="{0EE549FF-3CDF-4954-979C-1E8CF732AA28}"/>
    <hyperlink ref="P128" r:id="rId111" display="https://fbref.com/en/matches/44b9a07c/West-Ham-United-Chelsea-August-20-2023-Premier-League" xr:uid="{23E870BF-2547-43D7-B13F-B5F87CD72B63}"/>
    <hyperlink ref="P130" r:id="rId112" display="https://fbref.com/en/matches/6bfb9dc0/Chelsea-Luton-Town-August-25-2023-Premier-League" xr:uid="{E4001F7B-1998-4013-926C-E1C81DB93007}"/>
    <hyperlink ref="P132" r:id="rId113" display="https://fbref.com/en/matches/44e89d37/Chelsea-Nottingham-Forest-September-2-2023-Premier-League" xr:uid="{DFF40352-E492-476F-B421-3904303CD4F4}"/>
    <hyperlink ref="P134" r:id="rId114" display="https://fbref.com/en/matches/be0cbf88/Bournemouth-Chelsea-September-17-2023-Premier-League" xr:uid="{4033A72A-CEF0-47BB-87B7-D33A408F89E7}"/>
    <hyperlink ref="P136" r:id="rId115" display="https://fbref.com/en/matches/7d2c5e05/Chelsea-Aston-Villa-September-24-2023-Premier-League" xr:uid="{3680D3B8-DD78-4C6E-A710-4A6DCAF84A20}"/>
    <hyperlink ref="R128" r:id="rId116" display="https://fbref.com/en/players/b400bde0/Raheem-Sterling" xr:uid="{0093B9B2-3016-42A0-A886-3023EDB213DE}"/>
    <hyperlink ref="S128" r:id="rId117" display="https://fbref.com/en/players/6a713852/Robert-Sanchez" xr:uid="{86B982E7-9852-4E93-9B03-0969EFAD98A6}"/>
    <hyperlink ref="B137" r:id="rId118" display="https://fbref.com/en/squads/d3fd31cc/Everton-Stats" xr:uid="{AD98258D-AF29-4246-83B0-762FB24C0D46}"/>
    <hyperlink ref="P137" r:id="rId119" display="https://fbref.com/en/matches/18dfee28/Everton-Wolverhampton-Wanderers-August-26-2023-Premier-League" xr:uid="{4E6B4EC5-B9D8-4A4E-BB9C-8B10AEFEDDFA}"/>
    <hyperlink ref="P139" r:id="rId120" display="https://fbref.com/en/matches/87b46bb9/Sheffield-United-Everton-September-2-2023-Premier-League" xr:uid="{49F4DC8A-5CDE-4F5D-A32E-F63B4C1EC1EB}"/>
    <hyperlink ref="P141" r:id="rId121" display="https://fbref.com/en/matches/b1278924/Everton-Arsenal-September-17-2023-Premier-League" xr:uid="{3723FE70-40C7-4F58-B8AF-547C59B60BF6}"/>
    <hyperlink ref="P143" r:id="rId122" display="https://fbref.com/en/matches/96681b93/Brentford-Everton-September-23-2023-Premier-League" xr:uid="{11F1B1E1-D8EB-4581-B67B-CAFAE76636EB}"/>
    <hyperlink ref="P145" r:id="rId123" display="https://fbref.com/en/matches/921d5f17/Everton-Luton-Town-September-30-2023-Premier-League" xr:uid="{CBE8A437-4193-4124-B59A-30AEDE7EDFA3}"/>
    <hyperlink ref="S137" r:id="rId124" display="https://fbref.com/en/players/4806ec67/Jordan-Pickford" xr:uid="{41E2102D-DFA4-4DA1-9899-2C69421912F1}"/>
    <hyperlink ref="B146" r:id="rId125" display="https://fbref.com/en/squads/e297cd13/Luton-Town-Stats" xr:uid="{6C96F506-E31E-4C86-978E-B21C495E607A}"/>
    <hyperlink ref="P146" r:id="rId126" display="https://fbref.com/en/matches/6bfb9dc0/Chelsea-Luton-Town-August-25-2023-Premier-League" xr:uid="{BD662FFC-FE01-4DD4-A736-25F9CCDB162F}"/>
    <hyperlink ref="P148" r:id="rId127" display="https://fbref.com/en/matches/e929e225/Luton-Town-West-Ham-United-September-1-2023-Premier-League" xr:uid="{B3F1F07E-80E0-4931-B2F7-290979157398}"/>
    <hyperlink ref="P150" r:id="rId128" display="https://fbref.com/en/matches/48b1bdc7/Fulham-Luton-Town-September-16-2023-Premier-League" xr:uid="{0B5EBD88-739D-4794-9637-A9D123E27D29}"/>
    <hyperlink ref="P152" r:id="rId129" display="https://fbref.com/en/matches/76a1421e/Luton-Town-Wolverhampton-Wanderers-September-23-2023-Premier-League" xr:uid="{BBBD62A6-E236-45D2-A33F-ED8C94F34CDF}"/>
    <hyperlink ref="P154" r:id="rId130" display="https://fbref.com/en/matches/921d5f17/Everton-Luton-Town-September-30-2023-Premier-League" xr:uid="{7EF575F8-CFE0-4A05-8406-CFB7BCA531E3}"/>
    <hyperlink ref="R146" r:id="rId131" display="https://fbref.com/en/players/2da834f1/Carlton-Morris" xr:uid="{1D5DF190-B92D-4D5C-BE43-68AADD9284AB}"/>
    <hyperlink ref="S146" r:id="rId132" display="https://fbref.com/en/players/1caa93a5/Thomas-Kaminski" xr:uid="{D68B1A66-77D0-455E-9094-78F96CDE6A58}"/>
    <hyperlink ref="B155" r:id="rId133" display="https://fbref.com/en/squads/4ba7cbea/Bournemouth-Stats" xr:uid="{8F8F8AF9-7B3D-41A3-8E6A-D709BCE0768D}"/>
    <hyperlink ref="P155" r:id="rId134" display="https://fbref.com/en/matches/f49c4ad2/Bournemouth-Tottenham-Hotspur-August-26-2023-Premier-League" xr:uid="{FCCAA788-CDB8-4EEC-8F3C-522A09E8651E}"/>
    <hyperlink ref="P157" r:id="rId135" display="https://fbref.com/en/matches/e2946b10/Brentford-Bournemouth-September-2-2023-Premier-League" xr:uid="{586C3D32-7828-4BAE-88F0-C84F5AB75A01}"/>
    <hyperlink ref="P159" r:id="rId136" display="https://fbref.com/en/matches/be0cbf88/Bournemouth-Chelsea-September-17-2023-Premier-League" xr:uid="{0E4E5D67-2BF7-4A25-AAEA-96095484AA1F}"/>
    <hyperlink ref="P161" r:id="rId137" display="https://fbref.com/en/matches/5593f16c/Brighton-and-Hove-Albion-Bournemouth-September-24-2023-Premier-League" xr:uid="{CC1C9C7E-6633-46C6-B0BE-6718488FA587}"/>
    <hyperlink ref="P163" r:id="rId138" display="https://fbref.com/en/matches/8de4aca0/Bournemouth-Arsenal-September-30-2023-Premier-League" xr:uid="{D61BB6CE-C5A7-4B5E-92F1-FCA0C658DBC5}"/>
    <hyperlink ref="R155" r:id="rId139" display="https://fbref.com/en/players/e77dc3b2/Dominic-Solanke" xr:uid="{0FA606EE-8F8C-4091-A484-EC348D2157DE}"/>
    <hyperlink ref="S155" r:id="rId140" display="https://fbref.com/en/players/a9dc785c/Neto" xr:uid="{9AF9ED59-2EC9-4A02-8791-C2255D34946C}"/>
    <hyperlink ref="B164" r:id="rId141" display="https://fbref.com/en/squads/943e8050/Burnley-Stats" xr:uid="{443E9694-94F0-4B15-99C8-9369733BC93A}"/>
    <hyperlink ref="P164" r:id="rId142" display="https://fbref.com/en/matches/b66a7def/Burnley-Aston-Villa-August-27-2023-Premier-League" xr:uid="{D2ECD513-1177-4CB9-A437-3CA362A0C174}"/>
    <hyperlink ref="P166" r:id="rId143" display="https://fbref.com/en/matches/f1786fb8/Burnley-Tottenham-Hotspur-September-2-2023-Premier-League" xr:uid="{0C61F4A8-AC66-4222-89EF-94E1FF458DBD}"/>
    <hyperlink ref="P168" r:id="rId144" display="https://fbref.com/en/matches/ad7ecfad/Nottingham-Forest-Burnley-September-18-2023-Premier-League" xr:uid="{12E7D026-2AEE-414B-AE65-93193F6D1CE3}"/>
    <hyperlink ref="P170" r:id="rId145" display="https://fbref.com/en/matches/8e26793d/Burnley-Manchester-United-September-23-2023-Premier-League" xr:uid="{CABCA414-7884-4C46-8A98-35DE12D28DB2}"/>
    <hyperlink ref="P172" r:id="rId146" display="https://fbref.com/en/matches/a79ff136/Newcastle-United-Burnley-September-30-2023-Premier-League" xr:uid="{12D96951-5E3B-4E78-A799-61DED5AE870E}"/>
    <hyperlink ref="R164" r:id="rId147" display="https://fbref.com/en/players/f84a807c/Lyle-Foster" xr:uid="{C65AF379-CF14-4DB1-8B6D-955A49F53DAC}"/>
    <hyperlink ref="S164" r:id="rId148" display="https://fbref.com/en/players/259fea27/James-Trafford" xr:uid="{95BA8C46-5530-4570-8629-DC52EE767D16}"/>
    <hyperlink ref="B173" r:id="rId149" display="https://fbref.com/en/squads/1df6b87e/Sheffield-United-Stats" xr:uid="{F49DA664-1A1E-4B2E-9427-7A06A6DB1839}"/>
    <hyperlink ref="P173" r:id="rId150" display="https://fbref.com/en/matches/0844ff10/Sheffield-United-Manchester-City-August-27-2023-Premier-League" xr:uid="{00E84DDD-B9B1-41F9-968C-6A0791AD1F2F}"/>
    <hyperlink ref="P175" r:id="rId151" display="https://fbref.com/en/matches/87b46bb9/Sheffield-United-Everton-September-2-2023-Premier-League" xr:uid="{50F260AA-6E54-42B9-9F4C-929EE3943B3C}"/>
    <hyperlink ref="P177" r:id="rId152" display="https://fbref.com/en/matches/e56e96e1/Tottenham-Hotspur-Sheffield-United-September-16-2023-Premier-League" xr:uid="{2371B25C-4D73-45C8-85B8-57AAA7229536}"/>
    <hyperlink ref="P179" r:id="rId153" display="https://fbref.com/en/matches/cf4fef85/Sheffield-United-Newcastle-United-September-24-2023-Premier-League" xr:uid="{8598AEBB-61AA-4A5D-8337-9E6298304B9E}"/>
    <hyperlink ref="P181" r:id="rId154" display="https://fbref.com/en/matches/b82be6d7/West-Ham-United-Sheffield-United-September-30-2023-Premier-League" xr:uid="{245A038B-E810-42CB-9DF8-60F44A8A08A7}"/>
    <hyperlink ref="R173" r:id="rId155" display="https://fbref.com/en/players/eebacc07/Gustavo-Hamer" xr:uid="{96095DAD-6701-491A-9470-6B641D3C73EB}"/>
    <hyperlink ref="S173" r:id="rId156" display="https://fbref.com/en/players/96cf7b61/Wes-Foderingham" xr:uid="{C3318B2F-1BAA-4977-A3B4-BCBA145F7365}"/>
  </hyperlinks>
  <pageMargins left="0.7" right="0.7" top="0.75" bottom="0.75" header="0.3" footer="0.3"/>
  <pageSetup paperSize="9" orientation="portrait" r:id="rId157"/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F2" sqref="F2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1" t="s">
        <v>2870</v>
      </c>
      <c r="N1" s="9" t="s">
        <v>787</v>
      </c>
      <c r="O1" s="6" t="s">
        <v>786</v>
      </c>
      <c r="P1" s="8">
        <v>-0.6</v>
      </c>
      <c r="Q1" s="91" t="s">
        <v>2871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2768</v>
      </c>
      <c r="B2" s="19" t="str">
        <f>[2]TEAMS!$J2</f>
        <v>ARS</v>
      </c>
      <c r="C2" s="17">
        <f>VLOOKUP($A2,Table!$B$1:$C$200,MATCH("MP",Table!$B$1:$C$1,0),0)</f>
        <v>7</v>
      </c>
      <c r="D2" s="17">
        <f>VLOOKUP($A2,Table!$B$1:$M$200,MATCH("xG",Table!$B$1:$M$1,0),0)</f>
        <v>14.5</v>
      </c>
      <c r="E2" s="17">
        <f>VLOOKUP($A2,Table!$B$1:$M$200,MATCH("xGA",Table!$B$1:$M$1,0),0)</f>
        <v>6.1</v>
      </c>
      <c r="F2" s="12">
        <f>(VLOOKUP($A2,Table!$B$1:$M$200,MATCH("xG",Table!$B$1:$V$1,0),0))/(VLOOKUP($A2,Table!$B$1:$M$200,MATCH("MP",Table!$B$1:$V$1,0),0))</f>
        <v>2.0714285714285716</v>
      </c>
      <c r="G2" s="12">
        <f>IFERROR(VLOOKUP(B2,[1]TRANSFER!$E$251:$O$271,MATCH($G$1,[1]TRANSFER!$E$251:$O$251,0),0),0)</f>
        <v>1.8499999999999999</v>
      </c>
      <c r="H2" s="12">
        <f>(VLOOKUP($A2,Table!$B$1:$M$200,MATCH("xGA",Table!$B$1:$X$1,0),0))/(VLOOKUP($A2,Table!$B$1:$M$200,MATCH("MP",Table!$B$1:$X$1,0),0))</f>
        <v>0.87142857142857133</v>
      </c>
      <c r="I2" s="12">
        <f>IFERROR(VLOOKUP(B2,[1]TRANSFER!$E$251:$O$271,MATCH($I$1,[1]TRANSFER!$E$251:$O$251,0),0),0)</f>
        <v>0.91666666666666663</v>
      </c>
      <c r="J2" s="12">
        <f>VLOOKUP($A2,Table!$B$1:$O$200,MATCH("xGD/90",Table!$B$1:$O$1,0),0)</f>
        <v>1.2</v>
      </c>
      <c r="K2" s="12">
        <f>IF([1]INFO!$B$24=1,$G$22-G2,$F$22-F2)</f>
        <v>-0.28833333333333311</v>
      </c>
      <c r="L2" s="13">
        <f>K2*$S$1</f>
        <v>-8.6499999999999952E-2</v>
      </c>
      <c r="M2" s="89">
        <f>1+L2</f>
        <v>0.91350000000000009</v>
      </c>
      <c r="N2" s="14">
        <f>(M2*(SUM([1]INFO!$B$18:$B$21)))+(VLOOKUP(Table2!B2,'2223Table2'!$B$1:$O$21,MATCH("DEF BOOST",'2223Table2'!$B$1:$O$1,0),0)*(SUM([1]INFO!$B$16:$B$17)))</f>
        <v>0.91350000000000009</v>
      </c>
      <c r="O2" s="12">
        <f>IF([1]INFO!$B$24=1,$I$22-I2,$H$22-H2)</f>
        <v>0.65766666666666673</v>
      </c>
      <c r="P2" s="12">
        <f>O2*$T$1</f>
        <v>-0.29594999999999999</v>
      </c>
      <c r="Q2" s="89">
        <f>1+P2</f>
        <v>0.70405000000000006</v>
      </c>
      <c r="R2" s="15">
        <f>(Q2*(SUM([1]INFO!$B$18:$B$21)))+(VLOOKUP(Table2!B2,'2223Table2'!$B$1:$O$21,MATCH("FWD BOOST",'2223Table2'!$B$1:$O$1,0),0)*(SUM([1]INFO!$B$16:$B$17)))</f>
        <v>0.70405000000000006</v>
      </c>
    </row>
    <row r="3" spans="1:20">
      <c r="A3" s="19" t="s">
        <v>2784</v>
      </c>
      <c r="B3" s="19" t="str">
        <f>[2]TEAMS!$J3</f>
        <v>AVL</v>
      </c>
      <c r="C3" s="17">
        <f>VLOOKUP($A3,Table!$B$1:$C$200,MATCH("MP",Table!$B$1:$C$1,0),0)</f>
        <v>7</v>
      </c>
      <c r="D3" s="17">
        <f>VLOOKUP($A3,Table!$B$1:$M$200,MATCH("xG",Table!$B$1:$M$1,0),0)</f>
        <v>13.5</v>
      </c>
      <c r="E3" s="17">
        <f>VLOOKUP($A3,Table!$B$1:$M$200,MATCH("xGA",Table!$B$1:$M$1,0),0)</f>
        <v>11.3</v>
      </c>
      <c r="F3" s="12">
        <f>(VLOOKUP($A3,Table!$B$1:$M$200,MATCH("xG",Table!$B$1:$V$1,0),0))/(VLOOKUP($A3,Table!$B$1:$M$200,MATCH("MP",Table!$B$1:$V$1,0),0))</f>
        <v>1.9285714285714286</v>
      </c>
      <c r="G3" s="12">
        <f>IFERROR(VLOOKUP(B3,[1]TRANSFER!$E$251:$O$271,MATCH($G$1,[1]TRANSFER!$E$251:$O$251,0),0),0)</f>
        <v>1.9833333333333334</v>
      </c>
      <c r="H3" s="12">
        <f>(VLOOKUP($A3,Table!$B$1:$M$200,MATCH("xGA",Table!$B$1:$X$1,0),0))/(VLOOKUP($A3,Table!$B$1:$M$200,MATCH("MP",Table!$B$1:$X$1,0),0))</f>
        <v>1.6142857142857143</v>
      </c>
      <c r="I3" s="12">
        <f>IFERROR(VLOOKUP(B3,[1]TRANSFER!$E$251:$O$271,MATCH($I$1,[1]TRANSFER!$E$251:$O$251,0),0),0)</f>
        <v>1.5999999999999999</v>
      </c>
      <c r="J3" s="12">
        <f>VLOOKUP($A3,Table!$B$1:$O$200,MATCH("xGD/90",Table!$B$1:$O$1,0),0)</f>
        <v>0.3</v>
      </c>
      <c r="K3" s="12">
        <f>IF([1]INFO!$B$24=1,$G$22-G3,$F$22-F3)</f>
        <v>-0.42166666666666663</v>
      </c>
      <c r="L3" s="13">
        <f t="shared" ref="L3:L21" si="0">K3*$S$1</f>
        <v>-0.1265</v>
      </c>
      <c r="M3" s="89">
        <f t="shared" ref="M3:M21" si="1">1+L3</f>
        <v>0.87349999999999994</v>
      </c>
      <c r="N3" s="14">
        <f>(M3*(SUM([1]INFO!$B$18:$B$21)))+(VLOOKUP(Table2!B3,'2223Table2'!$B$1:$O$21,MATCH("DEF BOOST",'2223Table2'!$B$1:$O$1,0),0)*(SUM([1]INFO!$B$16:$B$17)))</f>
        <v>0.87349999999999994</v>
      </c>
      <c r="O3" s="12">
        <f>IF([1]INFO!$B$24=1,$I$22-I3,$H$22-H3)</f>
        <v>-2.5666666666666504E-2</v>
      </c>
      <c r="P3" s="12">
        <f t="shared" ref="P3:P21" si="2">O3*$T$1</f>
        <v>1.1549999999999927E-2</v>
      </c>
      <c r="Q3" s="89">
        <f t="shared" ref="Q3:Q21" si="3">1+P3</f>
        <v>1.0115499999999999</v>
      </c>
      <c r="R3" s="15">
        <f>(Q3*(SUM([1]INFO!$B$18:$B$21)))+(VLOOKUP(Table2!B3,'2223Table2'!$B$1:$O$21,MATCH("FWD BOOST",'2223Table2'!$B$1:$O$1,0),0)*(SUM([1]INFO!$B$16:$B$17)))</f>
        <v>1.0115499999999999</v>
      </c>
    </row>
    <row r="4" spans="1:20">
      <c r="A4" s="19" t="s">
        <v>2776</v>
      </c>
      <c r="B4" s="19" t="str">
        <f>[2]TEAMS!$J4</f>
        <v>BOU</v>
      </c>
      <c r="C4" s="17">
        <f>VLOOKUP($A4,Table!$B$1:$C$200,MATCH("MP",Table!$B$1:$C$1,0),0)</f>
        <v>7</v>
      </c>
      <c r="D4" s="17">
        <f>VLOOKUP($A4,Table!$B$1:$M$200,MATCH("xG",Table!$B$1:$M$1,0),0)</f>
        <v>8.1</v>
      </c>
      <c r="E4" s="17">
        <f>VLOOKUP($A4,Table!$B$1:$M$200,MATCH("xGA",Table!$B$1:$M$1,0),0)</f>
        <v>16.2</v>
      </c>
      <c r="F4" s="12">
        <f>(VLOOKUP($A4,Table!$B$1:$M$200,MATCH("xG",Table!$B$1:$V$1,0),0))/(VLOOKUP($A4,Table!$B$1:$M$200,MATCH("MP",Table!$B$1:$V$1,0),0))</f>
        <v>1.157142857142857</v>
      </c>
      <c r="G4" s="12">
        <f>IFERROR(VLOOKUP(B4,[1]TRANSFER!$E$251:$O$271,MATCH($G$1,[1]TRANSFER!$E$251:$O$251,0),0),0)</f>
        <v>1.25</v>
      </c>
      <c r="H4" s="12">
        <f>(VLOOKUP($A4,Table!$B$1:$M$200,MATCH("xGA",Table!$B$1:$X$1,0),0))/(VLOOKUP($A4,Table!$B$1:$M$200,MATCH("MP",Table!$B$1:$X$1,0),0))</f>
        <v>2.3142857142857141</v>
      </c>
      <c r="I4" s="12">
        <f>IFERROR(VLOOKUP(B4,[1]TRANSFER!$E$251:$O$271,MATCH($I$1,[1]TRANSFER!$E$251:$O$251,0),0),0)</f>
        <v>2.1333333333333333</v>
      </c>
      <c r="J4" s="12">
        <f>VLOOKUP($A4,Table!$B$1:$O$200,MATCH("xGD/90",Table!$B$1:$O$1,0),0)</f>
        <v>-1.1499999999999999</v>
      </c>
      <c r="K4" s="12">
        <f>IF([1]INFO!$B$24=1,$G$22-G4,$F$22-F4)</f>
        <v>0.31166666666666676</v>
      </c>
      <c r="L4" s="13">
        <f t="shared" si="0"/>
        <v>9.3500000000000041E-2</v>
      </c>
      <c r="M4" s="89">
        <f t="shared" si="1"/>
        <v>1.0935000000000001</v>
      </c>
      <c r="N4" s="14">
        <f>(M4*(SUM([1]INFO!$B$18:$B$21)))+(VLOOKUP(Table2!B4,'2223Table2'!$B$1:$O$21,MATCH("DEF BOOST",'2223Table2'!$B$1:$O$1,0),0)*(SUM([1]INFO!$B$16:$B$17)))</f>
        <v>1.0935000000000001</v>
      </c>
      <c r="O4" s="12">
        <f>IF([1]INFO!$B$24=1,$I$22-I4,$H$22-H4)</f>
        <v>-0.55899999999999994</v>
      </c>
      <c r="P4" s="12">
        <f t="shared" si="2"/>
        <v>0.25154999999999994</v>
      </c>
      <c r="Q4" s="89">
        <f t="shared" si="3"/>
        <v>1.2515499999999999</v>
      </c>
      <c r="R4" s="15">
        <f>(Q4*(SUM([1]INFO!$B$18:$B$21)))+(VLOOKUP(Table2!B4,'2223Table2'!$B$1:$O$21,MATCH("FWD BOOST",'2223Table2'!$B$1:$O$1,0),0)*(SUM([1]INFO!$B$16:$B$17)))</f>
        <v>1.2515499999999999</v>
      </c>
    </row>
    <row r="5" spans="1:20">
      <c r="A5" s="19" t="s">
        <v>2773</v>
      </c>
      <c r="B5" s="19" t="str">
        <f>[2]TEAMS!$J5</f>
        <v>BRE</v>
      </c>
      <c r="C5" s="17">
        <f>VLOOKUP($A5,Table!$B$1:$C$200,MATCH("MP",Table!$B$1:$C$1,0),0)</f>
        <v>7</v>
      </c>
      <c r="D5" s="17">
        <f>VLOOKUP($A5,Table!$B$1:$M$200,MATCH("xG",Table!$B$1:$M$1,0),0)</f>
        <v>12.8</v>
      </c>
      <c r="E5" s="17">
        <f>VLOOKUP($A5,Table!$B$1:$M$200,MATCH("xGA",Table!$B$1:$M$1,0),0)</f>
        <v>8.4</v>
      </c>
      <c r="F5" s="12">
        <f>(VLOOKUP($A5,Table!$B$1:$M$200,MATCH("xG",Table!$B$1:$V$1,0),0))/(VLOOKUP($A5,Table!$B$1:$M$200,MATCH("MP",Table!$B$1:$V$1,0),0))</f>
        <v>1.8285714285714287</v>
      </c>
      <c r="G5" s="12">
        <f>IFERROR(VLOOKUP(B5,[1]TRANSFER!$E$251:$O$271,MATCH($G$1,[1]TRANSFER!$E$251:$O$251,0),0),0)</f>
        <v>1.8666666666666665</v>
      </c>
      <c r="H5" s="12">
        <f>(VLOOKUP($A5,Table!$B$1:$M$200,MATCH("xGA",Table!$B$1:$X$1,0),0))/(VLOOKUP($A5,Table!$B$1:$M$200,MATCH("MP",Table!$B$1:$X$1,0),0))</f>
        <v>1.2</v>
      </c>
      <c r="I5" s="12">
        <f>IFERROR(VLOOKUP(B5,[1]TRANSFER!$E$251:$O$271,MATCH($I$1,[1]TRANSFER!$E$251:$O$251,0),0),0)</f>
        <v>1.3166666666666667</v>
      </c>
      <c r="J5" s="12">
        <f>VLOOKUP($A5,Table!$B$1:$O$200,MATCH("xGD/90",Table!$B$1:$O$1,0),0)</f>
        <v>0.64</v>
      </c>
      <c r="K5" s="12">
        <f>IF([1]INFO!$B$24=1,$G$22-G5,$F$22-F5)</f>
        <v>-0.30499999999999972</v>
      </c>
      <c r="L5" s="13">
        <f t="shared" si="0"/>
        <v>-9.1499999999999929E-2</v>
      </c>
      <c r="M5" s="89">
        <f t="shared" si="1"/>
        <v>0.90850000000000009</v>
      </c>
      <c r="N5" s="14">
        <f>(M5*(SUM([1]INFO!$B$18:$B$21)))+(VLOOKUP(Table2!B5,'2223Table2'!$B$1:$O$21,MATCH("DEF BOOST",'2223Table2'!$B$1:$O$1,0),0)*(SUM([1]INFO!$B$16:$B$17)))</f>
        <v>0.90850000000000009</v>
      </c>
      <c r="O5" s="12">
        <f>IF([1]INFO!$B$24=1,$I$22-I5,$H$22-H5)</f>
        <v>0.25766666666666671</v>
      </c>
      <c r="P5" s="12">
        <f t="shared" si="2"/>
        <v>-0.11595000000000001</v>
      </c>
      <c r="Q5" s="89">
        <f t="shared" si="3"/>
        <v>0.88405</v>
      </c>
      <c r="R5" s="15">
        <f>(Q5*(SUM([1]INFO!$B$18:$B$21)))+(VLOOKUP(Table2!B5,'2223Table2'!$B$1:$O$21,MATCH("FWD BOOST",'2223Table2'!$B$1:$O$1,0),0)*(SUM([1]INFO!$B$16:$B$17)))</f>
        <v>0.88405</v>
      </c>
    </row>
    <row r="6" spans="1:20">
      <c r="A6" s="19" t="s">
        <v>2766</v>
      </c>
      <c r="B6" s="19" t="str">
        <f>[2]TEAMS!$J6</f>
        <v>BHA</v>
      </c>
      <c r="C6" s="17">
        <f>VLOOKUP($A6,Table!$B$1:$C$200,MATCH("MP",Table!$B$1:$C$1,0),0)</f>
        <v>7</v>
      </c>
      <c r="D6" s="17">
        <f>VLOOKUP($A6,Table!$B$1:$M$200,MATCH("xG",Table!$B$1:$M$1,0),0)</f>
        <v>14.2</v>
      </c>
      <c r="E6" s="17">
        <f>VLOOKUP($A6,Table!$B$1:$M$200,MATCH("xGA",Table!$B$1:$M$1,0),0)</f>
        <v>11.4</v>
      </c>
      <c r="F6" s="12">
        <f>(VLOOKUP($A6,Table!$B$1:$M$200,MATCH("xG",Table!$B$1:$V$1,0),0))/(VLOOKUP($A6,Table!$B$1:$M$200,MATCH("MP",Table!$B$1:$V$1,0),0))</f>
        <v>2.0285714285714285</v>
      </c>
      <c r="G6" s="12">
        <f>IFERROR(VLOOKUP(B6,[1]TRANSFER!$E$251:$O$271,MATCH($G$1,[1]TRANSFER!$E$251:$O$251,0),0),0)</f>
        <v>2.0833333333333335</v>
      </c>
      <c r="H6" s="12">
        <f>(VLOOKUP($A6,Table!$B$1:$M$200,MATCH("xGA",Table!$B$1:$X$1,0),0))/(VLOOKUP($A6,Table!$B$1:$M$200,MATCH("MP",Table!$B$1:$X$1,0),0))</f>
        <v>1.6285714285714286</v>
      </c>
      <c r="I6" s="12">
        <f>IFERROR(VLOOKUP(B6,[1]TRANSFER!$E$251:$O$271,MATCH($I$1,[1]TRANSFER!$E$251:$O$251,0),0),0)</f>
        <v>1.6500000000000001</v>
      </c>
      <c r="J6" s="12">
        <f>VLOOKUP($A6,Table!$B$1:$O$200,MATCH("xGD/90",Table!$B$1:$O$1,0),0)</f>
        <v>0.39</v>
      </c>
      <c r="K6" s="12">
        <f>IF([1]INFO!$B$24=1,$G$22-G6,$F$22-F6)</f>
        <v>-0.52166666666666672</v>
      </c>
      <c r="L6" s="13">
        <f t="shared" si="0"/>
        <v>-0.15650000000000003</v>
      </c>
      <c r="M6" s="89">
        <f t="shared" si="1"/>
        <v>0.84349999999999992</v>
      </c>
      <c r="N6" s="14">
        <f>(M6*(SUM([1]INFO!$B$18:$B$21)))+(VLOOKUP(Table2!B6,'2223Table2'!$B$1:$O$21,MATCH("DEF BOOST",'2223Table2'!$B$1:$O$1,0),0)*(SUM([1]INFO!$B$16:$B$17)))</f>
        <v>0.84349999999999992</v>
      </c>
      <c r="O6" s="12">
        <f>IF([1]INFO!$B$24=1,$I$22-I6,$H$22-H6)</f>
        <v>-7.5666666666666771E-2</v>
      </c>
      <c r="P6" s="12">
        <f t="shared" si="2"/>
        <v>3.4050000000000046E-2</v>
      </c>
      <c r="Q6" s="89">
        <f t="shared" si="3"/>
        <v>1.0340500000000001</v>
      </c>
      <c r="R6" s="15">
        <f>(Q6*(SUM([1]INFO!$B$18:$B$21)))+(VLOOKUP(Table2!B6,'2223Table2'!$B$1:$O$21,MATCH("FWD BOOST",'2223Table2'!$B$1:$O$1,0),0)*(SUM([1]INFO!$B$16:$B$17)))</f>
        <v>1.0340500000000001</v>
      </c>
    </row>
    <row r="7" spans="1:20">
      <c r="A7" s="19" t="s">
        <v>2783</v>
      </c>
      <c r="B7" s="19" t="str">
        <f>[2]TEAMS!$J7</f>
        <v>BUR</v>
      </c>
      <c r="C7" s="17">
        <f>VLOOKUP($A7,Table!$B$1:$C$200,MATCH("MP",Table!$B$1:$C$1,0),0)</f>
        <v>6</v>
      </c>
      <c r="D7" s="17">
        <f>VLOOKUP($A7,Table!$B$1:$M$200,MATCH("xG",Table!$B$1:$M$1,0),0)</f>
        <v>4.7</v>
      </c>
      <c r="E7" s="17">
        <f>VLOOKUP($A7,Table!$B$1:$M$200,MATCH("xGA",Table!$B$1:$M$1,0),0)</f>
        <v>11.5</v>
      </c>
      <c r="F7" s="12">
        <f>(VLOOKUP($A7,Table!$B$1:$M$200,MATCH("xG",Table!$B$1:$V$1,0),0))/(VLOOKUP($A7,Table!$B$1:$M$200,MATCH("MP",Table!$B$1:$V$1,0),0))</f>
        <v>0.78333333333333333</v>
      </c>
      <c r="G7" s="12">
        <f>IFERROR(VLOOKUP(B7,[1]TRANSFER!$E$251:$O$271,MATCH($G$1,[1]TRANSFER!$E$251:$O$251,0),0),0)</f>
        <v>0.8</v>
      </c>
      <c r="H7" s="12">
        <f>(VLOOKUP($A7,Table!$B$1:$M$200,MATCH("xGA",Table!$B$1:$X$1,0),0))/(VLOOKUP($A7,Table!$B$1:$M$200,MATCH("MP",Table!$B$1:$X$1,0),0))</f>
        <v>1.9166666666666667</v>
      </c>
      <c r="I7" s="12">
        <f>IFERROR(VLOOKUP(B7,[1]TRANSFER!$E$251:$O$271,MATCH($I$1,[1]TRANSFER!$E$251:$O$251,0),0),0)</f>
        <v>1.6600000000000001</v>
      </c>
      <c r="J7" s="12">
        <f>VLOOKUP($A7,Table!$B$1:$O$200,MATCH("xGD/90",Table!$B$1:$O$1,0),0)</f>
        <v>-1.1399999999999999</v>
      </c>
      <c r="K7" s="12">
        <f>IF([1]INFO!$B$24=1,$G$22-G7,$F$22-F7)</f>
        <v>0.76166666666666671</v>
      </c>
      <c r="L7" s="13">
        <f t="shared" si="0"/>
        <v>0.22850000000000004</v>
      </c>
      <c r="M7" s="89">
        <f t="shared" si="1"/>
        <v>1.2284999999999999</v>
      </c>
      <c r="N7" s="14">
        <f>(M7*(SUM([1]INFO!$B$18:$B$21)))+(VLOOKUP(Table2!B7,'2223Table2'!$B$1:$O$21,MATCH("DEF BOOST",'2223Table2'!$B$1:$O$1,0),0)*(SUM([1]INFO!$B$16:$B$17)))</f>
        <v>1.2284999999999999</v>
      </c>
      <c r="O7" s="12">
        <f>IF([1]INFO!$B$24=1,$I$22-I7,$H$22-H7)</f>
        <v>-8.566666666666678E-2</v>
      </c>
      <c r="P7" s="12">
        <f t="shared" si="2"/>
        <v>3.855000000000005E-2</v>
      </c>
      <c r="Q7" s="89">
        <f t="shared" si="3"/>
        <v>1.0385500000000001</v>
      </c>
      <c r="R7" s="15">
        <f>(Q7*(SUM([1]INFO!$B$18:$B$21)))+(VLOOKUP(Table2!B7,'2223Table2'!$B$1:$O$21,MATCH("FWD BOOST",'2223Table2'!$B$1:$O$1,0),0)*(SUM([1]INFO!$B$16:$B$17)))</f>
        <v>1.0385500000000001</v>
      </c>
    </row>
    <row r="8" spans="1:20">
      <c r="A8" s="19" t="s">
        <v>2777</v>
      </c>
      <c r="B8" s="19" t="str">
        <f>[2]TEAMS!$J8</f>
        <v>CHE</v>
      </c>
      <c r="C8" s="17">
        <f>VLOOKUP($A8,Table!$B$1:$C$200,MATCH("MP",Table!$B$1:$C$1,0),0)</f>
        <v>6</v>
      </c>
      <c r="D8" s="17">
        <f>VLOOKUP($A8,Table!$B$1:$M$200,MATCH("xG",Table!$B$1:$M$1,0),0)</f>
        <v>11.5</v>
      </c>
      <c r="E8" s="17">
        <f>VLOOKUP($A8,Table!$B$1:$M$200,MATCH("xGA",Table!$B$1:$M$1,0),0)</f>
        <v>6.3</v>
      </c>
      <c r="F8" s="12">
        <f>(VLOOKUP($A8,Table!$B$1:$M$200,MATCH("xG",Table!$B$1:$V$1,0),0))/(VLOOKUP($A8,Table!$B$1:$M$200,MATCH("MP",Table!$B$1:$V$1,0),0))</f>
        <v>1.9166666666666667</v>
      </c>
      <c r="G8" s="12">
        <f>IFERROR(VLOOKUP(B8,[1]TRANSFER!$E$251:$O$271,MATCH($G$1,[1]TRANSFER!$E$251:$O$251,0),0),0)</f>
        <v>1.9166666666666667</v>
      </c>
      <c r="H8" s="12">
        <f>(VLOOKUP($A8,Table!$B$1:$M$200,MATCH("xGA",Table!$B$1:$X$1,0),0))/(VLOOKUP($A8,Table!$B$1:$M$200,MATCH("MP",Table!$B$1:$X$1,0),0))</f>
        <v>1.05</v>
      </c>
      <c r="I8" s="12">
        <f>IFERROR(VLOOKUP(B8,[1]TRANSFER!$E$251:$O$271,MATCH($I$1,[1]TRANSFER!$E$251:$O$251,0),0),0)</f>
        <v>1.05</v>
      </c>
      <c r="J8" s="12">
        <f>VLOOKUP($A8,Table!$B$1:$O$200,MATCH("xGD/90",Table!$B$1:$O$1,0),0)</f>
        <v>0.87</v>
      </c>
      <c r="K8" s="12">
        <f>IF([1]INFO!$B$24=1,$G$22-G8,$F$22-F8)</f>
        <v>-0.35499999999999998</v>
      </c>
      <c r="L8" s="13">
        <f t="shared" si="0"/>
        <v>-0.10650000000000001</v>
      </c>
      <c r="M8" s="89">
        <f t="shared" si="1"/>
        <v>0.89349999999999996</v>
      </c>
      <c r="N8" s="14">
        <f>(M8*(SUM([1]INFO!$B$18:$B$21)))+(VLOOKUP(Table2!B8,'2223Table2'!$B$1:$O$21,MATCH("DEF BOOST",'2223Table2'!$B$1:$O$1,0),0)*(SUM([1]INFO!$B$16:$B$17)))</f>
        <v>0.89349999999999996</v>
      </c>
      <c r="O8" s="12">
        <f>IF([1]INFO!$B$24=1,$I$22-I8,$H$22-H8)</f>
        <v>0.52433333333333332</v>
      </c>
      <c r="P8" s="12">
        <f t="shared" si="2"/>
        <v>-0.23594999999999997</v>
      </c>
      <c r="Q8" s="89">
        <f t="shared" si="3"/>
        <v>0.76405000000000001</v>
      </c>
      <c r="R8" s="15">
        <f>(Q8*(SUM([1]INFO!$B$18:$B$21)))+(VLOOKUP(Table2!B8,'2223Table2'!$B$1:$O$21,MATCH("FWD BOOST",'2223Table2'!$B$1:$O$1,0),0)*(SUM([1]INFO!$B$16:$B$17)))</f>
        <v>0.76405000000000001</v>
      </c>
    </row>
    <row r="9" spans="1:20">
      <c r="A9" s="19" t="s">
        <v>2769</v>
      </c>
      <c r="B9" s="19" t="str">
        <f>[2]TEAMS!$J9</f>
        <v>CRY</v>
      </c>
      <c r="C9" s="17">
        <f>VLOOKUP($A9,Table!$B$1:$C$200,MATCH("MP",Table!$B$1:$C$1,0),0)</f>
        <v>7</v>
      </c>
      <c r="D9" s="17">
        <f>VLOOKUP($A9,Table!$B$1:$M$200,MATCH("xG",Table!$B$1:$M$1,0),0)</f>
        <v>8.1</v>
      </c>
      <c r="E9" s="17">
        <f>VLOOKUP($A9,Table!$B$1:$M$200,MATCH("xGA",Table!$B$1:$M$1,0),0)</f>
        <v>9.5</v>
      </c>
      <c r="F9" s="12">
        <f>(VLOOKUP($A9,Table!$B$1:$M$200,MATCH("xG",Table!$B$1:$V$1,0),0))/(VLOOKUP($A9,Table!$B$1:$M$200,MATCH("MP",Table!$B$1:$V$1,0),0))</f>
        <v>1.157142857142857</v>
      </c>
      <c r="G9" s="12">
        <f>IFERROR(VLOOKUP(B9,[1]TRANSFER!$E$251:$O$271,MATCH($G$1,[1]TRANSFER!$E$251:$O$251,0),0),0)</f>
        <v>1.2</v>
      </c>
      <c r="H9" s="12">
        <f>(VLOOKUP($A9,Table!$B$1:$M$200,MATCH("xGA",Table!$B$1:$X$1,0),0))/(VLOOKUP($A9,Table!$B$1:$M$200,MATCH("MP",Table!$B$1:$X$1,0),0))</f>
        <v>1.3571428571428572</v>
      </c>
      <c r="I9" s="12">
        <f>IFERROR(VLOOKUP(B9,[1]TRANSFER!$E$251:$O$271,MATCH($I$1,[1]TRANSFER!$E$251:$O$251,0),0),0)</f>
        <v>1.3833333333333335</v>
      </c>
      <c r="J9" s="12">
        <f>VLOOKUP($A9,Table!$B$1:$O$200,MATCH("xGD/90",Table!$B$1:$O$1,0),0)</f>
        <v>-0.2</v>
      </c>
      <c r="K9" s="12">
        <f>IF([1]INFO!$B$24=1,$G$22-G9,$F$22-F9)</f>
        <v>0.3616666666666668</v>
      </c>
      <c r="L9" s="13">
        <f t="shared" si="0"/>
        <v>0.10850000000000005</v>
      </c>
      <c r="M9" s="89">
        <f t="shared" si="1"/>
        <v>1.1085</v>
      </c>
      <c r="N9" s="14">
        <f>(M9*(SUM([1]INFO!$B$18:$B$21)))+(VLOOKUP(Table2!B9,'2223Table2'!$B$1:$O$21,MATCH("DEF BOOST",'2223Table2'!$B$1:$O$1,0),0)*(SUM([1]INFO!$B$16:$B$17)))</f>
        <v>1.1085</v>
      </c>
      <c r="O9" s="12">
        <f>IF([1]INFO!$B$24=1,$I$22-I9,$H$22-H9)</f>
        <v>0.19099999999999984</v>
      </c>
      <c r="P9" s="12">
        <f t="shared" si="2"/>
        <v>-8.5949999999999915E-2</v>
      </c>
      <c r="Q9" s="89">
        <f t="shared" si="3"/>
        <v>0.91405000000000003</v>
      </c>
      <c r="R9" s="15">
        <f>(Q9*(SUM([1]INFO!$B$18:$B$21)))+(VLOOKUP(Table2!B9,'2223Table2'!$B$1:$O$21,MATCH("FWD BOOST",'2223Table2'!$B$1:$O$1,0),0)*(SUM([1]INFO!$B$16:$B$17)))</f>
        <v>0.91405000000000003</v>
      </c>
    </row>
    <row r="10" spans="1:20">
      <c r="A10" s="19" t="s">
        <v>2779</v>
      </c>
      <c r="B10" s="19" t="str">
        <f>[2]TEAMS!$J10</f>
        <v>EVE</v>
      </c>
      <c r="C10" s="17">
        <f>VLOOKUP($A10,Table!$B$1:$C$200,MATCH("MP",Table!$B$1:$C$1,0),0)</f>
        <v>7</v>
      </c>
      <c r="D10" s="17">
        <f>VLOOKUP($A10,Table!$B$1:$M$200,MATCH("xG",Table!$B$1:$M$1,0),0)</f>
        <v>12.3</v>
      </c>
      <c r="E10" s="17">
        <f>VLOOKUP($A10,Table!$B$1:$M$200,MATCH("xGA",Table!$B$1:$M$1,0),0)</f>
        <v>9.5</v>
      </c>
      <c r="F10" s="12">
        <f>(VLOOKUP($A10,Table!$B$1:$M$200,MATCH("xG",Table!$B$1:$V$1,0),0))/(VLOOKUP($A10,Table!$B$1:$M$200,MATCH("MP",Table!$B$1:$V$1,0),0))</f>
        <v>1.7571428571428573</v>
      </c>
      <c r="G10" s="12">
        <f>IFERROR(VLOOKUP(B10,[1]TRANSFER!$E$251:$O$271,MATCH($G$1,[1]TRANSFER!$E$251:$O$251,0),0),0)</f>
        <v>1.5666666666666667</v>
      </c>
      <c r="H10" s="12">
        <f>(VLOOKUP($A10,Table!$B$1:$M$200,MATCH("xGA",Table!$B$1:$X$1,0),0))/(VLOOKUP($A10,Table!$B$1:$M$200,MATCH("MP",Table!$B$1:$X$1,0),0))</f>
        <v>1.3571428571428572</v>
      </c>
      <c r="I10" s="12">
        <f>IFERROR(VLOOKUP(B10,[1]TRANSFER!$E$251:$O$271,MATCH($I$1,[1]TRANSFER!$E$251:$O$251,0),0),0)</f>
        <v>1.45</v>
      </c>
      <c r="J10" s="12">
        <f>VLOOKUP($A10,Table!$B$1:$O$200,MATCH("xGD/90",Table!$B$1:$O$1,0),0)</f>
        <v>0.39</v>
      </c>
      <c r="K10" s="12">
        <f>IF([1]INFO!$B$24=1,$G$22-G10,$F$22-F10)</f>
        <v>-4.9999999999998934E-3</v>
      </c>
      <c r="L10" s="13">
        <f t="shared" si="0"/>
        <v>-1.4999999999999682E-3</v>
      </c>
      <c r="M10" s="89">
        <f t="shared" si="1"/>
        <v>0.99850000000000005</v>
      </c>
      <c r="N10" s="14">
        <f>(M10*(SUM([1]INFO!$B$18:$B$21)))+(VLOOKUP(Table2!B10,'2223Table2'!$B$1:$O$21,MATCH("DEF BOOST",'2223Table2'!$B$1:$O$1,0),0)*(SUM([1]INFO!$B$16:$B$17)))</f>
        <v>0.99850000000000005</v>
      </c>
      <c r="O10" s="12">
        <f>IF([1]INFO!$B$24=1,$I$22-I10,$H$22-H10)</f>
        <v>0.12433333333333341</v>
      </c>
      <c r="P10" s="12">
        <f t="shared" si="2"/>
        <v>-5.5950000000000027E-2</v>
      </c>
      <c r="Q10" s="89">
        <f t="shared" si="3"/>
        <v>0.94404999999999994</v>
      </c>
      <c r="R10" s="15">
        <f>(Q10*(SUM([1]INFO!$B$18:$B$21)))+(VLOOKUP(Table2!B10,'2223Table2'!$B$1:$O$21,MATCH("FWD BOOST",'2223Table2'!$B$1:$O$1,0),0)*(SUM([1]INFO!$B$16:$B$17)))</f>
        <v>0.94404999999999994</v>
      </c>
    </row>
    <row r="11" spans="1:20">
      <c r="A11" s="19" t="s">
        <v>2770</v>
      </c>
      <c r="B11" s="19" t="str">
        <f>[2]TEAMS!$J11</f>
        <v>FUL</v>
      </c>
      <c r="C11" s="17">
        <f>VLOOKUP($A11,Table!$B$1:$C$200,MATCH("MP",Table!$B$1:$C$1,0),0)</f>
        <v>6</v>
      </c>
      <c r="D11" s="17">
        <f>VLOOKUP($A11,Table!$B$1:$M$200,MATCH("xG",Table!$B$1:$M$1,0),0)</f>
        <v>5.4</v>
      </c>
      <c r="E11" s="17">
        <f>VLOOKUP($A11,Table!$B$1:$M$200,MATCH("xGA",Table!$B$1:$M$1,0),0)</f>
        <v>13.1</v>
      </c>
      <c r="F11" s="12">
        <f>(VLOOKUP($A11,Table!$B$1:$M$200,MATCH("xG",Table!$B$1:$V$1,0),0))/(VLOOKUP($A11,Table!$B$1:$M$200,MATCH("MP",Table!$B$1:$V$1,0),0))</f>
        <v>0.9</v>
      </c>
      <c r="G11" s="12">
        <f>IFERROR(VLOOKUP(B11,[1]TRANSFER!$E$251:$O$271,MATCH($G$1,[1]TRANSFER!$E$251:$O$251,0),0),0)</f>
        <v>0.9</v>
      </c>
      <c r="H11" s="12">
        <f>(VLOOKUP($A11,Table!$B$1:$M$200,MATCH("xGA",Table!$B$1:$X$1,0),0))/(VLOOKUP($A11,Table!$B$1:$M$200,MATCH("MP",Table!$B$1:$X$1,0),0))</f>
        <v>2.1833333333333331</v>
      </c>
      <c r="I11" s="12">
        <f>IFERROR(VLOOKUP(B11,[1]TRANSFER!$E$251:$O$271,MATCH($I$1,[1]TRANSFER!$E$251:$O$251,0),0),0)</f>
        <v>2.1833333333333331</v>
      </c>
      <c r="J11" s="12">
        <f>VLOOKUP($A11,Table!$B$1:$O$200,MATCH("xGD/90",Table!$B$1:$O$1,0),0)</f>
        <v>-1.27</v>
      </c>
      <c r="K11" s="12">
        <f>IF([1]INFO!$B$24=1,$G$22-G11,$F$22-F11)</f>
        <v>0.66166666666666674</v>
      </c>
      <c r="L11" s="13">
        <f t="shared" si="0"/>
        <v>0.19850000000000004</v>
      </c>
      <c r="M11" s="89">
        <f t="shared" si="1"/>
        <v>1.1985000000000001</v>
      </c>
      <c r="N11" s="14">
        <f>(M11*(SUM([1]INFO!$B$18:$B$21)))+(VLOOKUP(Table2!B11,'2223Table2'!$B$1:$O$21,MATCH("DEF BOOST",'2223Table2'!$B$1:$O$1,0),0)*(SUM([1]INFO!$B$16:$B$17)))</f>
        <v>1.1985000000000001</v>
      </c>
      <c r="O11" s="12">
        <f>IF([1]INFO!$B$24=1,$I$22-I11,$H$22-H11)</f>
        <v>-0.60899999999999976</v>
      </c>
      <c r="P11" s="12">
        <f t="shared" si="2"/>
        <v>0.27404999999999985</v>
      </c>
      <c r="Q11" s="89">
        <f t="shared" si="3"/>
        <v>1.2740499999999999</v>
      </c>
      <c r="R11" s="15">
        <f>(Q11*(SUM([1]INFO!$B$18:$B$21)))+(VLOOKUP(Table2!B11,'2223Table2'!$B$1:$O$21,MATCH("FWD BOOST",'2223Table2'!$B$1:$O$1,0),0)*(SUM([1]INFO!$B$16:$B$17)))</f>
        <v>1.2740499999999999</v>
      </c>
    </row>
    <row r="12" spans="1:20">
      <c r="A12" s="19" t="s">
        <v>2774</v>
      </c>
      <c r="B12" s="19" t="str">
        <f>[2]TEAMS!$J12</f>
        <v>LIV</v>
      </c>
      <c r="C12" s="17">
        <f>VLOOKUP($A12,Table!$B$1:$C$200,MATCH("MP",Table!$B$1:$C$1,0),0)</f>
        <v>7</v>
      </c>
      <c r="D12" s="17">
        <f>VLOOKUP($A12,Table!$B$1:$M$200,MATCH("xG",Table!$B$1:$M$1,0),0)</f>
        <v>14.5</v>
      </c>
      <c r="E12" s="17">
        <f>VLOOKUP($A12,Table!$B$1:$M$200,MATCH("xGA",Table!$B$1:$M$1,0),0)</f>
        <v>9.1999999999999993</v>
      </c>
      <c r="F12" s="12">
        <f>(VLOOKUP($A12,Table!$B$1:$M$200,MATCH("xG",Table!$B$1:$V$1,0),0))/(VLOOKUP($A12,Table!$B$1:$M$200,MATCH("MP",Table!$B$1:$V$1,0),0))</f>
        <v>2.0714285714285716</v>
      </c>
      <c r="G12" s="12">
        <f>IFERROR(VLOOKUP(B12,[1]TRANSFER!$E$251:$O$271,MATCH($G$1,[1]TRANSFER!$E$251:$O$251,0),0),0)</f>
        <v>2.1999999999999997</v>
      </c>
      <c r="H12" s="12">
        <f>(VLOOKUP($A12,Table!$B$1:$M$200,MATCH("xGA",Table!$B$1:$X$1,0),0))/(VLOOKUP($A12,Table!$B$1:$M$200,MATCH("MP",Table!$B$1:$X$1,0),0))</f>
        <v>1.3142857142857143</v>
      </c>
      <c r="I12" s="12">
        <f>IFERROR(VLOOKUP(B12,[1]TRANSFER!$E$251:$O$271,MATCH($I$1,[1]TRANSFER!$E$251:$O$251,0),0),0)</f>
        <v>1.1666666666666667</v>
      </c>
      <c r="J12" s="12">
        <f>VLOOKUP($A12,Table!$B$1:$O$200,MATCH("xGD/90",Table!$B$1:$O$1,0),0)</f>
        <v>0.76</v>
      </c>
      <c r="K12" s="12">
        <f>IF([1]INFO!$B$24=1,$G$22-G12,$F$22-F12)</f>
        <v>-0.63833333333333298</v>
      </c>
      <c r="L12" s="13">
        <f t="shared" si="0"/>
        <v>-0.19149999999999992</v>
      </c>
      <c r="M12" s="89">
        <f t="shared" si="1"/>
        <v>0.80850000000000011</v>
      </c>
      <c r="N12" s="14">
        <f>(M12*(SUM([1]INFO!$B$18:$B$21)))+(VLOOKUP(Table2!B12,'2223Table2'!$B$1:$O$21,MATCH("DEF BOOST",'2223Table2'!$B$1:$O$1,0),0)*(SUM([1]INFO!$B$16:$B$17)))</f>
        <v>0.80850000000000011</v>
      </c>
      <c r="O12" s="12">
        <f>IF([1]INFO!$B$24=1,$I$22-I12,$H$22-H12)</f>
        <v>0.40766666666666662</v>
      </c>
      <c r="P12" s="12">
        <f t="shared" si="2"/>
        <v>-0.18344999999999997</v>
      </c>
      <c r="Q12" s="89">
        <f t="shared" si="3"/>
        <v>0.81655</v>
      </c>
      <c r="R12" s="15">
        <f>(Q12*(SUM([1]INFO!$B$18:$B$21)))+(VLOOKUP(Table2!B12,'2223Table2'!$B$1:$O$21,MATCH("FWD BOOST",'2223Table2'!$B$1:$O$1,0),0)*(SUM([1]INFO!$B$16:$B$17)))</f>
        <v>0.81655</v>
      </c>
    </row>
    <row r="13" spans="1:20">
      <c r="A13" s="19" t="s">
        <v>2782</v>
      </c>
      <c r="B13" s="19" t="str">
        <f>[2]TEAMS!$J13</f>
        <v>LUT</v>
      </c>
      <c r="C13" s="17">
        <f>VLOOKUP($A13,Table!$B$1:$C$200,MATCH("MP",Table!$B$1:$C$1,0),0)</f>
        <v>6</v>
      </c>
      <c r="D13" s="17">
        <f>VLOOKUP($A13,Table!$B$1:$M$200,MATCH("xG",Table!$B$1:$M$1,0),0)</f>
        <v>7.4</v>
      </c>
      <c r="E13" s="17">
        <f>VLOOKUP($A13,Table!$B$1:$M$200,MATCH("xGA",Table!$B$1:$M$1,0),0)</f>
        <v>11.7</v>
      </c>
      <c r="F13" s="12">
        <f>(VLOOKUP($A13,Table!$B$1:$M$200,MATCH("xG",Table!$B$1:$V$1,0),0))/(VLOOKUP($A13,Table!$B$1:$M$200,MATCH("MP",Table!$B$1:$V$1,0),0))</f>
        <v>1.2333333333333334</v>
      </c>
      <c r="G13" s="12">
        <f>IFERROR(VLOOKUP(B13,[1]TRANSFER!$E$251:$O$271,MATCH($G$1,[1]TRANSFER!$E$251:$O$251,0),0),0)</f>
        <v>1.3</v>
      </c>
      <c r="H13" s="12">
        <f>(VLOOKUP($A13,Table!$B$1:$M$200,MATCH("xGA",Table!$B$1:$X$1,0),0))/(VLOOKUP($A13,Table!$B$1:$M$200,MATCH("MP",Table!$B$1:$X$1,0),0))</f>
        <v>1.95</v>
      </c>
      <c r="I13" s="12">
        <f>IFERROR(VLOOKUP(B13,[1]TRANSFER!$E$251:$O$271,MATCH($I$1,[1]TRANSFER!$E$251:$O$251,0),0),0)</f>
        <v>1.7600000000000002</v>
      </c>
      <c r="J13" s="12">
        <f>VLOOKUP($A13,Table!$B$1:$O$200,MATCH("xGD/90",Table!$B$1:$O$1,0),0)</f>
        <v>-0.71</v>
      </c>
      <c r="K13" s="12">
        <f>IF([1]INFO!$B$24=1,$G$22-G13,$F$22-F13)</f>
        <v>0.26166666666666671</v>
      </c>
      <c r="L13" s="13">
        <f t="shared" si="0"/>
        <v>7.8500000000000028E-2</v>
      </c>
      <c r="M13" s="89">
        <f t="shared" si="1"/>
        <v>1.0785</v>
      </c>
      <c r="N13" s="14">
        <f>(M13*(SUM([1]INFO!$B$18:$B$21)))+(VLOOKUP(Table2!B13,'2223Table2'!$B$1:$O$21,MATCH("DEF BOOST",'2223Table2'!$B$1:$O$1,0),0)*(SUM([1]INFO!$B$16:$B$17)))</f>
        <v>1.0785</v>
      </c>
      <c r="O13" s="12">
        <f>IF([1]INFO!$B$24=1,$I$22-I13,$H$22-H13)</f>
        <v>-0.18566666666666687</v>
      </c>
      <c r="P13" s="12">
        <f t="shared" si="2"/>
        <v>8.3550000000000083E-2</v>
      </c>
      <c r="Q13" s="89">
        <f t="shared" si="3"/>
        <v>1.08355</v>
      </c>
      <c r="R13" s="15">
        <f>(Q13*(SUM([1]INFO!$B$18:$B$21)))+(VLOOKUP(Table2!B13,'2223Table2'!$B$1:$O$21,MATCH("FWD BOOST",'2223Table2'!$B$1:$O$1,0),0)*(SUM([1]INFO!$B$16:$B$17)))</f>
        <v>1.08355</v>
      </c>
    </row>
    <row r="14" spans="1:20">
      <c r="A14" s="19" t="s">
        <v>2767</v>
      </c>
      <c r="B14" s="19" t="str">
        <f>[2]TEAMS!$J14</f>
        <v>MCI</v>
      </c>
      <c r="C14" s="17">
        <f>VLOOKUP($A14,Table!$B$1:$C$200,MATCH("MP",Table!$B$1:$C$1,0),0)</f>
        <v>7</v>
      </c>
      <c r="D14" s="17">
        <f>VLOOKUP($A14,Table!$B$1:$M$200,MATCH("xG",Table!$B$1:$M$1,0),0)</f>
        <v>14.4</v>
      </c>
      <c r="E14" s="17">
        <f>VLOOKUP($A14,Table!$B$1:$M$200,MATCH("xGA",Table!$B$1:$M$1,0),0)</f>
        <v>5.0999999999999996</v>
      </c>
      <c r="F14" s="12">
        <f>(VLOOKUP($A14,Table!$B$1:$M$200,MATCH("xG",Table!$B$1:$V$1,0),0))/(VLOOKUP($A14,Table!$B$1:$M$200,MATCH("MP",Table!$B$1:$V$1,0),0))</f>
        <v>2.0571428571428574</v>
      </c>
      <c r="G14" s="12">
        <f>IFERROR(VLOOKUP(B14,[1]TRANSFER!$E$251:$O$271,MATCH($G$1,[1]TRANSFER!$E$251:$O$251,0),0),0)</f>
        <v>2.25</v>
      </c>
      <c r="H14" s="12">
        <f>(VLOOKUP($A14,Table!$B$1:$M$200,MATCH("xGA",Table!$B$1:$X$1,0),0))/(VLOOKUP($A14,Table!$B$1:$M$200,MATCH("MP",Table!$B$1:$X$1,0),0))</f>
        <v>0.72857142857142854</v>
      </c>
      <c r="I14" s="12">
        <f>IFERROR(VLOOKUP(B14,[1]TRANSFER!$E$251:$O$271,MATCH($I$1,[1]TRANSFER!$E$251:$O$251,0),0),0)</f>
        <v>0.76666666666666661</v>
      </c>
      <c r="J14" s="12">
        <f>VLOOKUP($A14,Table!$B$1:$O$200,MATCH("xGD/90",Table!$B$1:$O$1,0),0)</f>
        <v>1.33</v>
      </c>
      <c r="K14" s="12">
        <f>IF([1]INFO!$B$24=1,$G$22-G14,$F$22-F14)</f>
        <v>-0.68833333333333324</v>
      </c>
      <c r="L14" s="13">
        <f t="shared" si="0"/>
        <v>-0.20650000000000002</v>
      </c>
      <c r="M14" s="89">
        <f t="shared" si="1"/>
        <v>0.79349999999999998</v>
      </c>
      <c r="N14" s="14">
        <f>(M14*(SUM([1]INFO!$B$18:$B$21)))+(VLOOKUP(Table2!B14,'2223Table2'!$B$1:$O$21,MATCH("DEF BOOST",'2223Table2'!$B$1:$O$1,0),0)*(SUM([1]INFO!$B$16:$B$17)))</f>
        <v>0.79349999999999998</v>
      </c>
      <c r="O14" s="12">
        <f>IF([1]INFO!$B$24=1,$I$22-I14,$H$22-H14)</f>
        <v>0.80766666666666675</v>
      </c>
      <c r="P14" s="12">
        <f t="shared" si="2"/>
        <v>-0.36345</v>
      </c>
      <c r="Q14" s="89">
        <f t="shared" si="3"/>
        <v>0.63654999999999995</v>
      </c>
      <c r="R14" s="15">
        <f>(Q14*(SUM([1]INFO!$B$18:$B$21)))+(VLOOKUP(Table2!B14,'2223Table2'!$B$1:$O$21,MATCH("FWD BOOST",'2223Table2'!$B$1:$O$1,0),0)*(SUM([1]INFO!$B$16:$B$17)))</f>
        <v>0.63654999999999995</v>
      </c>
    </row>
    <row r="15" spans="1:20">
      <c r="A15" s="19" t="s">
        <v>2771</v>
      </c>
      <c r="B15" s="19" t="str">
        <f>[2]TEAMS!$J15</f>
        <v>MUN</v>
      </c>
      <c r="C15" s="17">
        <f>VLOOKUP($A15,Table!$B$1:$C$200,MATCH("MP",Table!$B$1:$C$1,0),0)</f>
        <v>7</v>
      </c>
      <c r="D15" s="17">
        <f>VLOOKUP($A15,Table!$B$1:$M$200,MATCH("xG",Table!$B$1:$M$1,0),0)</f>
        <v>11.2</v>
      </c>
      <c r="E15" s="17">
        <f>VLOOKUP($A15,Table!$B$1:$M$200,MATCH("xGA",Table!$B$1:$M$1,0),0)</f>
        <v>11.1</v>
      </c>
      <c r="F15" s="12">
        <f>(VLOOKUP($A15,Table!$B$1:$M$200,MATCH("xG",Table!$B$1:$V$1,0),0))/(VLOOKUP($A15,Table!$B$1:$M$200,MATCH("MP",Table!$B$1:$V$1,0),0))</f>
        <v>1.5999999999999999</v>
      </c>
      <c r="G15" s="12">
        <f>IFERROR(VLOOKUP(B15,[1]TRANSFER!$E$251:$O$271,MATCH($G$1,[1]TRANSFER!$E$251:$O$251,0),0),0)</f>
        <v>1.6500000000000001</v>
      </c>
      <c r="H15" s="12">
        <f>(VLOOKUP($A15,Table!$B$1:$M$200,MATCH("xGA",Table!$B$1:$X$1,0),0))/(VLOOKUP($A15,Table!$B$1:$M$200,MATCH("MP",Table!$B$1:$X$1,0),0))</f>
        <v>1.5857142857142856</v>
      </c>
      <c r="I15" s="12">
        <f>IFERROR(VLOOKUP(B15,[1]TRANSFER!$E$251:$O$271,MATCH($I$1,[1]TRANSFER!$E$251:$O$251,0),0),0)</f>
        <v>1.7</v>
      </c>
      <c r="J15" s="12">
        <f>VLOOKUP($A15,Table!$B$1:$O$200,MATCH("xGD/90",Table!$B$1:$O$1,0),0)</f>
        <v>0.01</v>
      </c>
      <c r="K15" s="12">
        <f>IF([1]INFO!$B$24=1,$G$22-G15,$F$22-F15)</f>
        <v>-8.8333333333333375E-2</v>
      </c>
      <c r="L15" s="13">
        <f t="shared" si="0"/>
        <v>-2.6500000000000017E-2</v>
      </c>
      <c r="M15" s="89">
        <f t="shared" si="1"/>
        <v>0.97350000000000003</v>
      </c>
      <c r="N15" s="14">
        <f>(M15*(SUM([1]INFO!$B$18:$B$21)))+(VLOOKUP(Table2!B15,'2223Table2'!$B$1:$O$21,MATCH("DEF BOOST",'2223Table2'!$B$1:$O$1,0),0)*(SUM([1]INFO!$B$16:$B$17)))</f>
        <v>0.97350000000000003</v>
      </c>
      <c r="O15" s="12">
        <f>IF([1]INFO!$B$24=1,$I$22-I15,$H$22-H15)</f>
        <v>-0.12566666666666659</v>
      </c>
      <c r="P15" s="12">
        <f t="shared" si="2"/>
        <v>5.6549999999999961E-2</v>
      </c>
      <c r="Q15" s="89">
        <f t="shared" si="3"/>
        <v>1.0565499999999999</v>
      </c>
      <c r="R15" s="15">
        <f>(Q15*(SUM([1]INFO!$B$18:$B$21)))+(VLOOKUP(Table2!B15,'2223Table2'!$B$1:$O$21,MATCH("FWD BOOST",'2223Table2'!$B$1:$O$1,0),0)*(SUM([1]INFO!$B$16:$B$17)))</f>
        <v>1.0565499999999999</v>
      </c>
    </row>
    <row r="16" spans="1:20">
      <c r="A16" s="19" t="s">
        <v>2765</v>
      </c>
      <c r="B16" s="19" t="str">
        <f>[2]TEAMS!$J16</f>
        <v>NEW</v>
      </c>
      <c r="C16" s="17">
        <f>VLOOKUP($A16,Table!$B$1:$C$200,MATCH("MP",Table!$B$1:$C$1,0),0)</f>
        <v>7</v>
      </c>
      <c r="D16" s="17">
        <f>VLOOKUP($A16,Table!$B$1:$M$200,MATCH("xG",Table!$B$1:$M$1,0),0)</f>
        <v>15.3</v>
      </c>
      <c r="E16" s="17">
        <f>VLOOKUP($A16,Table!$B$1:$M$200,MATCH("xGA",Table!$B$1:$M$1,0),0)</f>
        <v>7</v>
      </c>
      <c r="F16" s="12">
        <f>(VLOOKUP($A16,Table!$B$1:$M$200,MATCH("xG",Table!$B$1:$V$1,0),0))/(VLOOKUP($A16,Table!$B$1:$M$200,MATCH("MP",Table!$B$1:$V$1,0),0))</f>
        <v>2.1857142857142859</v>
      </c>
      <c r="G16" s="12">
        <f>IFERROR(VLOOKUP(B16,[1]TRANSFER!$E$251:$O$271,MATCH($G$1,[1]TRANSFER!$E$251:$O$251,0),0),0)</f>
        <v>2.0166666666666666</v>
      </c>
      <c r="H16" s="12">
        <f>(VLOOKUP($A16,Table!$B$1:$M$200,MATCH("xGA",Table!$B$1:$X$1,0),0))/(VLOOKUP($A16,Table!$B$1:$M$200,MATCH("MP",Table!$B$1:$X$1,0),0))</f>
        <v>1</v>
      </c>
      <c r="I16" s="12">
        <f>IFERROR(VLOOKUP(B16,[1]TRANSFER!$E$251:$O$271,MATCH($I$1,[1]TRANSFER!$E$251:$O$251,0),0),0)</f>
        <v>1.0666666666666667</v>
      </c>
      <c r="J16" s="12">
        <f>VLOOKUP($A16,Table!$B$1:$O$200,MATCH("xGD/90",Table!$B$1:$O$1,0),0)</f>
        <v>1.18</v>
      </c>
      <c r="K16" s="12">
        <f>IF([1]INFO!$B$24=1,$G$22-G16,$F$22-F16)</f>
        <v>-0.45499999999999985</v>
      </c>
      <c r="L16" s="13">
        <f t="shared" si="0"/>
        <v>-0.13649999999999998</v>
      </c>
      <c r="M16" s="89">
        <f t="shared" si="1"/>
        <v>0.86350000000000005</v>
      </c>
      <c r="N16" s="14">
        <f>(M16*(SUM([1]INFO!$B$18:$B$21)))+(VLOOKUP(Table2!B16,'2223Table2'!$B$1:$O$21,MATCH("DEF BOOST",'2223Table2'!$B$1:$O$1,0),0)*(SUM([1]INFO!$B$16:$B$17)))</f>
        <v>0.86350000000000005</v>
      </c>
      <c r="O16" s="12">
        <f>IF([1]INFO!$B$24=1,$I$22-I16,$H$22-H16)</f>
        <v>0.50766666666666671</v>
      </c>
      <c r="P16" s="12">
        <f t="shared" si="2"/>
        <v>-0.22844999999999999</v>
      </c>
      <c r="Q16" s="89">
        <f t="shared" si="3"/>
        <v>0.77154999999999996</v>
      </c>
      <c r="R16" s="15">
        <f>(Q16*(SUM([1]INFO!$B$18:$B$21)))+(VLOOKUP(Table2!B16,'2223Table2'!$B$1:$O$21,MATCH("FWD BOOST",'2223Table2'!$B$1:$O$1,0),0)*(SUM([1]INFO!$B$16:$B$17)))</f>
        <v>0.77154999999999996</v>
      </c>
    </row>
    <row r="17" spans="1:18">
      <c r="A17" s="19" t="s">
        <v>2778</v>
      </c>
      <c r="B17" s="19" t="str">
        <f>[2]TEAMS!$J17</f>
        <v>NFO</v>
      </c>
      <c r="C17" s="17">
        <f>VLOOKUP($A17,Table!$B$1:$C$200,MATCH("MP",Table!$B$1:$C$1,0),0)</f>
        <v>7</v>
      </c>
      <c r="D17" s="17">
        <f>VLOOKUP($A17,Table!$B$1:$M$200,MATCH("xG",Table!$B$1:$M$1,0),0)</f>
        <v>6.7</v>
      </c>
      <c r="E17" s="17">
        <f>VLOOKUP($A17,Table!$B$1:$M$200,MATCH("xGA",Table!$B$1:$M$1,0),0)</f>
        <v>10</v>
      </c>
      <c r="F17" s="12">
        <f>(VLOOKUP($A17,Table!$B$1:$M$200,MATCH("xG",Table!$B$1:$V$1,0),0))/(VLOOKUP($A17,Table!$B$1:$M$200,MATCH("MP",Table!$B$1:$V$1,0),0))</f>
        <v>0.95714285714285718</v>
      </c>
      <c r="G17" s="12">
        <f>IFERROR(VLOOKUP(B17,[1]TRANSFER!$E$251:$O$271,MATCH($G$1,[1]TRANSFER!$E$251:$O$251,0),0),0)</f>
        <v>1.05</v>
      </c>
      <c r="H17" s="12">
        <f>(VLOOKUP($A17,Table!$B$1:$M$200,MATCH("xGA",Table!$B$1:$X$1,0),0))/(VLOOKUP($A17,Table!$B$1:$M$200,MATCH("MP",Table!$B$1:$X$1,0),0))</f>
        <v>1.4285714285714286</v>
      </c>
      <c r="I17" s="12">
        <f>IFERROR(VLOOKUP(B17,[1]TRANSFER!$E$251:$O$271,MATCH($I$1,[1]TRANSFER!$E$251:$O$251,0),0),0)</f>
        <v>1.3833333333333335</v>
      </c>
      <c r="J17" s="12">
        <f>VLOOKUP($A17,Table!$B$1:$O$200,MATCH("xGD/90",Table!$B$1:$O$1,0),0)</f>
        <v>-0.46</v>
      </c>
      <c r="K17" s="12">
        <f>IF([1]INFO!$B$24=1,$G$22-G17,$F$22-F17)</f>
        <v>0.51166666666666671</v>
      </c>
      <c r="L17" s="13">
        <f t="shared" si="0"/>
        <v>0.15350000000000003</v>
      </c>
      <c r="M17" s="89">
        <f t="shared" si="1"/>
        <v>1.1535</v>
      </c>
      <c r="N17" s="14">
        <f>(M17*(SUM([1]INFO!$B$18:$B$21)))+(VLOOKUP(Table2!B17,'2223Table2'!$B$1:$O$21,MATCH("DEF BOOST",'2223Table2'!$B$1:$O$1,0),0)*(SUM([1]INFO!$B$16:$B$17)))</f>
        <v>1.1535</v>
      </c>
      <c r="O17" s="12">
        <f>IF([1]INFO!$B$24=1,$I$22-I17,$H$22-H17)</f>
        <v>0.19099999999999984</v>
      </c>
      <c r="P17" s="12">
        <f t="shared" si="2"/>
        <v>-8.5949999999999915E-2</v>
      </c>
      <c r="Q17" s="89">
        <f t="shared" si="3"/>
        <v>0.91405000000000003</v>
      </c>
      <c r="R17" s="15">
        <f>(Q17*(SUM([1]INFO!$B$18:$B$21)))+(VLOOKUP(Table2!B17,'2223Table2'!$B$1:$O$21,MATCH("FWD BOOST",'2223Table2'!$B$1:$O$1,0),0)*(SUM([1]INFO!$B$16:$B$17)))</f>
        <v>0.91405000000000003</v>
      </c>
    </row>
    <row r="18" spans="1:18">
      <c r="A18" s="19" t="s">
        <v>2780</v>
      </c>
      <c r="B18" s="19" t="str">
        <f>[2]TEAMS!$J18</f>
        <v>SHU</v>
      </c>
      <c r="C18" s="17">
        <f>VLOOKUP($A18,Table!$B$1:$C$200,MATCH("MP",Table!$B$1:$C$1,0),0)</f>
        <v>7</v>
      </c>
      <c r="D18" s="17">
        <f>VLOOKUP($A18,Table!$B$1:$M$200,MATCH("xG",Table!$B$1:$M$1,0),0)</f>
        <v>5.5</v>
      </c>
      <c r="E18" s="17">
        <f>VLOOKUP($A18,Table!$B$1:$M$200,MATCH("xGA",Table!$B$1:$M$1,0),0)</f>
        <v>17.399999999999999</v>
      </c>
      <c r="F18" s="12">
        <f>(VLOOKUP($A18,Table!$B$1:$M$200,MATCH("xG",Table!$B$1:$V$1,0),0))/(VLOOKUP($A18,Table!$B$1:$M$200,MATCH("MP",Table!$B$1:$V$1,0),0))</f>
        <v>0.7857142857142857</v>
      </c>
      <c r="G18" s="12">
        <f>IFERROR(VLOOKUP(B18,[1]TRANSFER!$E$251:$O$271,MATCH($G$1,[1]TRANSFER!$E$251:$O$251,0),0),0)</f>
        <v>0.75</v>
      </c>
      <c r="H18" s="12">
        <f>(VLOOKUP($A18,Table!$B$1:$M$200,MATCH("xGA",Table!$B$1:$X$1,0),0))/(VLOOKUP($A18,Table!$B$1:$M$200,MATCH("MP",Table!$B$1:$X$1,0),0))</f>
        <v>2.4857142857142853</v>
      </c>
      <c r="I18" s="12">
        <f>IFERROR(VLOOKUP(B18,[1]TRANSFER!$E$251:$O$271,MATCH($I$1,[1]TRANSFER!$E$251:$O$251,0),0),0)</f>
        <v>2.5500000000000003</v>
      </c>
      <c r="J18" s="12">
        <f>VLOOKUP($A18,Table!$B$1:$O$200,MATCH("xGD/90",Table!$B$1:$O$1,0),0)</f>
        <v>-1.7</v>
      </c>
      <c r="K18" s="12">
        <f>IF([1]INFO!$B$24=1,$G$22-G18,$F$22-F18)</f>
        <v>0.81166666666666676</v>
      </c>
      <c r="L18" s="13">
        <f t="shared" si="0"/>
        <v>0.24350000000000005</v>
      </c>
      <c r="M18" s="89">
        <f t="shared" si="1"/>
        <v>1.2435</v>
      </c>
      <c r="N18" s="14">
        <f>(M18*(SUM([1]INFO!$B$18:$B$21)))+(VLOOKUP(Table2!B18,'2223Table2'!$B$1:$O$21,MATCH("DEF BOOST",'2223Table2'!$B$1:$O$1,0),0)*(SUM([1]INFO!$B$16:$B$17)))</f>
        <v>1.2435</v>
      </c>
      <c r="O18" s="12">
        <f>IF([1]INFO!$B$24=1,$I$22-I18,$H$22-H18)</f>
        <v>-0.9756666666666669</v>
      </c>
      <c r="P18" s="12">
        <f t="shared" si="2"/>
        <v>0.43905000000000005</v>
      </c>
      <c r="Q18" s="89">
        <f t="shared" si="3"/>
        <v>1.4390499999999999</v>
      </c>
      <c r="R18" s="15">
        <f>(Q18*(SUM([1]INFO!$B$18:$B$21)))+(VLOOKUP(Table2!B18,'2223Table2'!$B$1:$O$21,MATCH("FWD BOOST",'2223Table2'!$B$1:$O$1,0),0)*(SUM([1]INFO!$B$16:$B$17)))</f>
        <v>1.4390499999999999</v>
      </c>
    </row>
    <row r="19" spans="1:18">
      <c r="A19" s="19" t="s">
        <v>2772</v>
      </c>
      <c r="B19" s="19" t="str">
        <f>[2]TEAMS!$J19</f>
        <v>TOT</v>
      </c>
      <c r="C19" s="17">
        <f>VLOOKUP($A19,Table!$B$1:$C$200,MATCH("MP",Table!$B$1:$C$1,0),0)</f>
        <v>7</v>
      </c>
      <c r="D19" s="17">
        <f>VLOOKUP($A19,Table!$B$1:$M$200,MATCH("xG",Table!$B$1:$M$1,0),0)</f>
        <v>13.1</v>
      </c>
      <c r="E19" s="17">
        <f>VLOOKUP($A19,Table!$B$1:$M$200,MATCH("xGA",Table!$B$1:$M$1,0),0)</f>
        <v>10</v>
      </c>
      <c r="F19" s="12">
        <f>(VLOOKUP($A19,Table!$B$1:$M$200,MATCH("xG",Table!$B$1:$V$1,0),0))/(VLOOKUP($A19,Table!$B$1:$M$200,MATCH("MP",Table!$B$1:$V$1,0),0))</f>
        <v>1.8714285714285714</v>
      </c>
      <c r="G19" s="12">
        <f>IFERROR(VLOOKUP(B19,[1]TRANSFER!$E$251:$O$271,MATCH($G$1,[1]TRANSFER!$E$251:$O$251,0),0),0)</f>
        <v>1.8166666666666667</v>
      </c>
      <c r="H19" s="12">
        <f>(VLOOKUP($A19,Table!$B$1:$M$200,MATCH("xGA",Table!$B$1:$X$1,0),0))/(VLOOKUP($A19,Table!$B$1:$M$200,MATCH("MP",Table!$B$1:$X$1,0),0))</f>
        <v>1.4285714285714286</v>
      </c>
      <c r="I19" s="12">
        <f>IFERROR(VLOOKUP(B19,[1]TRANSFER!$E$251:$O$271,MATCH($I$1,[1]TRANSFER!$E$251:$O$251,0),0),0)</f>
        <v>1.45</v>
      </c>
      <c r="J19" s="12">
        <f>VLOOKUP($A19,Table!$B$1:$O$200,MATCH("xGD/90",Table!$B$1:$O$1,0),0)</f>
        <v>0.44</v>
      </c>
      <c r="K19" s="12">
        <f>IF([1]INFO!$B$24=1,$G$22-G19,$F$22-F19)</f>
        <v>-0.25499999999999989</v>
      </c>
      <c r="L19" s="13">
        <f t="shared" si="0"/>
        <v>-7.6499999999999985E-2</v>
      </c>
      <c r="M19" s="89">
        <f t="shared" si="1"/>
        <v>0.92349999999999999</v>
      </c>
      <c r="N19" s="14">
        <f>(M19*(SUM([1]INFO!$B$18:$B$21)))+(VLOOKUP(Table2!B19,'2223Table2'!$B$1:$O$21,MATCH("DEF BOOST",'2223Table2'!$B$1:$O$1,0),0)*(SUM([1]INFO!$B$16:$B$17)))</f>
        <v>0.92349999999999999</v>
      </c>
      <c r="O19" s="12">
        <f>IF([1]INFO!$B$24=1,$I$22-I19,$H$22-H19)</f>
        <v>0.12433333333333341</v>
      </c>
      <c r="P19" s="12">
        <f t="shared" si="2"/>
        <v>-5.5950000000000027E-2</v>
      </c>
      <c r="Q19" s="89">
        <f t="shared" si="3"/>
        <v>0.94404999999999994</v>
      </c>
      <c r="R19" s="15">
        <f>(Q19*(SUM([1]INFO!$B$18:$B$21)))+(VLOOKUP(Table2!B19,'2223Table2'!$B$1:$O$21,MATCH("FWD BOOST",'2223Table2'!$B$1:$O$1,0),0)*(SUM([1]INFO!$B$16:$B$17)))</f>
        <v>0.94404999999999994</v>
      </c>
    </row>
    <row r="20" spans="1:18">
      <c r="A20" s="19" t="s">
        <v>2775</v>
      </c>
      <c r="B20" s="19" t="str">
        <f>[2]TEAMS!$J20</f>
        <v>WHU</v>
      </c>
      <c r="C20" s="17">
        <f>VLOOKUP($A20,Table!$B$1:$C$200,MATCH("MP",Table!$B$1:$C$1,0),0)</f>
        <v>7</v>
      </c>
      <c r="D20" s="17">
        <f>VLOOKUP($A20,Table!$B$1:$M$200,MATCH("xG",Table!$B$1:$M$1,0),0)</f>
        <v>11.1</v>
      </c>
      <c r="E20" s="17">
        <f>VLOOKUP($A20,Table!$B$1:$M$200,MATCH("xGA",Table!$B$1:$M$1,0),0)</f>
        <v>14.3</v>
      </c>
      <c r="F20" s="12">
        <f>(VLOOKUP($A20,Table!$B$1:$M$200,MATCH("xG",Table!$B$1:$V$1,0),0))/(VLOOKUP($A20,Table!$B$1:$M$200,MATCH("MP",Table!$B$1:$V$1,0),0))</f>
        <v>1.5857142857142856</v>
      </c>
      <c r="G20" s="12">
        <f>IFERROR(VLOOKUP(B20,[1]TRANSFER!$E$251:$O$271,MATCH($G$1,[1]TRANSFER!$E$251:$O$251,0),0),0)</f>
        <v>1.5</v>
      </c>
      <c r="H20" s="12">
        <f>(VLOOKUP($A20,Table!$B$1:$M$200,MATCH("xGA",Table!$B$1:$X$1,0),0))/(VLOOKUP($A20,Table!$B$1:$M$200,MATCH("MP",Table!$B$1:$X$1,0),0))</f>
        <v>2.0428571428571431</v>
      </c>
      <c r="I20" s="12">
        <f>IFERROR(VLOOKUP(B20,[1]TRANSFER!$E$251:$O$271,MATCH($I$1,[1]TRANSFER!$E$251:$O$251,0),0),0)</f>
        <v>2.2166666666666668</v>
      </c>
      <c r="J20" s="12">
        <f>VLOOKUP($A20,Table!$B$1:$O$200,MATCH("xGD/90",Table!$B$1:$O$1,0),0)</f>
        <v>-0.46</v>
      </c>
      <c r="K20" s="12">
        <f>IF([1]INFO!$B$24=1,$G$22-G20,$F$22-F20)</f>
        <v>6.1666666666666758E-2</v>
      </c>
      <c r="L20" s="13">
        <f t="shared" si="0"/>
        <v>1.850000000000003E-2</v>
      </c>
      <c r="M20" s="89">
        <f t="shared" si="1"/>
        <v>1.0185</v>
      </c>
      <c r="N20" s="14">
        <f>(M20*(SUM([1]INFO!$B$18:$B$21)))+(VLOOKUP(Table2!B20,'2223Table2'!$B$1:$O$21,MATCH("DEF BOOST",'2223Table2'!$B$1:$O$1,0),0)*(SUM([1]INFO!$B$16:$B$17)))</f>
        <v>1.0185</v>
      </c>
      <c r="O20" s="12">
        <f>IF([1]INFO!$B$24=1,$I$22-I20,$H$22-H20)</f>
        <v>-0.64233333333333342</v>
      </c>
      <c r="P20" s="12">
        <f t="shared" si="2"/>
        <v>0.28905000000000003</v>
      </c>
      <c r="Q20" s="89">
        <f t="shared" si="3"/>
        <v>1.28905</v>
      </c>
      <c r="R20" s="15">
        <f>(Q20*(SUM([1]INFO!$B$18:$B$21)))+(VLOOKUP(Table2!B20,'2223Table2'!$B$1:$O$21,MATCH("FWD BOOST",'2223Table2'!$B$1:$O$1,0),0)*(SUM([1]INFO!$B$16:$B$17)))</f>
        <v>1.28905</v>
      </c>
    </row>
    <row r="21" spans="1:18">
      <c r="A21" s="19" t="s">
        <v>2781</v>
      </c>
      <c r="B21" s="19" t="str">
        <f>[2]TEAMS!$J21</f>
        <v>WOL</v>
      </c>
      <c r="C21" s="17">
        <f>VLOOKUP($A21,Table!$B$1:$C$200,MATCH("MP",Table!$B$1:$C$1,0),0)</f>
        <v>7</v>
      </c>
      <c r="D21" s="17">
        <f>VLOOKUP($A21,Table!$B$1:$M$200,MATCH("xG",Table!$B$1:$M$1,0),0)</f>
        <v>8.1999999999999993</v>
      </c>
      <c r="E21" s="17">
        <f>VLOOKUP($A21,Table!$B$1:$M$200,MATCH("xGA",Table!$B$1:$M$1,0),0)</f>
        <v>13.3</v>
      </c>
      <c r="F21" s="12">
        <f>(VLOOKUP($A21,Table!$B$1:$M$200,MATCH("xG",Table!$B$1:$V$1,0),0))/(VLOOKUP($A21,Table!$B$1:$M$200,MATCH("MP",Table!$B$1:$V$1,0),0))</f>
        <v>1.1714285714285713</v>
      </c>
      <c r="G21" s="12">
        <f>IFERROR(VLOOKUP(B21,[1]TRANSFER!$E$251:$O$271,MATCH($G$1,[1]TRANSFER!$E$251:$O$251,0),0),0)</f>
        <v>1.2833333333333334</v>
      </c>
      <c r="H21" s="12">
        <f>(VLOOKUP($A21,Table!$B$1:$M$200,MATCH("xGA",Table!$B$1:$X$1,0),0))/(VLOOKUP($A21,Table!$B$1:$M$200,MATCH("MP",Table!$B$1:$X$1,0),0))</f>
        <v>1.9000000000000001</v>
      </c>
      <c r="I21" s="12">
        <f>IFERROR(VLOOKUP(B21,[1]TRANSFER!$E$251:$O$271,MATCH($I$1,[1]TRANSFER!$E$251:$O$251,0),0),0)</f>
        <v>2.0833333333333335</v>
      </c>
      <c r="J21" s="12">
        <f>VLOOKUP($A21,Table!$B$1:$O$200,MATCH("xGD/90",Table!$B$1:$O$1,0),0)</f>
        <v>-0.74</v>
      </c>
      <c r="K21" s="12">
        <f>IF([1]INFO!$B$24=1,$G$22-G21,$F$22-F21)</f>
        <v>0.27833333333333332</v>
      </c>
      <c r="L21" s="13">
        <f t="shared" si="0"/>
        <v>8.3500000000000005E-2</v>
      </c>
      <c r="M21" s="89">
        <f t="shared" si="1"/>
        <v>1.0834999999999999</v>
      </c>
      <c r="N21" s="14">
        <f>(M21*(SUM([1]INFO!$B$18:$B$21)))+(VLOOKUP(Table2!B21,'2223Table2'!$B$1:$O$21,MATCH("DEF BOOST",'2223Table2'!$B$1:$O$1,0),0)*(SUM([1]INFO!$B$16:$B$17)))</f>
        <v>1.0834999999999999</v>
      </c>
      <c r="O21" s="12">
        <f>IF([1]INFO!$B$24=1,$I$22-I21,$H$22-H21)</f>
        <v>-0.50900000000000012</v>
      </c>
      <c r="P21" s="12">
        <f t="shared" si="2"/>
        <v>0.22905000000000003</v>
      </c>
      <c r="Q21" s="89">
        <f t="shared" si="3"/>
        <v>1.22905</v>
      </c>
      <c r="R21" s="15">
        <f>(Q21*(SUM([1]INFO!$B$18:$B$21)))+(VLOOKUP(Table2!B21,'2223Table2'!$B$1:$O$21,MATCH("FWD BOOST",'2223Table2'!$B$1:$O$1,0),0)*(SUM([1]INFO!$B$16:$B$17)))</f>
        <v>1.22905</v>
      </c>
    </row>
    <row r="22" spans="1:18">
      <c r="A22" s="19">
        <f>COUNTA(A2:A21)</f>
        <v>20</v>
      </c>
      <c r="F22" s="12">
        <f>SUM(F2:F21)/$A$22</f>
        <v>1.5523809523809524</v>
      </c>
      <c r="G22" s="12">
        <f>SUM(G2:G21)/$A$22</f>
        <v>1.5616666666666668</v>
      </c>
      <c r="H22" s="12">
        <f>SUM(H2:H21)/$A$22</f>
        <v>1.5678571428571426</v>
      </c>
      <c r="I22" s="12">
        <f>SUM(I2:I21)/$A$22</f>
        <v>1.5743333333333334</v>
      </c>
    </row>
    <row r="23" spans="1:18">
      <c r="G23" s="49"/>
      <c r="I23" s="49" t="s">
        <v>2377</v>
      </c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2354</v>
      </c>
      <c r="R2" s="52" t="s">
        <v>64</v>
      </c>
      <c r="S2" s="52" t="s">
        <v>2353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2360</v>
      </c>
      <c r="R3" s="52" t="s">
        <v>84</v>
      </c>
      <c r="S3" s="52" t="s">
        <v>2361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2369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0">
        <v>55.9</v>
      </c>
      <c r="M5" s="90">
        <v>48.9</v>
      </c>
      <c r="N5" s="52">
        <v>7</v>
      </c>
      <c r="O5" s="52">
        <v>0.18</v>
      </c>
      <c r="P5" s="52">
        <v>17078</v>
      </c>
      <c r="Q5" s="52" t="s">
        <v>2363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2359</v>
      </c>
      <c r="R6" s="52" t="s">
        <v>74</v>
      </c>
      <c r="S6" s="52" t="s">
        <v>2358</v>
      </c>
      <c r="T6" s="52"/>
      <c r="U6" s="2"/>
      <c r="V6" s="2"/>
      <c r="W6" s="52"/>
    </row>
    <row r="7" spans="1:23">
      <c r="A7" s="1">
        <v>18</v>
      </c>
      <c r="B7" s="52" t="s">
        <v>2350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2372</v>
      </c>
      <c r="R7" s="52" t="s">
        <v>89</v>
      </c>
      <c r="S7" s="52" t="s">
        <v>2373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5">
        <v>39.299999999999997</v>
      </c>
      <c r="M9" s="85">
        <v>48.1</v>
      </c>
      <c r="N9" s="52">
        <v>-8.8000000000000007</v>
      </c>
      <c r="O9" s="52">
        <v>-0.23</v>
      </c>
      <c r="P9" s="52">
        <v>24952</v>
      </c>
      <c r="Q9" s="52" t="s">
        <v>2365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0">
        <v>45.2</v>
      </c>
      <c r="M10" s="90">
        <v>65.7</v>
      </c>
      <c r="N10" s="52">
        <v>-20.5</v>
      </c>
      <c r="O10" s="52">
        <v>-0.54</v>
      </c>
      <c r="P10" s="52">
        <v>37180</v>
      </c>
      <c r="Q10" s="52" t="s">
        <v>2371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2357</v>
      </c>
      <c r="R12" s="52" t="s">
        <v>80</v>
      </c>
      <c r="S12" s="52" t="s">
        <v>2358</v>
      </c>
      <c r="T12" s="52"/>
      <c r="U12" s="2"/>
      <c r="V12" s="2"/>
      <c r="W12" s="52"/>
    </row>
    <row r="13" spans="1:23">
      <c r="A13" s="1">
        <v>20</v>
      </c>
      <c r="B13" s="52" t="s">
        <v>2376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2375</v>
      </c>
      <c r="R13" s="52" t="s">
        <v>98</v>
      </c>
      <c r="S13" s="52" t="s">
        <v>2373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0">
        <v>31.3</v>
      </c>
      <c r="N14" s="52">
        <v>46.4</v>
      </c>
      <c r="O14" s="52">
        <v>1.22</v>
      </c>
      <c r="P14" s="52">
        <v>53249</v>
      </c>
      <c r="Q14" s="52" t="s">
        <v>2352</v>
      </c>
      <c r="R14" s="52" t="s">
        <v>66</v>
      </c>
      <c r="S14" s="52" t="s">
        <v>2353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2355</v>
      </c>
      <c r="R15" s="52" t="s">
        <v>70</v>
      </c>
      <c r="S15" s="52" t="s">
        <v>2353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2356</v>
      </c>
      <c r="R16" s="52" t="s">
        <v>68</v>
      </c>
      <c r="S16" s="52" t="s">
        <v>2353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5">
        <v>67.2</v>
      </c>
      <c r="N18" s="52">
        <v>-19.8</v>
      </c>
      <c r="O18" s="52">
        <v>-0.52</v>
      </c>
      <c r="P18" s="52">
        <v>34626</v>
      </c>
      <c r="Q18" s="52" t="s">
        <v>2374</v>
      </c>
      <c r="R18" s="52" t="s">
        <v>90</v>
      </c>
      <c r="S18" s="52" t="s">
        <v>2373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0">
        <v>49.7</v>
      </c>
      <c r="N19" s="52">
        <v>7.4</v>
      </c>
      <c r="O19" s="52">
        <v>0.19</v>
      </c>
      <c r="P19" s="52">
        <v>61585</v>
      </c>
      <c r="Q19" s="52" t="s">
        <v>2362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0">
        <v>49.2</v>
      </c>
      <c r="M20" s="90">
        <v>53</v>
      </c>
      <c r="N20" s="52">
        <v>-3.9</v>
      </c>
      <c r="O20" s="52">
        <v>-0.1</v>
      </c>
      <c r="P20" s="52">
        <v>62462</v>
      </c>
      <c r="Q20" s="52" t="s">
        <v>2368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2352</v>
      </c>
      <c r="R33" s="48" t="s">
        <v>66</v>
      </c>
      <c r="S33" s="48" t="s">
        <v>2353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2354</v>
      </c>
      <c r="R34" s="48" t="s">
        <v>64</v>
      </c>
      <c r="S34" s="48" t="s">
        <v>2353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2355</v>
      </c>
      <c r="R35" s="48" t="s">
        <v>70</v>
      </c>
      <c r="S35" s="48" t="s">
        <v>2353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2356</v>
      </c>
      <c r="R36" s="48" t="s">
        <v>68</v>
      </c>
      <c r="S36" s="48" t="s">
        <v>2353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2357</v>
      </c>
      <c r="R37" s="48" t="s">
        <v>80</v>
      </c>
      <c r="S37" s="48" t="s">
        <v>2358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2359</v>
      </c>
      <c r="R38" s="48" t="s">
        <v>74</v>
      </c>
      <c r="S38" s="48" t="s">
        <v>2358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2360</v>
      </c>
      <c r="R39" s="48" t="s">
        <v>84</v>
      </c>
      <c r="S39" s="48" t="s">
        <v>2361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2369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2371</v>
      </c>
      <c r="R49" s="48" t="s">
        <v>97</v>
      </c>
      <c r="U49" s="2"/>
      <c r="V49" s="2"/>
    </row>
    <row r="50" spans="1:22">
      <c r="A50" s="1">
        <v>18</v>
      </c>
      <c r="B50" s="48" t="s">
        <v>2350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2372</v>
      </c>
      <c r="R50" s="48" t="s">
        <v>89</v>
      </c>
      <c r="S50" s="48" t="s">
        <v>2373</v>
      </c>
      <c r="U50" s="2"/>
      <c r="V50" s="2"/>
    </row>
    <row r="51" spans="1:22">
      <c r="A51" s="1">
        <v>19</v>
      </c>
      <c r="B51" s="48" t="s">
        <v>2351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2374</v>
      </c>
      <c r="R51" s="48" t="s">
        <v>90</v>
      </c>
      <c r="S51" s="48" t="s">
        <v>2373</v>
      </c>
      <c r="U51" s="2"/>
      <c r="V51" s="2"/>
    </row>
    <row r="52" spans="1:22">
      <c r="A52" s="1">
        <v>20</v>
      </c>
      <c r="B52" s="48" t="s">
        <v>2376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2375</v>
      </c>
      <c r="R52" s="48" t="s">
        <v>98</v>
      </c>
      <c r="S52" s="48" t="s">
        <v>2373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2377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2872</v>
      </c>
    </row>
    <row r="30" spans="1:15">
      <c r="H30" s="11" t="s">
        <v>2873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7</v>
      </c>
      <c r="G2" s="32">
        <f>IFERROR(VLOOKUP(A2,PlayingTime!$B$1:$Z$999,MATCH("Min",PlayingTime!$B$2:$Z$2,0),0),0)</f>
        <v>618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618</v>
      </c>
      <c r="L2" s="31">
        <f>IFERROR(VLOOKUP(A2,PlayerStats!$B$1:$Z$999,MATCH("xG",PlayerStats!$B$2:$Z$2,0),0),0)</f>
        <v>7.9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7.9</v>
      </c>
      <c r="Q2" s="31">
        <f>IFERROR(VLOOKUP(A2,PlayerStats!$B$1:$Z$999,MATCH("xAG",PlayerStats!$B$2:$Z$2,0),0),0)</f>
        <v>1.2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1.2</v>
      </c>
      <c r="V2" s="41">
        <f>IFERROR(VLOOKUP(A2,$X$1:$Y$1000,MATCH("total_points",$X$1:$Y$1,0),0),"")</f>
        <v>53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7</v>
      </c>
      <c r="G3" s="32">
        <f>IFERROR(VLOOKUP(A3,PlayingTime!$B$1:$Z$999,MATCH("Min",PlayingTime!$B$2:$Z$2,0),0),0)</f>
        <v>593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593</v>
      </c>
      <c r="L3" s="31">
        <f>IFERROR(VLOOKUP(A3,PlayerStats!$B$1:$Z$999,MATCH("xG",PlayerStats!$B$2:$Z$2,0),0),0)</f>
        <v>3.8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3.8</v>
      </c>
      <c r="Q3" s="31">
        <f>IFERROR(VLOOKUP(A3,PlayerStats!$B$1:$Z$999,MATCH("xAG",PlayerStats!$B$2:$Z$2,0),0),0)</f>
        <v>4.2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4.2</v>
      </c>
      <c r="V3" s="41">
        <f t="shared" ref="V3:V66" si="3">IFERROR(VLOOKUP(A3,$X$1:$Y$1000,MATCH("total_points",$X$1:$Y$1,0),0),"")</f>
        <v>44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Darwin Núñez Ribeiro</v>
      </c>
      <c r="B4" s="31" t="str">
        <f>IF([1]FINAL!B4=0,"",[1]FINAL!B4)</f>
        <v>Darwin</v>
      </c>
      <c r="C4" s="31" t="str">
        <f>IF([1]FINAL!C4=0,"",[1]FINAL!C4)</f>
        <v>Darwin Núñez</v>
      </c>
      <c r="D4" s="31" t="str">
        <f>IF([1]FINAL!D4=0,"",[1]FINAL!D4)</f>
        <v>Darwin Nunez</v>
      </c>
      <c r="E4" s="42" t="str">
        <f>[1]FINAL!M4</f>
        <v>LIV</v>
      </c>
      <c r="F4" s="43">
        <f>IFERROR(VLOOKUP($E4,Table2!$B$1:$C$21,MATCH("MP",Table2!$B$1:$C$1,0),0),"")</f>
        <v>7</v>
      </c>
      <c r="G4" s="32">
        <f>IFERROR(VLOOKUP(A4,PlayingTime!$B$1:$Z$999,MATCH("Min",PlayingTime!$B$2:$Z$2,0),0),0)</f>
        <v>0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223</v>
      </c>
      <c r="J4" s="32">
        <f>IFERROR(VLOOKUP(D4,PlayingTime!$B$1:$Z$999,MATCH("Min",PlayingTime!$B$2:$Z$2,0),0),0)</f>
        <v>0</v>
      </c>
      <c r="K4" s="37">
        <f t="shared" si="0"/>
        <v>223</v>
      </c>
      <c r="L4" s="31">
        <f>IFERROR(VLOOKUP(A4,PlayerStats!$B$1:$Z$999,MATCH("xG",PlayerStats!$B$2:$Z$2,0),0),0)</f>
        <v>0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2.6</v>
      </c>
      <c r="O4" s="31">
        <f>IFERROR(VLOOKUP(D4,PlayerStats!$B$1:$Z$999,MATCH("xG",PlayerStats!$B$2:$Z$2,0),0),0)</f>
        <v>0</v>
      </c>
      <c r="P4" s="39">
        <f t="shared" si="1"/>
        <v>2.6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0.5</v>
      </c>
      <c r="T4" s="31">
        <f>IFERROR(VLOOKUP(D4,PlayerStats!$B$1:$Z$999,MATCH("xAG",PlayerStats!$B$2:$Z$2,0),0),0)</f>
        <v>0</v>
      </c>
      <c r="U4" s="39">
        <f t="shared" si="2"/>
        <v>0.5</v>
      </c>
      <c r="V4" s="41">
        <f t="shared" si="3"/>
        <v>28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Callum Wilson</v>
      </c>
      <c r="B5" s="31" t="str">
        <f>IF([1]FINAL!B5=0,"",[1]FINAL!B5)</f>
        <v>Wilson</v>
      </c>
      <c r="C5" s="31" t="str">
        <f>IF([1]FINAL!C5=0,"",[1]FINAL!C5)</f>
        <v>C Wilson</v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7</v>
      </c>
      <c r="G5" s="32">
        <f>IFERROR(VLOOKUP(A5,PlayingTime!$B$1:$Z$999,MATCH("Min",PlayingTime!$B$2:$Z$2,0),0),0)</f>
        <v>259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259</v>
      </c>
      <c r="L5" s="31">
        <f>IFERROR(VLOOKUP(A5,PlayerStats!$B$1:$Z$999,MATCH("xG",PlayerStats!$B$2:$Z$2,0),0),0)</f>
        <v>3.6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3.6</v>
      </c>
      <c r="Q5" s="31">
        <f>IFERROR(VLOOKUP(A5,PlayerStats!$B$1:$Z$999,MATCH("xAG",PlayerStats!$B$2:$Z$2,0),0),0)</f>
        <v>0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</v>
      </c>
      <c r="V5" s="41">
        <f t="shared" si="3"/>
        <v>24</v>
      </c>
      <c r="X5" s="42" t="str">
        <f>API!M5&amp;" "&amp;API!V5</f>
        <v>Fábio Ferreira Vieira</v>
      </c>
      <c r="Y5" s="42">
        <f>API!AC5</f>
        <v>16</v>
      </c>
    </row>
    <row r="6" spans="1:25">
      <c r="A6" s="31" t="str">
        <f>IF([1]FINAL!A6=0,"",[1]FINAL!A6)</f>
        <v>David Brooks</v>
      </c>
      <c r="B6" s="31" t="str">
        <f>IF([1]FINAL!B6=0,"",[1]FINAL!B6)</f>
        <v>Brooks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BOU</v>
      </c>
      <c r="F6" s="43">
        <f>IFERROR(VLOOKUP($E6,Table2!$B$1:$C$21,MATCH("MP",Table2!$B$1:$C$1,0),0),"")</f>
        <v>7</v>
      </c>
      <c r="G6" s="32">
        <f>IFERROR(VLOOKUP(A6,PlayingTime!$B$1:$Z$999,MATCH("Min",PlayingTime!$B$2:$Z$2,0),0),0)</f>
        <v>149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149</v>
      </c>
      <c r="L6" s="31">
        <f>IFERROR(VLOOKUP(A6,PlayerStats!$B$1:$Z$999,MATCH("xG",PlayerStats!$B$2:$Z$2,0),0),0)</f>
        <v>1.5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1.5</v>
      </c>
      <c r="Q6" s="31">
        <f>IFERROR(VLOOKUP(A6,PlayerStats!$B$1:$Z$999,MATCH("xAG",PlayerStats!$B$2:$Z$2,0),0),0)</f>
        <v>0.4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0.4</v>
      </c>
      <c r="V6" s="41">
        <f t="shared" si="3"/>
        <v>13</v>
      </c>
      <c r="X6" s="42" t="str">
        <f>API!M6&amp;" "&amp;API!V6</f>
        <v>Gabriel dos Santos Magalhães</v>
      </c>
      <c r="Y6" s="42">
        <f>API!AC6</f>
        <v>16</v>
      </c>
    </row>
    <row r="7" spans="1:25">
      <c r="A7" s="31" t="str">
        <f>IF([1]FINAL!A7=0,"",[1]FINAL!A7)</f>
        <v>Bukayo Saka</v>
      </c>
      <c r="B7" s="31" t="str">
        <f>IF([1]FINAL!B7=0,"",[1]FINAL!B7)</f>
        <v>Saka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ARS</v>
      </c>
      <c r="F7" s="43">
        <f>IFERROR(VLOOKUP($E7,Table2!$B$1:$C$21,MATCH("MP",Table2!$B$1:$C$1,0),0),"")</f>
        <v>7</v>
      </c>
      <c r="G7" s="32">
        <f>IFERROR(VLOOKUP(A7,PlayingTime!$B$1:$Z$999,MATCH("Min",PlayingTime!$B$2:$Z$2,0),0),0)</f>
        <v>612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612</v>
      </c>
      <c r="L7" s="31">
        <f>IFERROR(VLOOKUP(A7,PlayerStats!$B$1:$Z$999,MATCH("xG",PlayerStats!$B$2:$Z$2,0),0),0)</f>
        <v>4.0999999999999996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4.0999999999999996</v>
      </c>
      <c r="Q7" s="31">
        <f>IFERROR(VLOOKUP(A7,PlayerStats!$B$1:$Z$999,MATCH("xAG",PlayerStats!$B$2:$Z$2,0),0),0)</f>
        <v>1.8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1.8</v>
      </c>
      <c r="V7" s="41">
        <f t="shared" si="3"/>
        <v>53</v>
      </c>
      <c r="X7" s="42" t="str">
        <f>API!M7&amp;" "&amp;API!V7</f>
        <v>Kai Havertz</v>
      </c>
      <c r="Y7" s="42">
        <f>API!AC7</f>
        <v>15</v>
      </c>
    </row>
    <row r="8" spans="1:25">
      <c r="A8" s="31" t="str">
        <f>IF([1]FINAL!A8=0,"",[1]FINAL!A8)</f>
        <v>Bryan Mbeumo</v>
      </c>
      <c r="B8" s="31" t="str">
        <f>IF([1]FINAL!B8=0,"",[1]FINAL!B8)</f>
        <v>Mbeumo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BRE</v>
      </c>
      <c r="F8" s="43">
        <f>IFERROR(VLOOKUP($E8,Table2!$B$1:$C$21,MATCH("MP",Table2!$B$1:$C$1,0),0),"")</f>
        <v>7</v>
      </c>
      <c r="G8" s="32">
        <f>IFERROR(VLOOKUP(A8,PlayingTime!$B$1:$Z$999,MATCH("Min",PlayingTime!$B$2:$Z$2,0),0),0)</f>
        <v>630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630</v>
      </c>
      <c r="L8" s="31">
        <f>IFERROR(VLOOKUP(A8,PlayerStats!$B$1:$Z$999,MATCH("xG",PlayerStats!$B$2:$Z$2,0),0),0)</f>
        <v>4.5999999999999996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4.5999999999999996</v>
      </c>
      <c r="Q8" s="31">
        <f>IFERROR(VLOOKUP(A8,PlayerStats!$B$1:$Z$999,MATCH("xAG",PlayerStats!$B$2:$Z$2,0),0),0)</f>
        <v>0.9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0.9</v>
      </c>
      <c r="V8" s="41">
        <f t="shared" si="3"/>
        <v>38</v>
      </c>
      <c r="X8" s="42" t="str">
        <f>API!M8&amp;" "&amp;API!V8</f>
        <v>Gabriel Fernando de Jesus</v>
      </c>
      <c r="Y8" s="42">
        <f>API!AC8</f>
        <v>15</v>
      </c>
    </row>
    <row r="9" spans="1:25">
      <c r="A9" s="31" t="str">
        <f>IF([1]FINAL!A9=0,"",[1]FINAL!A9)</f>
        <v>Emerson Leite de Souza Junior</v>
      </c>
      <c r="B9" s="31" t="str">
        <f>IF([1]FINAL!B9=0,"",[1]FINAL!B9)</f>
        <v>E.Royal</v>
      </c>
      <c r="C9" s="31" t="str">
        <f>IF([1]FINAL!C9=0,"",[1]FINAL!C9)</f>
        <v>Emerson R</v>
      </c>
      <c r="D9" s="31" t="str">
        <f>IF([1]FINAL!D9=0,"",[1]FINAL!D9)</f>
        <v>Emerson</v>
      </c>
      <c r="E9" s="42" t="str">
        <f>[1]FINAL!M9</f>
        <v>TOT</v>
      </c>
      <c r="F9" s="43">
        <f>IFERROR(VLOOKUP($E9,Table2!$B$1:$C$21,MATCH("MP",Table2!$B$1:$C$1,0),0),"")</f>
        <v>7</v>
      </c>
      <c r="G9" s="32">
        <f>IFERROR(VLOOKUP(A9,PlayingTime!$B$1:$Z$999,MATCH("Min",PlayingTime!$B$2:$Z$2,0),0),0)</f>
        <v>0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99</v>
      </c>
      <c r="K9" s="37">
        <f t="shared" si="0"/>
        <v>99</v>
      </c>
      <c r="L9" s="31">
        <f>IFERROR(VLOOKUP(A9,PlayerStats!$B$1:$Z$999,MATCH("xG",PlayerStats!$B$2:$Z$2,0),0),0)</f>
        <v>0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</v>
      </c>
      <c r="Q9" s="31">
        <f>IFERROR(VLOOKUP(A9,PlayerStats!$B$1:$Z$999,MATCH("xAG",PlayerStats!$B$2:$Z$2,0),0),0)</f>
        <v>0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</v>
      </c>
      <c r="V9" s="41">
        <f t="shared" si="3"/>
        <v>11</v>
      </c>
      <c r="X9" s="42" t="str">
        <f>API!M9&amp;" "&amp;API!V9</f>
        <v>Jorge Luiz Frello Filho</v>
      </c>
      <c r="Y9" s="42">
        <f>API!AC9</f>
        <v>5</v>
      </c>
    </row>
    <row r="10" spans="1:25">
      <c r="A10" s="31" t="str">
        <f>IF([1]FINAL!A10=0,"",[1]FINAL!A10)</f>
        <v>Gabriel Fernando de Jesus</v>
      </c>
      <c r="B10" s="31" t="str">
        <f>IF([1]FINAL!B10=0,"",[1]FINAL!B10)</f>
        <v>G.Jesus</v>
      </c>
      <c r="C10" s="31" t="str">
        <f>IF([1]FINAL!C10=0,"",[1]FINAL!C10)</f>
        <v>Gabriel Jesus</v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7</v>
      </c>
      <c r="G10" s="32">
        <f>IFERROR(VLOOKUP(A10,PlayingTime!$B$1:$Z$999,MATCH("Min",PlayingTime!$B$2:$Z$2,0),0),0)</f>
        <v>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207</v>
      </c>
      <c r="J10" s="32">
        <f>IFERROR(VLOOKUP(D10,PlayingTime!$B$1:$Z$999,MATCH("Min",PlayingTime!$B$2:$Z$2,0),0),0)</f>
        <v>0</v>
      </c>
      <c r="K10" s="37">
        <f t="shared" si="0"/>
        <v>207</v>
      </c>
      <c r="L10" s="31">
        <f>IFERROR(VLOOKUP(A10,PlayerStats!$B$1:$Z$999,MATCH("xG",PlayerStats!$B$2:$Z$2,0),0),0)</f>
        <v>0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1.5</v>
      </c>
      <c r="O10" s="31">
        <f>IFERROR(VLOOKUP(D10,PlayerStats!$B$1:$Z$999,MATCH("xG",PlayerStats!$B$2:$Z$2,0),0),0)</f>
        <v>0</v>
      </c>
      <c r="P10" s="39">
        <f t="shared" si="1"/>
        <v>1.5</v>
      </c>
      <c r="Q10" s="31">
        <f>IFERROR(VLOOKUP(A10,PlayerStats!$B$1:$Z$999,MATCH("xAG",PlayerStats!$B$2:$Z$2,0),0),0)</f>
        <v>0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0.2</v>
      </c>
      <c r="T10" s="31">
        <f>IFERROR(VLOOKUP(D10,PlayerStats!$B$1:$Z$999,MATCH("xAG",PlayerStats!$B$2:$Z$2,0),0),0)</f>
        <v>0</v>
      </c>
      <c r="U10" s="39">
        <f t="shared" si="2"/>
        <v>0.2</v>
      </c>
      <c r="V10" s="41">
        <f t="shared" si="3"/>
        <v>15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Son Heung-Min</v>
      </c>
      <c r="B11" s="31" t="str">
        <f>IF([1]FINAL!B11=0,"",[1]FINAL!B11)</f>
        <v>Son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TOT</v>
      </c>
      <c r="F11" s="43">
        <f>IFERROR(VLOOKUP($E11,Table2!$B$1:$C$21,MATCH("MP",Table2!$B$1:$C$1,0),0),"")</f>
        <v>7</v>
      </c>
      <c r="G11" s="32">
        <f>IFERROR(VLOOKUP(A11,PlayingTime!$B$1:$Z$999,MATCH("Min",PlayingTime!$B$2:$Z$2,0),0),0)</f>
        <v>550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550</v>
      </c>
      <c r="L11" s="31">
        <f>IFERROR(VLOOKUP(A11,PlayerStats!$B$1:$Z$999,MATCH("xG",PlayerStats!$B$2:$Z$2,0),0),0)</f>
        <v>2.9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2.9</v>
      </c>
      <c r="Q11" s="31">
        <f>IFERROR(VLOOKUP(A11,PlayerStats!$B$1:$Z$999,MATCH("xAG",PlayerStats!$B$2:$Z$2,0),0),0)</f>
        <v>1.3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1.3</v>
      </c>
      <c r="V11" s="41">
        <f t="shared" si="3"/>
        <v>51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Callum Hudson-Odoi</v>
      </c>
      <c r="B12" s="31" t="str">
        <f>IF([1]FINAL!B12=0,"",[1]FINAL!B12)</f>
        <v>Hudson-Odoi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NFO</v>
      </c>
      <c r="F12" s="43">
        <f>IFERROR(VLOOKUP($E12,Table2!$B$1:$C$21,MATCH("MP",Table2!$B$1:$C$1,0),0),"")</f>
        <v>7</v>
      </c>
      <c r="G12" s="32">
        <f>IFERROR(VLOOKUP(A12,PlayingTime!$B$1:$Z$999,MATCH("Min",PlayingTime!$B$2:$Z$2,0),0),0)</f>
        <v>164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164</v>
      </c>
      <c r="L12" s="31">
        <f>IFERROR(VLOOKUP(A12,PlayerStats!$B$1:$Z$999,MATCH("xG",PlayerStats!$B$2:$Z$2,0),0),0)</f>
        <v>0.1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0.1</v>
      </c>
      <c r="Q12" s="31">
        <f>IFERROR(VLOOKUP(A12,PlayerStats!$B$1:$Z$999,MATCH("xAG",PlayerStats!$B$2:$Z$2,0),0),0)</f>
        <v>0.2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0.2</v>
      </c>
      <c r="V12" s="41">
        <f t="shared" si="3"/>
        <v>12</v>
      </c>
      <c r="X12" s="42" t="str">
        <f>API!M12&amp;" "&amp;API!V12</f>
        <v>Gabriel Martinelli Silva</v>
      </c>
      <c r="Y12" s="42">
        <f>API!AC12</f>
        <v>16</v>
      </c>
    </row>
    <row r="13" spans="1:25">
      <c r="A13" s="31" t="str">
        <f>IF([1]FINAL!A13=0,"",[1]FINAL!A13)</f>
        <v>Evan Ferguson</v>
      </c>
      <c r="B13" s="31" t="str">
        <f>IF([1]FINAL!B13=0,"",[1]FINAL!B13)</f>
        <v>Ferguson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BHA</v>
      </c>
      <c r="F13" s="43">
        <f>IFERROR(VLOOKUP($E13,Table2!$B$1:$C$21,MATCH("MP",Table2!$B$1:$C$1,0),0),"")</f>
        <v>7</v>
      </c>
      <c r="G13" s="32">
        <f>IFERROR(VLOOKUP(A13,PlayingTime!$B$1:$Z$999,MATCH("Min",PlayingTime!$B$2:$Z$2,0),0),0)</f>
        <v>303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303</v>
      </c>
      <c r="L13" s="31">
        <f>IFERROR(VLOOKUP(A13,PlayerStats!$B$1:$Z$999,MATCH("xG",PlayerStats!$B$2:$Z$2,0),0),0)</f>
        <v>2.5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2.5</v>
      </c>
      <c r="Q13" s="31">
        <f>IFERROR(VLOOKUP(A13,PlayerStats!$B$1:$Z$999,MATCH("xAG",PlayerStats!$B$2:$Z$2,0),0),0)</f>
        <v>0.1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0.1</v>
      </c>
      <c r="V13" s="41">
        <f t="shared" si="3"/>
        <v>28</v>
      </c>
      <c r="X13" s="42" t="str">
        <f>API!M13&amp;" "&amp;API!V13</f>
        <v>Eddie Nketiah</v>
      </c>
      <c r="Y13" s="42">
        <f>API!AC13</f>
        <v>28</v>
      </c>
    </row>
    <row r="14" spans="1:25">
      <c r="A14" s="31" t="str">
        <f>IF([1]FINAL!A14=0,"",[1]FINAL!A14)</f>
        <v>Jarrod Bowen</v>
      </c>
      <c r="B14" s="31" t="str">
        <f>IF([1]FINAL!B14=0,"",[1]FINAL!B14)</f>
        <v>Bowen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WHU</v>
      </c>
      <c r="F14" s="43">
        <f>IFERROR(VLOOKUP($E14,Table2!$B$1:$C$21,MATCH("MP",Table2!$B$1:$C$1,0),0),"")</f>
        <v>7</v>
      </c>
      <c r="G14" s="32">
        <f>IFERROR(VLOOKUP(A14,PlayingTime!$B$1:$Z$999,MATCH("Min",PlayingTime!$B$2:$Z$2,0),0),0)</f>
        <v>629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629</v>
      </c>
      <c r="L14" s="31">
        <f>IFERROR(VLOOKUP(A14,PlayerStats!$B$1:$Z$999,MATCH("xG",PlayerStats!$B$2:$Z$2,0),0),0)</f>
        <v>3.5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3.5</v>
      </c>
      <c r="Q14" s="31">
        <f>IFERROR(VLOOKUP(A14,PlayerStats!$B$1:$Z$999,MATCH("xAG",PlayerStats!$B$2:$Z$2,0),0),0)</f>
        <v>1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</v>
      </c>
      <c r="V14" s="41">
        <f t="shared" si="3"/>
        <v>48</v>
      </c>
      <c r="X14" s="42" t="str">
        <f>API!M14&amp;" "&amp;API!V14</f>
        <v>Martin Ødegaard</v>
      </c>
      <c r="Y14" s="42">
        <f>API!AC14</f>
        <v>43</v>
      </c>
    </row>
    <row r="15" spans="1:25">
      <c r="A15" s="31" t="str">
        <f>IF([1]FINAL!A15=0,"",[1]FINAL!A15)</f>
        <v>Anthony Elanga</v>
      </c>
      <c r="B15" s="31" t="str">
        <f>IF([1]FINAL!B15=0,"",[1]FINAL!B15)</f>
        <v>Elanga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NFO</v>
      </c>
      <c r="F15" s="43">
        <f>IFERROR(VLOOKUP($E15,Table2!$B$1:$C$21,MATCH("MP",Table2!$B$1:$C$1,0),0),"")</f>
        <v>7</v>
      </c>
      <c r="G15" s="32">
        <f>IFERROR(VLOOKUP(A15,PlayingTime!$B$1:$Z$999,MATCH("Min",PlayingTime!$B$2:$Z$2,0),0),0)</f>
        <v>274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274</v>
      </c>
      <c r="L15" s="31">
        <f>IFERROR(VLOOKUP(A15,PlayerStats!$B$1:$Z$999,MATCH("xG",PlayerStats!$B$2:$Z$2,0),0),0)</f>
        <v>0.7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0.7</v>
      </c>
      <c r="Q15" s="31">
        <f>IFERROR(VLOOKUP(A15,PlayerStats!$B$1:$Z$999,MATCH("xAG",PlayerStats!$B$2:$Z$2,0),0),0)</f>
        <v>0.8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0.8</v>
      </c>
      <c r="V15" s="41">
        <f t="shared" si="3"/>
        <v>18</v>
      </c>
      <c r="X15" s="42" t="str">
        <f>API!M15&amp;" "&amp;API!V15</f>
        <v>Thomas Partey</v>
      </c>
      <c r="Y15" s="42">
        <f>API!AC15</f>
        <v>6</v>
      </c>
    </row>
    <row r="16" spans="1:25">
      <c r="A16" s="31" t="str">
        <f>IF([1]FINAL!A16=0,"",[1]FINAL!A16)</f>
        <v>Jean-Philippe Mateta</v>
      </c>
      <c r="B16" s="31" t="str">
        <f>IF([1]FINAL!B16=0,"",[1]FINAL!B16)</f>
        <v>Mateta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CRY</v>
      </c>
      <c r="F16" s="43">
        <f>IFERROR(VLOOKUP($E16,Table2!$B$1:$C$21,MATCH("MP",Table2!$B$1:$C$1,0),0),"")</f>
        <v>7</v>
      </c>
      <c r="G16" s="32">
        <f>IFERROR(VLOOKUP(A16,PlayingTime!$B$1:$Z$999,MATCH("Min",PlayingTime!$B$2:$Z$2,0),0),0)</f>
        <v>217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217</v>
      </c>
      <c r="L16" s="31">
        <f>IFERROR(VLOOKUP(A16,PlayerStats!$B$1:$Z$999,MATCH("xG",PlayerStats!$B$2:$Z$2,0),0),0)</f>
        <v>0.1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0.1</v>
      </c>
      <c r="Q16" s="31">
        <f>IFERROR(VLOOKUP(A16,PlayerStats!$B$1:$Z$999,MATCH("xAG",PlayerStats!$B$2:$Z$2,0),0),0)</f>
        <v>1.1000000000000001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1.1000000000000001</v>
      </c>
      <c r="V16" s="41">
        <f t="shared" si="3"/>
        <v>16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Solly March</v>
      </c>
      <c r="B17" s="31" t="str">
        <f>IF([1]FINAL!B17=0,"",[1]FINAL!B17)</f>
        <v>March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BHA</v>
      </c>
      <c r="F17" s="43">
        <f>IFERROR(VLOOKUP($E17,Table2!$B$1:$C$21,MATCH("MP",Table2!$B$1:$C$1,0),0),"")</f>
        <v>7</v>
      </c>
      <c r="G17" s="32">
        <f>IFERROR(VLOOKUP(A17,PlayingTime!$B$1:$Z$999,MATCH("Min",PlayingTime!$B$2:$Z$2,0),0),0)</f>
        <v>375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375</v>
      </c>
      <c r="L17" s="31">
        <f>IFERROR(VLOOKUP(A17,PlayerStats!$B$1:$Z$999,MATCH("xG",PlayerStats!$B$2:$Z$2,0),0),0)</f>
        <v>1.8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1.8</v>
      </c>
      <c r="Q17" s="31">
        <f>IFERROR(VLOOKUP(A17,PlayerStats!$B$1:$Z$999,MATCH("xAG",PlayerStats!$B$2:$Z$2,0),0),0)</f>
        <v>0.2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0.2</v>
      </c>
      <c r="V17" s="41">
        <f t="shared" si="3"/>
        <v>31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Bruno Borges Fernandes</v>
      </c>
      <c r="B18" s="31" t="str">
        <f>IF([1]FINAL!B18=0,"",[1]FINAL!B18)</f>
        <v>B.Fernandes</v>
      </c>
      <c r="C18" s="31" t="str">
        <f>IF([1]FINAL!C18=0,"",[1]FINAL!C18)</f>
        <v>Bruno Fernandes</v>
      </c>
      <c r="D18" s="31" t="str">
        <f>IF([1]FINAL!D18=0,"",[1]FINAL!D18)</f>
        <v/>
      </c>
      <c r="E18" s="42" t="str">
        <f>[1]FINAL!M18</f>
        <v>MUN</v>
      </c>
      <c r="F18" s="43">
        <f>IFERROR(VLOOKUP($E18,Table2!$B$1:$C$21,MATCH("MP",Table2!$B$1:$C$1,0),0),"")</f>
        <v>7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630</v>
      </c>
      <c r="J18" s="32">
        <f>IFERROR(VLOOKUP(D18,PlayingTime!$B$1:$Z$999,MATCH("Min",PlayingTime!$B$2:$Z$2,0),0),0)</f>
        <v>0</v>
      </c>
      <c r="K18" s="37">
        <f t="shared" si="0"/>
        <v>630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2.6</v>
      </c>
      <c r="O18" s="31">
        <f>IFERROR(VLOOKUP(D18,PlayerStats!$B$1:$Z$999,MATCH("xG",PlayerStats!$B$2:$Z$2,0),0),0)</f>
        <v>0</v>
      </c>
      <c r="P18" s="39">
        <f t="shared" si="1"/>
        <v>2.6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3.2</v>
      </c>
      <c r="T18" s="31">
        <f>IFERROR(VLOOKUP(D18,PlayerStats!$B$1:$Z$999,MATCH("xAG",PlayerStats!$B$2:$Z$2,0),0),0)</f>
        <v>0</v>
      </c>
      <c r="U18" s="39">
        <f t="shared" si="2"/>
        <v>3.2</v>
      </c>
      <c r="V18" s="41">
        <f t="shared" si="3"/>
        <v>31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James Maddison</v>
      </c>
      <c r="B19" s="31" t="str">
        <f>IF([1]FINAL!B19=0,"",[1]FINAL!B19)</f>
        <v>Maddison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TOT</v>
      </c>
      <c r="F19" s="43">
        <f>IFERROR(VLOOKUP($E19,Table2!$B$1:$C$21,MATCH("MP",Table2!$B$1:$C$1,0),0),"")</f>
        <v>7</v>
      </c>
      <c r="G19" s="32">
        <f>IFERROR(VLOOKUP(A19,PlayingTime!$B$1:$Z$999,MATCH("Min",PlayingTime!$B$2:$Z$2,0),0),0)</f>
        <v>593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593</v>
      </c>
      <c r="L19" s="31">
        <f>IFERROR(VLOOKUP(A19,PlayerStats!$B$1:$Z$999,MATCH("xG",PlayerStats!$B$2:$Z$2,0),0),0)</f>
        <v>1.9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1.9</v>
      </c>
      <c r="Q19" s="31">
        <f>IFERROR(VLOOKUP(A19,PlayerStats!$B$1:$Z$999,MATCH("xAG",PlayerStats!$B$2:$Z$2,0),0),0)</f>
        <v>1.9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1.9</v>
      </c>
      <c r="V19" s="41">
        <f t="shared" si="3"/>
        <v>41</v>
      </c>
      <c r="X19" s="42" t="str">
        <f>API!M19&amp;" "&amp;API!V19</f>
        <v>Bukayo Saka</v>
      </c>
      <c r="Y19" s="42">
        <f>API!AC19</f>
        <v>53</v>
      </c>
    </row>
    <row r="20" spans="1:25">
      <c r="A20" s="31" t="str">
        <f>IF([1]FINAL!A20=0,"",[1]FINAL!A20)</f>
        <v>Kaoru Mitoma</v>
      </c>
      <c r="B20" s="31" t="str">
        <f>IF([1]FINAL!B20=0,"",[1]FINAL!B20)</f>
        <v>Mitoma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BHA</v>
      </c>
      <c r="F20" s="43">
        <f>IFERROR(VLOOKUP($E20,Table2!$B$1:$C$21,MATCH("MP",Table2!$B$1:$C$1,0),0),"")</f>
        <v>7</v>
      </c>
      <c r="G20" s="32">
        <f>IFERROR(VLOOKUP(A20,PlayingTime!$B$1:$Z$999,MATCH("Min",PlayingTime!$B$2:$Z$2,0),0),0)</f>
        <v>575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575</v>
      </c>
      <c r="L20" s="31">
        <f>IFERROR(VLOOKUP(A20,PlayerStats!$B$1:$Z$999,MATCH("xG",PlayerStats!$B$2:$Z$2,0),0),0)</f>
        <v>1.7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1.7</v>
      </c>
      <c r="Q20" s="31">
        <f>IFERROR(VLOOKUP(A20,PlayerStats!$B$1:$Z$999,MATCH("xAG",PlayerStats!$B$2:$Z$2,0),0),0)</f>
        <v>1.5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1.5</v>
      </c>
      <c r="V20" s="41">
        <f t="shared" si="3"/>
        <v>40</v>
      </c>
      <c r="X20" s="42" t="str">
        <f>API!M20&amp;" "&amp;API!V20</f>
        <v>William Saliba</v>
      </c>
      <c r="Y20" s="42">
        <f>API!AC20</f>
        <v>29</v>
      </c>
    </row>
    <row r="21" spans="1:25">
      <c r="A21" s="31" t="str">
        <f>IF([1]FINAL!A21=0,"",[1]FINAL!A21)</f>
        <v>Phil Foden</v>
      </c>
      <c r="B21" s="31" t="str">
        <f>IF([1]FINAL!B21=0,"",[1]FINAL!B21)</f>
        <v>Foden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MCI</v>
      </c>
      <c r="F21" s="43">
        <f>IFERROR(VLOOKUP($E21,Table2!$B$1:$C$21,MATCH("MP",Table2!$B$1:$C$1,0),0),"")</f>
        <v>7</v>
      </c>
      <c r="G21" s="32">
        <f>IFERROR(VLOOKUP(A21,PlayingTime!$B$1:$Z$999,MATCH("Min",PlayingTime!$B$2:$Z$2,0),0),0)</f>
        <v>516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516</v>
      </c>
      <c r="L21" s="31">
        <f>IFERROR(VLOOKUP(A21,PlayerStats!$B$1:$Z$999,MATCH("xG",PlayerStats!$B$2:$Z$2,0),0),0)</f>
        <v>0.9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0.9</v>
      </c>
      <c r="Q21" s="31">
        <f>IFERROR(VLOOKUP(A21,PlayerStats!$B$1:$Z$999,MATCH("xAG",PlayerStats!$B$2:$Z$2,0),0),0)</f>
        <v>1.3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1.3</v>
      </c>
      <c r="V21" s="41">
        <f t="shared" si="3"/>
        <v>36</v>
      </c>
      <c r="X21" s="42" t="str">
        <f>API!M21&amp;" "&amp;API!V21</f>
        <v>Emile Smith Rowe</v>
      </c>
      <c r="Y21" s="42">
        <f>API!AC21</f>
        <v>2</v>
      </c>
    </row>
    <row r="22" spans="1:25">
      <c r="A22" s="31" t="str">
        <f>IF([1]FINAL!A22=0,"",[1]FINAL!A22)</f>
        <v>Leon Bailey</v>
      </c>
      <c r="B22" s="31" t="str">
        <f>IF([1]FINAL!B22=0,"",[1]FINAL!B22)</f>
        <v>Bailey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7</v>
      </c>
      <c r="G22" s="32">
        <f>IFERROR(VLOOKUP(A22,PlayingTime!$B$1:$Z$999,MATCH("Min",PlayingTime!$B$2:$Z$2,0),0),0)</f>
        <v>203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203</v>
      </c>
      <c r="L22" s="31">
        <f>IFERROR(VLOOKUP(A22,PlayerStats!$B$1:$Z$999,MATCH("xG",PlayerStats!$B$2:$Z$2,0),0),0)</f>
        <v>1.1000000000000001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1.1000000000000001</v>
      </c>
      <c r="Q22" s="31">
        <f>IFERROR(VLOOKUP(A22,PlayerStats!$B$1:$Z$999,MATCH("xAG",PlayerStats!$B$2:$Z$2,0),0),0)</f>
        <v>0.8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0.8</v>
      </c>
      <c r="V22" s="41">
        <f t="shared" si="3"/>
        <v>22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Sven Botman</v>
      </c>
      <c r="B23" s="31" t="str">
        <f>IF([1]FINAL!B23=0,"",[1]FINAL!B23)</f>
        <v>Botman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NEW</v>
      </c>
      <c r="F23" s="43">
        <f>IFERROR(VLOOKUP($E23,Table2!$B$1:$C$21,MATCH("MP",Table2!$B$1:$C$1,0),0),"")</f>
        <v>7</v>
      </c>
      <c r="G23" s="32">
        <f>IFERROR(VLOOKUP(A23,PlayingTime!$B$1:$Z$999,MATCH("Min",PlayingTime!$B$2:$Z$2,0),0),0)</f>
        <v>446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446</v>
      </c>
      <c r="L23" s="31">
        <f>IFERROR(VLOOKUP(A23,PlayerStats!$B$1:$Z$999,MATCH("xG",PlayerStats!$B$2:$Z$2,0),0),0)</f>
        <v>0.3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0.3</v>
      </c>
      <c r="Q23" s="31">
        <f>IFERROR(VLOOKUP(A23,PlayerStats!$B$1:$Z$999,MATCH("xAG",PlayerStats!$B$2:$Z$2,0),0),0)</f>
        <v>0.7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0.7</v>
      </c>
      <c r="V23" s="41">
        <f t="shared" si="3"/>
        <v>30</v>
      </c>
      <c r="X23" s="42" t="str">
        <f>API!M23&amp;" "&amp;API!V23</f>
        <v>Takehiro Tomiyasu</v>
      </c>
      <c r="Y23" s="42">
        <f>API!AC23</f>
        <v>7</v>
      </c>
    </row>
    <row r="24" spans="1:25">
      <c r="A24" s="31" t="str">
        <f>IF([1]FINAL!A24=0,"",[1]FINAL!A24)</f>
        <v>Pervis Estupiñán</v>
      </c>
      <c r="B24" s="31" t="str">
        <f>IF([1]FINAL!B24=0,"",[1]FINAL!B24)</f>
        <v>Estupiñan</v>
      </c>
      <c r="C24" s="31" t="str">
        <f>IF([1]FINAL!C24=0,"",[1]FINAL!C24)</f>
        <v>Estupinan</v>
      </c>
      <c r="D24" s="31" t="str">
        <f>IF([1]FINAL!D24=0,"",[1]FINAL!D24)</f>
        <v>Pervis Estupinan</v>
      </c>
      <c r="E24" s="42" t="str">
        <f>[1]FINAL!M24</f>
        <v>BHA</v>
      </c>
      <c r="F24" s="43">
        <f>IFERROR(VLOOKUP($E24,Table2!$B$1:$C$21,MATCH("MP",Table2!$B$1:$C$1,0),0),"")</f>
        <v>7</v>
      </c>
      <c r="G24" s="32">
        <f>IFERROR(VLOOKUP(A24,PlayingTime!$B$1:$Z$999,MATCH("Min",PlayingTime!$B$2:$Z$2,0),0),0)</f>
        <v>495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495</v>
      </c>
      <c r="L24" s="31">
        <f>IFERROR(VLOOKUP(A24,PlayerStats!$B$1:$Z$999,MATCH("xG",PlayerStats!$B$2:$Z$2,0),0),0)</f>
        <v>0.9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0.9</v>
      </c>
      <c r="Q24" s="31">
        <f>IFERROR(VLOOKUP(A24,PlayerStats!$B$1:$Z$999,MATCH("xAG",PlayerStats!$B$2:$Z$2,0),0),0)</f>
        <v>2.8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2.8</v>
      </c>
      <c r="V24" s="41">
        <f t="shared" si="3"/>
        <v>25</v>
      </c>
      <c r="X24" s="42" t="str">
        <f>API!M24&amp;" "&amp;API!V24</f>
        <v>Leandro Trossard</v>
      </c>
      <c r="Y24" s="42">
        <f>API!AC24</f>
        <v>13</v>
      </c>
    </row>
    <row r="25" spans="1:25">
      <c r="A25" s="31" t="str">
        <f>IF([1]FINAL!A25=0,"",[1]FINAL!A25)</f>
        <v>Matty Cash</v>
      </c>
      <c r="B25" s="31" t="str">
        <f>IF([1]FINAL!B25=0,"",[1]FINAL!B25)</f>
        <v>Cash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AVL</v>
      </c>
      <c r="F25" s="43">
        <f>IFERROR(VLOOKUP($E25,Table2!$B$1:$C$21,MATCH("MP",Table2!$B$1:$C$1,0),0),"")</f>
        <v>7</v>
      </c>
      <c r="G25" s="32">
        <f>IFERROR(VLOOKUP(A25,PlayingTime!$B$1:$Z$999,MATCH("Min",PlayingTime!$B$2:$Z$2,0),0),0)</f>
        <v>626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626</v>
      </c>
      <c r="L25" s="31">
        <f>IFERROR(VLOOKUP(A25,PlayerStats!$B$1:$Z$999,MATCH("xG",PlayerStats!$B$2:$Z$2,0),0),0)</f>
        <v>2.7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2.7</v>
      </c>
      <c r="Q25" s="31">
        <f>IFERROR(VLOOKUP(A25,PlayerStats!$B$1:$Z$999,MATCH("xAG",PlayerStats!$B$2:$Z$2,0),0),0)</f>
        <v>0.5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0.5</v>
      </c>
      <c r="V25" s="41">
        <f t="shared" si="3"/>
        <v>34</v>
      </c>
      <c r="X25" s="42" t="str">
        <f>API!M25&amp;" "&amp;API!V25</f>
        <v>Benjamin White</v>
      </c>
      <c r="Y25" s="42">
        <f>API!AC25</f>
        <v>36</v>
      </c>
    </row>
    <row r="26" spans="1:25">
      <c r="A26" s="31" t="str">
        <f>IF([1]FINAL!A26=0,"",[1]FINAL!A26)</f>
        <v>James Ward-Prowse</v>
      </c>
      <c r="B26" s="31" t="str">
        <f>IF([1]FINAL!B26=0,"",[1]FINAL!B26)</f>
        <v>Ward-Prowse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WHU</v>
      </c>
      <c r="F26" s="43">
        <f>IFERROR(VLOOKUP($E26,Table2!$B$1:$C$21,MATCH("MP",Table2!$B$1:$C$1,0),0),"")</f>
        <v>7</v>
      </c>
      <c r="G26" s="32">
        <f>IFERROR(VLOOKUP(A26,PlayingTime!$B$1:$Z$999,MATCH("Min",PlayingTime!$B$2:$Z$2,0),0),0)</f>
        <v>530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530</v>
      </c>
      <c r="L26" s="31">
        <f>IFERROR(VLOOKUP(A26,PlayerStats!$B$1:$Z$999,MATCH("xG",PlayerStats!$B$2:$Z$2,0),0),0)</f>
        <v>1.5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1.5</v>
      </c>
      <c r="Q26" s="31">
        <f>IFERROR(VLOOKUP(A26,PlayerStats!$B$1:$Z$999,MATCH("xAG",PlayerStats!$B$2:$Z$2,0),0),0)</f>
        <v>1.6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1.6</v>
      </c>
      <c r="V26" s="41">
        <f t="shared" si="3"/>
        <v>35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Kristoffer Ajer</v>
      </c>
      <c r="B27" s="31" t="str">
        <f>IF([1]FINAL!B27=0,"",[1]FINAL!B27)</f>
        <v>Ajer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BRE</v>
      </c>
      <c r="F27" s="43">
        <f>IFERROR(VLOOKUP($E27,Table2!$B$1:$C$21,MATCH("MP",Table2!$B$1:$C$1,0),0),"")</f>
        <v>7</v>
      </c>
      <c r="G27" s="32">
        <f>IFERROR(VLOOKUP(A27,PlayingTime!$B$1:$Z$999,MATCH("Min",PlayingTime!$B$2:$Z$2,0),0),0)</f>
        <v>213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213</v>
      </c>
      <c r="L27" s="31">
        <f>IFERROR(VLOOKUP(A27,PlayerStats!$B$1:$Z$999,MATCH("xG",PlayerStats!$B$2:$Z$2,0),0),0)</f>
        <v>0.4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0.4</v>
      </c>
      <c r="Q27" s="31">
        <f>IFERROR(VLOOKUP(A27,PlayerStats!$B$1:$Z$999,MATCH("xAG",PlayerStats!$B$2:$Z$2,0),0),0)</f>
        <v>1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</v>
      </c>
      <c r="V27" s="41">
        <f t="shared" si="3"/>
        <v>8</v>
      </c>
      <c r="X27" s="42" t="str">
        <f>API!M27&amp;" "&amp;API!V27</f>
        <v>Oleksandr Zinchenko</v>
      </c>
      <c r="Y27" s="42">
        <f>API!AC27</f>
        <v>18</v>
      </c>
    </row>
    <row r="28" spans="1:25">
      <c r="A28" s="31" t="str">
        <f>IF([1]FINAL!A28=0,"",[1]FINAL!A28)</f>
        <v>Kieran Trippier</v>
      </c>
      <c r="B28" s="31" t="str">
        <f>IF([1]FINAL!B28=0,"",[1]FINAL!B28)</f>
        <v>Trippier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NEW</v>
      </c>
      <c r="F28" s="43">
        <f>IFERROR(VLOOKUP($E28,Table2!$B$1:$C$21,MATCH("MP",Table2!$B$1:$C$1,0),0),"")</f>
        <v>7</v>
      </c>
      <c r="G28" s="32">
        <f>IFERROR(VLOOKUP(A28,PlayingTime!$B$1:$Z$999,MATCH("Min",PlayingTime!$B$2:$Z$2,0),0),0)</f>
        <v>609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609</v>
      </c>
      <c r="L28" s="31">
        <f>IFERROR(VLOOKUP(A28,PlayerStats!$B$1:$Z$999,MATCH("xG",PlayerStats!$B$2:$Z$2,0),0),0)</f>
        <v>0.1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0.1</v>
      </c>
      <c r="Q28" s="31">
        <f>IFERROR(VLOOKUP(A28,PlayerStats!$B$1:$Z$999,MATCH("xAG",PlayerStats!$B$2:$Z$2,0),0),0)</f>
        <v>2.5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2.5</v>
      </c>
      <c r="V28" s="41">
        <f t="shared" si="3"/>
        <v>43</v>
      </c>
      <c r="X28" s="42" t="str">
        <f>API!M28&amp;" "&amp;API!V28</f>
        <v>David Raya Martin</v>
      </c>
      <c r="Y28" s="42">
        <f>API!AC28</f>
        <v>16</v>
      </c>
    </row>
    <row r="29" spans="1:25">
      <c r="A29" s="31" t="str">
        <f>IF([1]FINAL!A29=0,"",[1]FINAL!A29)</f>
        <v>Ollie Watkins</v>
      </c>
      <c r="B29" s="31" t="str">
        <f>IF([1]FINAL!B29=0,"",[1]FINAL!B29)</f>
        <v>Watkins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AVL</v>
      </c>
      <c r="F29" s="43">
        <f>IFERROR(VLOOKUP($E29,Table2!$B$1:$C$21,MATCH("MP",Table2!$B$1:$C$1,0),0),"")</f>
        <v>7</v>
      </c>
      <c r="G29" s="32">
        <f>IFERROR(VLOOKUP(A29,PlayingTime!$B$1:$Z$999,MATCH("Min",PlayingTime!$B$2:$Z$2,0),0),0)</f>
        <v>588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588</v>
      </c>
      <c r="L29" s="31">
        <f>IFERROR(VLOOKUP(A29,PlayerStats!$B$1:$Z$999,MATCH("xG",PlayerStats!$B$2:$Z$2,0),0),0)</f>
        <v>3.4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3.4</v>
      </c>
      <c r="Q29" s="31">
        <f>IFERROR(VLOOKUP(A29,PlayerStats!$B$1:$Z$999,MATCH("xAG",PlayerStats!$B$2:$Z$2,0),0),0)</f>
        <v>1.9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1.9</v>
      </c>
      <c r="V29" s="41">
        <f t="shared" si="3"/>
        <v>54</v>
      </c>
      <c r="X29" s="42" t="str">
        <f>API!M29&amp;" "&amp;API!V29</f>
        <v>Declan Rice</v>
      </c>
      <c r="Y29" s="42">
        <f>API!AC29</f>
        <v>24</v>
      </c>
    </row>
    <row r="30" spans="1:25">
      <c r="A30" s="31" t="str">
        <f>IF([1]FINAL!A30=0,"",[1]FINAL!A30)</f>
        <v>Taiwo Awoniyi</v>
      </c>
      <c r="B30" s="31" t="str">
        <f>IF([1]FINAL!B30=0,"",[1]FINAL!B30)</f>
        <v>Awoniyi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NFO</v>
      </c>
      <c r="F30" s="43">
        <f>IFERROR(VLOOKUP($E30,Table2!$B$1:$C$21,MATCH("MP",Table2!$B$1:$C$1,0),0),"")</f>
        <v>7</v>
      </c>
      <c r="G30" s="32">
        <f>IFERROR(VLOOKUP(A30,PlayingTime!$B$1:$Z$999,MATCH("Min",PlayingTime!$B$2:$Z$2,0),0),0)</f>
        <v>488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488</v>
      </c>
      <c r="L30" s="31">
        <f>IFERROR(VLOOKUP(A30,PlayerStats!$B$1:$Z$999,MATCH("xG",PlayerStats!$B$2:$Z$2,0),0),0)</f>
        <v>2.2999999999999998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2.2999999999999998</v>
      </c>
      <c r="Q30" s="31">
        <f>IFERROR(VLOOKUP(A30,PlayerStats!$B$1:$Z$999,MATCH("xAG",PlayerStats!$B$2:$Z$2,0),0),0)</f>
        <v>0.8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0.8</v>
      </c>
      <c r="V30" s="41">
        <f t="shared" si="3"/>
        <v>33</v>
      </c>
      <c r="X30" s="42" t="str">
        <f>API!M30&amp;" "&amp;API!V30</f>
        <v>Reiss Nelson</v>
      </c>
      <c r="Y30" s="42">
        <f>API!AC30</f>
        <v>3</v>
      </c>
    </row>
    <row r="31" spans="1:25">
      <c r="A31" s="31" t="str">
        <f>IF([1]FINAL!A31=0,"",[1]FINAL!A31)</f>
        <v>Sean Longstaff</v>
      </c>
      <c r="B31" s="31" t="str">
        <f>IF([1]FINAL!B31=0,"",[1]FINAL!B31)</f>
        <v>Longstaff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NEW</v>
      </c>
      <c r="F31" s="43">
        <f>IFERROR(VLOOKUP($E31,Table2!$B$1:$C$21,MATCH("MP",Table2!$B$1:$C$1,0),0),"")</f>
        <v>7</v>
      </c>
      <c r="G31" s="32">
        <f>IFERROR(VLOOKUP(A31,PlayingTime!$B$1:$Z$999,MATCH("Min",PlayingTime!$B$2:$Z$2,0),0),0)</f>
        <v>362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362</v>
      </c>
      <c r="L31" s="31">
        <f>IFERROR(VLOOKUP(A31,PlayerStats!$B$1:$Z$999,MATCH("xG",PlayerStats!$B$2:$Z$2,0),0),0)</f>
        <v>0.6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0.6</v>
      </c>
      <c r="Q31" s="31">
        <f>IFERROR(VLOOKUP(A31,PlayerStats!$B$1:$Z$999,MATCH("xAG",PlayerStats!$B$2:$Z$2,0),0),0)</f>
        <v>0.9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0.9</v>
      </c>
      <c r="V31" s="41">
        <f t="shared" si="3"/>
        <v>24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Moussa Diaby</v>
      </c>
      <c r="B32" s="31" t="str">
        <f>IF([1]FINAL!B32=0,"",[1]FINAL!B32)</f>
        <v>Diaby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AVL</v>
      </c>
      <c r="F32" s="43">
        <f>IFERROR(VLOOKUP($E32,Table2!$B$1:$C$21,MATCH("MP",Table2!$B$1:$C$1,0),0),"")</f>
        <v>7</v>
      </c>
      <c r="G32" s="32">
        <f>IFERROR(VLOOKUP(A32,PlayingTime!$B$1:$Z$999,MATCH("Min",PlayingTime!$B$2:$Z$2,0),0),0)</f>
        <v>559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559</v>
      </c>
      <c r="L32" s="31">
        <f>IFERROR(VLOOKUP(A32,PlayerStats!$B$1:$Z$999,MATCH("xG",PlayerStats!$B$2:$Z$2,0),0),0)</f>
        <v>1.6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1.6</v>
      </c>
      <c r="Q32" s="31">
        <f>IFERROR(VLOOKUP(A32,PlayerStats!$B$1:$Z$999,MATCH("xAG",PlayerStats!$B$2:$Z$2,0),0),0)</f>
        <v>2.5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2.5</v>
      </c>
      <c r="V32" s="41">
        <f t="shared" si="3"/>
        <v>40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Raphaël Varane</v>
      </c>
      <c r="B33" s="31" t="str">
        <f>IF([1]FINAL!B33=0,"",[1]FINAL!B33)</f>
        <v>R.Varane</v>
      </c>
      <c r="C33" s="31" t="str">
        <f>IF([1]FINAL!C33=0,"",[1]FINAL!C33)</f>
        <v>Raphael Varane</v>
      </c>
      <c r="D33" s="31" t="str">
        <f>IF([1]FINAL!D33=0,"",[1]FINAL!D33)</f>
        <v/>
      </c>
      <c r="E33" s="42" t="str">
        <f>[1]FINAL!M33</f>
        <v>MUN</v>
      </c>
      <c r="F33" s="43">
        <f>IFERROR(VLOOKUP($E33,Table2!$B$1:$C$21,MATCH("MP",Table2!$B$1:$C$1,0),0),"")</f>
        <v>7</v>
      </c>
      <c r="G33" s="32">
        <f>IFERROR(VLOOKUP(A33,PlayingTime!$B$1:$Z$999,MATCH("Min",PlayingTime!$B$2:$Z$2,0),0),0)</f>
        <v>323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323</v>
      </c>
      <c r="L33" s="31">
        <f>IFERROR(VLOOKUP(A33,PlayerStats!$B$1:$Z$999,MATCH("xG",PlayerStats!$B$2:$Z$2,0),0),0)</f>
        <v>1.1000000000000001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1.1000000000000001</v>
      </c>
      <c r="Q33" s="31">
        <f>IFERROR(VLOOKUP(A33,PlayerStats!$B$1:$Z$999,MATCH("xAG",PlayerStats!$B$2:$Z$2,0),0),0)</f>
        <v>0.1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0.1</v>
      </c>
      <c r="V33" s="41">
        <f t="shared" si="3"/>
        <v>18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Julián Álvarez</v>
      </c>
      <c r="B34" s="31" t="str">
        <f>IF([1]FINAL!B34=0,"",[1]FINAL!B34)</f>
        <v>J.Alvarez</v>
      </c>
      <c r="C34" s="31" t="str">
        <f>IF([1]FINAL!C34=0,"",[1]FINAL!C34)</f>
        <v>Alvarez</v>
      </c>
      <c r="D34" s="31" t="str">
        <f>IF([1]FINAL!D34=0,"",[1]FINAL!D34)</f>
        <v>Julian Alvarez</v>
      </c>
      <c r="E34" s="42" t="str">
        <f>[1]FINAL!M34</f>
        <v>MCI</v>
      </c>
      <c r="F34" s="43">
        <f>IFERROR(VLOOKUP($E34,Table2!$B$1:$C$21,MATCH("MP",Table2!$B$1:$C$1,0),0),"")</f>
        <v>7</v>
      </c>
      <c r="G34" s="32">
        <f>IFERROR(VLOOKUP(A34,PlayingTime!$B$1:$Z$999,MATCH("Min",PlayingTime!$B$2:$Z$2,0),0),0)</f>
        <v>595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595</v>
      </c>
      <c r="L34" s="31">
        <f>IFERROR(VLOOKUP(A34,PlayerStats!$B$1:$Z$999,MATCH("xG",PlayerStats!$B$2:$Z$2,0),0),0)</f>
        <v>2.5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2.5</v>
      </c>
      <c r="Q34" s="31">
        <f>IFERROR(VLOOKUP(A34,PlayerStats!$B$1:$Z$999,MATCH("xAG",PlayerStats!$B$2:$Z$2,0),0),0)</f>
        <v>1.1000000000000001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1.1000000000000001</v>
      </c>
      <c r="V34" s="41">
        <f t="shared" si="3"/>
        <v>46</v>
      </c>
      <c r="X34" s="42" t="str">
        <f>API!M34&amp;" "&amp;API!V34</f>
        <v>Leon Bailey</v>
      </c>
      <c r="Y34" s="42">
        <f>API!AC34</f>
        <v>22</v>
      </c>
    </row>
    <row r="35" spans="1:25">
      <c r="A35" s="31" t="str">
        <f>IF([1]FINAL!A35=0,"",[1]FINAL!A35)</f>
        <v>Alexander Isak</v>
      </c>
      <c r="B35" s="31" t="str">
        <f>IF([1]FINAL!B35=0,"",[1]FINAL!B35)</f>
        <v>Isak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NEW</v>
      </c>
      <c r="F35" s="43">
        <f>IFERROR(VLOOKUP($E35,Table2!$B$1:$C$21,MATCH("MP",Table2!$B$1:$C$1,0),0),"")</f>
        <v>7</v>
      </c>
      <c r="G35" s="32">
        <f>IFERROR(VLOOKUP(A35,PlayingTime!$B$1:$Z$999,MATCH("Min",PlayingTime!$B$2:$Z$2,0),0),0)</f>
        <v>386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386</v>
      </c>
      <c r="L35" s="31">
        <f>IFERROR(VLOOKUP(A35,PlayerStats!$B$1:$Z$999,MATCH("xG",PlayerStats!$B$2:$Z$2,0),0),0)</f>
        <v>3.8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3.8</v>
      </c>
      <c r="Q35" s="31">
        <f>IFERROR(VLOOKUP(A35,PlayerStats!$B$1:$Z$999,MATCH("xAG",PlayerStats!$B$2:$Z$2,0),0),0)</f>
        <v>0.1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0.1</v>
      </c>
      <c r="V35" s="41">
        <f t="shared" si="3"/>
        <v>30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Diogo Teixeira da Silva</v>
      </c>
      <c r="B36" s="31" t="str">
        <f>IF([1]FINAL!B36=0,"",[1]FINAL!B36)</f>
        <v>Diogo J.</v>
      </c>
      <c r="C36" s="31" t="str">
        <f>IF([1]FINAL!C36=0,"",[1]FINAL!C36)</f>
        <v>Diogo Jota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7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287</v>
      </c>
      <c r="J36" s="32">
        <f>IFERROR(VLOOKUP(D36,PlayingTime!$B$1:$Z$999,MATCH("Min",PlayingTime!$B$2:$Z$2,0),0),0)</f>
        <v>0</v>
      </c>
      <c r="K36" s="37">
        <f t="shared" si="0"/>
        <v>287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1.4</v>
      </c>
      <c r="O36" s="31">
        <f>IFERROR(VLOOKUP(D36,PlayerStats!$B$1:$Z$999,MATCH("xG",PlayerStats!$B$2:$Z$2,0),0),0)</f>
        <v>0</v>
      </c>
      <c r="P36" s="39">
        <f t="shared" si="1"/>
        <v>1.4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0.3</v>
      </c>
      <c r="T36" s="31">
        <f>IFERROR(VLOOKUP(D36,PlayerStats!$B$1:$Z$999,MATCH("xAG",PlayerStats!$B$2:$Z$2,0),0),0)</f>
        <v>0</v>
      </c>
      <c r="U36" s="39">
        <f t="shared" si="2"/>
        <v>0.3</v>
      </c>
      <c r="V36" s="41">
        <f t="shared" si="3"/>
        <v>23</v>
      </c>
      <c r="X36" s="42" t="str">
        <f>API!M36&amp;" "&amp;API!V36</f>
        <v>Matty Cash</v>
      </c>
      <c r="Y36" s="42">
        <f>API!AC36</f>
        <v>34</v>
      </c>
    </row>
    <row r="37" spans="1:25">
      <c r="A37" s="31" t="str">
        <f>IF([1]FINAL!A37=0,"",[1]FINAL!A37)</f>
        <v>Odsonne Edouard</v>
      </c>
      <c r="B37" s="31" t="str">
        <f>IF([1]FINAL!B37=0,"",[1]FINAL!B37)</f>
        <v>Edouard</v>
      </c>
      <c r="C37" s="31" t="str">
        <f>IF([1]FINAL!C37=0,"",[1]FINAL!C37)</f>
        <v>Odsonne Édouard</v>
      </c>
      <c r="D37" s="31" t="str">
        <f>IF([1]FINAL!D37=0,"",[1]FINAL!D37)</f>
        <v/>
      </c>
      <c r="E37" s="42" t="str">
        <f>[1]FINAL!M37</f>
        <v>CRY</v>
      </c>
      <c r="F37" s="43">
        <f>IFERROR(VLOOKUP($E37,Table2!$B$1:$C$21,MATCH("MP",Table2!$B$1:$C$1,0),0),"")</f>
        <v>7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517</v>
      </c>
      <c r="J37" s="32">
        <f>IFERROR(VLOOKUP(D37,PlayingTime!$B$1:$Z$999,MATCH("Min",PlayingTime!$B$2:$Z$2,0),0),0)</f>
        <v>0</v>
      </c>
      <c r="K37" s="37">
        <f t="shared" si="0"/>
        <v>517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2.6</v>
      </c>
      <c r="O37" s="31">
        <f>IFERROR(VLOOKUP(D37,PlayerStats!$B$1:$Z$999,MATCH("xG",PlayerStats!$B$2:$Z$2,0),0),0)</f>
        <v>0</v>
      </c>
      <c r="P37" s="39">
        <f t="shared" si="1"/>
        <v>2.6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0.3</v>
      </c>
      <c r="T37" s="31">
        <f>IFERROR(VLOOKUP(D37,PlayerStats!$B$1:$Z$999,MATCH("xAG",PlayerStats!$B$2:$Z$2,0),0),0)</f>
        <v>0</v>
      </c>
      <c r="U37" s="39">
        <f t="shared" si="2"/>
        <v>0.3</v>
      </c>
      <c r="V37" s="41">
        <f t="shared" si="3"/>
        <v>34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Carlton Morris</v>
      </c>
      <c r="B38" s="31" t="str">
        <f>IF([1]FINAL!B38=0,"",[1]FINAL!B38)</f>
        <v>Morris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LUT</v>
      </c>
      <c r="F38" s="43">
        <f>IFERROR(VLOOKUP($E38,Table2!$B$1:$C$21,MATCH("MP",Table2!$B$1:$C$1,0),0),"")</f>
        <v>6</v>
      </c>
      <c r="G38" s="32">
        <f>IFERROR(VLOOKUP(A38,PlayingTime!$B$1:$Z$999,MATCH("Min",PlayingTime!$B$2:$Z$2,0),0),0)</f>
        <v>510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510</v>
      </c>
      <c r="L38" s="31">
        <f>IFERROR(VLOOKUP(A38,PlayerStats!$B$1:$Z$999,MATCH("xG",PlayerStats!$B$2:$Z$2,0),0),0)</f>
        <v>2.8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2.8</v>
      </c>
      <c r="Q38" s="31">
        <f>IFERROR(VLOOKUP(A38,PlayerStats!$B$1:$Z$999,MATCH("xAG",PlayerStats!$B$2:$Z$2,0),0),0)</f>
        <v>0.2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0.2</v>
      </c>
      <c r="V38" s="41">
        <f t="shared" si="3"/>
        <v>34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João Pedro Junqueira de Jesus</v>
      </c>
      <c r="B39" s="31" t="str">
        <f>IF([1]FINAL!B39=0,"",[1]FINAL!B39)</f>
        <v>João Pedro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BHA</v>
      </c>
      <c r="F39" s="43">
        <f>IFERROR(VLOOKUP($E39,Table2!$B$1:$C$21,MATCH("MP",Table2!$B$1:$C$1,0),0),"")</f>
        <v>7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328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328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2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2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1.1000000000000001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1.1000000000000001</v>
      </c>
      <c r="V39" s="41">
        <f t="shared" si="3"/>
        <v>22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Nathan Aké</v>
      </c>
      <c r="B40" s="31" t="str">
        <f>IF([1]FINAL!B40=0,"",[1]FINAL!B40)</f>
        <v>Aké</v>
      </c>
      <c r="C40" s="31" t="str">
        <f>IF([1]FINAL!C40=0,"",[1]FINAL!C40)</f>
        <v>Ake</v>
      </c>
      <c r="D40" s="31" t="str">
        <f>IF([1]FINAL!D40=0,"",[1]FINAL!D40)</f>
        <v>Nathan Ake</v>
      </c>
      <c r="E40" s="42" t="str">
        <f>[1]FINAL!M40</f>
        <v>MCI</v>
      </c>
      <c r="F40" s="43">
        <f>IFERROR(VLOOKUP($E40,Table2!$B$1:$C$21,MATCH("MP",Table2!$B$1:$C$1,0),0),"")</f>
        <v>7</v>
      </c>
      <c r="G40" s="32">
        <f>IFERROR(VLOOKUP(A40,PlayingTime!$B$1:$Z$999,MATCH("Min",PlayingTime!$B$2:$Z$2,0),0),0)</f>
        <v>372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372</v>
      </c>
      <c r="L40" s="31">
        <f>IFERROR(VLOOKUP(A40,PlayerStats!$B$1:$Z$999,MATCH("xG",PlayerStats!$B$2:$Z$2,0),0),0)</f>
        <v>0.5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0.5</v>
      </c>
      <c r="Q40" s="31">
        <f>IFERROR(VLOOKUP(A40,PlayerStats!$B$1:$Z$999,MATCH("xAG",PlayerStats!$B$2:$Z$2,0),0),0)</f>
        <v>0.5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0.5</v>
      </c>
      <c r="V40" s="41">
        <f t="shared" si="3"/>
        <v>20</v>
      </c>
      <c r="X40" s="42" t="str">
        <f>API!M40&amp;" "&amp;API!V40</f>
        <v>Leander Dendoncker</v>
      </c>
      <c r="Y40" s="42">
        <f>API!AC40</f>
        <v>2</v>
      </c>
    </row>
    <row r="41" spans="1:25">
      <c r="A41" s="31" t="str">
        <f>IF([1]FINAL!A41=0,"",[1]FINAL!A41)</f>
        <v>Anthony Gordon</v>
      </c>
      <c r="B41" s="31" t="str">
        <f>IF([1]FINAL!B41=0,"",[1]FINAL!B41)</f>
        <v>Gordon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NEW</v>
      </c>
      <c r="F41" s="43">
        <f>IFERROR(VLOOKUP($E41,Table2!$B$1:$C$21,MATCH("MP",Table2!$B$1:$C$1,0),0),"")</f>
        <v>7</v>
      </c>
      <c r="G41" s="32">
        <f>IFERROR(VLOOKUP(A41,PlayingTime!$B$1:$Z$999,MATCH("Min",PlayingTime!$B$2:$Z$2,0),0),0)</f>
        <v>542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542</v>
      </c>
      <c r="L41" s="31">
        <f>IFERROR(VLOOKUP(A41,PlayerStats!$B$1:$Z$999,MATCH("xG",PlayerStats!$B$2:$Z$2,0),0),0)</f>
        <v>1.7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1.7</v>
      </c>
      <c r="Q41" s="31">
        <f>IFERROR(VLOOKUP(A41,PlayerStats!$B$1:$Z$999,MATCH("xAG",PlayerStats!$B$2:$Z$2,0),0),0)</f>
        <v>1.7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1.7</v>
      </c>
      <c r="V41" s="41">
        <f t="shared" si="3"/>
        <v>37</v>
      </c>
      <c r="X41" s="42" t="str">
        <f>API!M41&amp;" "&amp;API!V41</f>
        <v>Diego Carlos Santos Silva</v>
      </c>
      <c r="Y41" s="42">
        <f>API!AC41</f>
        <v>4</v>
      </c>
    </row>
    <row r="42" spans="1:25">
      <c r="A42" s="31" t="str">
        <f>IF([1]FINAL!A42=0,"",[1]FINAL!A42)</f>
        <v>Bernardo Veiga de Carvalho e Silva</v>
      </c>
      <c r="B42" s="31" t="str">
        <f>IF([1]FINAL!B42=0,"",[1]FINAL!B42)</f>
        <v>Bernardo</v>
      </c>
      <c r="C42" s="31" t="str">
        <f>IF([1]FINAL!C42=0,"",[1]FINAL!C42)</f>
        <v>B Silva</v>
      </c>
      <c r="D42" s="31" t="str">
        <f>IF([1]FINAL!D42=0,"",[1]FINAL!D42)</f>
        <v>Bernardo Silva</v>
      </c>
      <c r="E42" s="42" t="str">
        <f>[1]FINAL!M42</f>
        <v>MCI</v>
      </c>
      <c r="F42" s="43">
        <f>IFERROR(VLOOKUP($E42,Table2!$B$1:$C$21,MATCH("MP",Table2!$B$1:$C$1,0),0),"")</f>
        <v>7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284</v>
      </c>
      <c r="K42" s="37">
        <f t="shared" si="0"/>
        <v>284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0.4</v>
      </c>
      <c r="P42" s="39">
        <f t="shared" si="1"/>
        <v>0.4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1</v>
      </c>
      <c r="U42" s="39">
        <f t="shared" si="2"/>
        <v>1</v>
      </c>
      <c r="V42" s="41">
        <f t="shared" si="3"/>
        <v>18</v>
      </c>
      <c r="X42" s="42" t="str">
        <f>API!M42&amp;" "&amp;API!V42</f>
        <v>Lucas Digne</v>
      </c>
      <c r="Y42" s="42">
        <f>API!AC42</f>
        <v>26</v>
      </c>
    </row>
    <row r="43" spans="1:25">
      <c r="A43" s="31" t="str">
        <f>IF([1]FINAL!A43=0,"",[1]FINAL!A43)</f>
        <v>Christian Eriksen</v>
      </c>
      <c r="B43" s="31" t="str">
        <f>IF([1]FINAL!B43=0,"",[1]FINAL!B43)</f>
        <v>Eriksen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MUN</v>
      </c>
      <c r="F43" s="43">
        <f>IFERROR(VLOOKUP($E43,Table2!$B$1:$C$21,MATCH("MP",Table2!$B$1:$C$1,0),0),"")</f>
        <v>7</v>
      </c>
      <c r="G43" s="32">
        <f>IFERROR(VLOOKUP(A43,PlayingTime!$B$1:$Z$999,MATCH("Min",PlayingTime!$B$2:$Z$2,0),0),0)</f>
        <v>332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332</v>
      </c>
      <c r="L43" s="31">
        <f>IFERROR(VLOOKUP(A43,PlayerStats!$B$1:$Z$999,MATCH("xG",PlayerStats!$B$2:$Z$2,0),0),0)</f>
        <v>0.3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0.3</v>
      </c>
      <c r="Q43" s="31">
        <f>IFERROR(VLOOKUP(A43,PlayerStats!$B$1:$Z$999,MATCH("xAG",PlayerStats!$B$2:$Z$2,0),0),0)</f>
        <v>0.4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0.4</v>
      </c>
      <c r="V43" s="41">
        <f t="shared" si="3"/>
        <v>21</v>
      </c>
      <c r="X43" s="42" t="str">
        <f>API!M43&amp;" "&amp;API!V43</f>
        <v>Douglas Luiz Soares de Paulo</v>
      </c>
      <c r="Y43" s="42">
        <f>API!AC43</f>
        <v>32</v>
      </c>
    </row>
    <row r="44" spans="1:25">
      <c r="A44" s="31" t="str">
        <f>IF([1]FINAL!A44=0,"",[1]FINAL!A44)</f>
        <v>Pascal Groß</v>
      </c>
      <c r="B44" s="31" t="str">
        <f>IF([1]FINAL!B44=0,"",[1]FINAL!B44)</f>
        <v>Gross</v>
      </c>
      <c r="C44" s="31" t="str">
        <f>IF([1]FINAL!C44=0,"",[1]FINAL!C44)</f>
        <v/>
      </c>
      <c r="D44" s="31" t="str">
        <f>IF([1]FINAL!D44=0,"",[1]FINAL!D44)</f>
        <v>Pascal Gross</v>
      </c>
      <c r="E44" s="42" t="str">
        <f>[1]FINAL!M44</f>
        <v>BHA</v>
      </c>
      <c r="F44" s="43">
        <f>IFERROR(VLOOKUP($E44,Table2!$B$1:$C$21,MATCH("MP",Table2!$B$1:$C$1,0),0),"")</f>
        <v>7</v>
      </c>
      <c r="G44" s="32">
        <f>IFERROR(VLOOKUP(A44,PlayingTime!$B$1:$Z$999,MATCH("Min",PlayingTime!$B$2:$Z$2,0),0),0)</f>
        <v>438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438</v>
      </c>
      <c r="L44" s="31">
        <f>IFERROR(VLOOKUP(A44,PlayerStats!$B$1:$Z$999,MATCH("xG",PlayerStats!$B$2:$Z$2,0),0),0)</f>
        <v>1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1</v>
      </c>
      <c r="Q44" s="31">
        <f>IFERROR(VLOOKUP(A44,PlayerStats!$B$1:$Z$999,MATCH("xAG",PlayerStats!$B$2:$Z$2,0),0),0)</f>
        <v>1.1000000000000001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1.1000000000000001</v>
      </c>
      <c r="V44" s="41">
        <f t="shared" si="3"/>
        <v>26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Joachim Andersen</v>
      </c>
      <c r="B45" s="31" t="str">
        <f>IF([1]FINAL!B45=0,"",[1]FINAL!B45)</f>
        <v>Andersen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CRY</v>
      </c>
      <c r="F45" s="43">
        <f>IFERROR(VLOOKUP($E45,Table2!$B$1:$C$21,MATCH("MP",Table2!$B$1:$C$1,0),0),"")</f>
        <v>7</v>
      </c>
      <c r="G45" s="32">
        <f>IFERROR(VLOOKUP(A45,PlayingTime!$B$1:$Z$999,MATCH("Min",PlayingTime!$B$2:$Z$2,0),0),0)</f>
        <v>630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630</v>
      </c>
      <c r="L45" s="31">
        <f>IFERROR(VLOOKUP(A45,PlayerStats!$B$1:$Z$999,MATCH("xG",PlayerStats!$B$2:$Z$2,0),0),0)</f>
        <v>0.6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0.6</v>
      </c>
      <c r="Q45" s="31">
        <f>IFERROR(VLOOKUP(A45,PlayerStats!$B$1:$Z$999,MATCH("xAG",PlayerStats!$B$2:$Z$2,0),0),0)</f>
        <v>0.9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0.9</v>
      </c>
      <c r="V45" s="41">
        <f t="shared" si="3"/>
        <v>45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Manor Solomon</v>
      </c>
      <c r="B46" s="31" t="str">
        <f>IF([1]FINAL!B46=0,"",[1]FINAL!B46)</f>
        <v>Solomon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TOT</v>
      </c>
      <c r="F46" s="43">
        <f>IFERROR(VLOOKUP($E46,Table2!$B$1:$C$21,MATCH("MP",Table2!$B$1:$C$1,0),0),"")</f>
        <v>7</v>
      </c>
      <c r="G46" s="32">
        <f>IFERROR(VLOOKUP(A46,PlayingTime!$B$1:$Z$999,MATCH("Min",PlayingTime!$B$2:$Z$2,0),0),0)</f>
        <v>199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199</v>
      </c>
      <c r="L46" s="31">
        <f>IFERROR(VLOOKUP(A46,PlayerStats!$B$1:$Z$999,MATCH("xG",PlayerStats!$B$2:$Z$2,0),0),0)</f>
        <v>0.4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0.4</v>
      </c>
      <c r="Q46" s="31">
        <f>IFERROR(VLOOKUP(A46,PlayerStats!$B$1:$Z$999,MATCH("xAG",PlayerStats!$B$2:$Z$2,0),0),0)</f>
        <v>0.8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0.8</v>
      </c>
      <c r="V46" s="41">
        <f t="shared" si="3"/>
        <v>14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Dominic Solanke</v>
      </c>
      <c r="B47" s="31" t="str">
        <f>IF([1]FINAL!B47=0,"",[1]FINAL!B47)</f>
        <v>Solanke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BOU</v>
      </c>
      <c r="F47" s="43">
        <f>IFERROR(VLOOKUP($E47,Table2!$B$1:$C$21,MATCH("MP",Table2!$B$1:$C$1,0),0),"")</f>
        <v>7</v>
      </c>
      <c r="G47" s="32">
        <f>IFERROR(VLOOKUP(A47,PlayingTime!$B$1:$Z$999,MATCH("Min",PlayingTime!$B$2:$Z$2,0),0),0)</f>
        <v>630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630</v>
      </c>
      <c r="L47" s="31">
        <f>IFERROR(VLOOKUP(A47,PlayerStats!$B$1:$Z$999,MATCH("xG",PlayerStats!$B$2:$Z$2,0),0),0)</f>
        <v>2.9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2.9</v>
      </c>
      <c r="Q47" s="31">
        <f>IFERROR(VLOOKUP(A47,PlayerStats!$B$1:$Z$999,MATCH("xAG",PlayerStats!$B$2:$Z$2,0),0),0)</f>
        <v>0.4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0.4</v>
      </c>
      <c r="V47" s="41">
        <f t="shared" si="3"/>
        <v>31</v>
      </c>
      <c r="X47" s="42" t="str">
        <f>API!M47&amp;" "&amp;API!V47</f>
        <v>Boubacar Kamara</v>
      </c>
      <c r="Y47" s="42">
        <f>API!AC47</f>
        <v>15</v>
      </c>
    </row>
    <row r="48" spans="1:25">
      <c r="A48" s="31" t="str">
        <f>IF([1]FINAL!A48=0,"",[1]FINAL!A48)</f>
        <v>Raheem Sterling</v>
      </c>
      <c r="B48" s="31" t="str">
        <f>IF([1]FINAL!B48=0,"",[1]FINAL!B48)</f>
        <v>Sterling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CHE</v>
      </c>
      <c r="F48" s="43">
        <f>IFERROR(VLOOKUP($E48,Table2!$B$1:$C$21,MATCH("MP",Table2!$B$1:$C$1,0),0),"")</f>
        <v>6</v>
      </c>
      <c r="G48" s="32">
        <f>IFERROR(VLOOKUP(A48,PlayingTime!$B$1:$Z$999,MATCH("Min",PlayingTime!$B$2:$Z$2,0),0),0)</f>
        <v>529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529</v>
      </c>
      <c r="L48" s="31">
        <f>IFERROR(VLOOKUP(A48,PlayerStats!$B$1:$Z$999,MATCH("xG",PlayerStats!$B$2:$Z$2,0),0),0)</f>
        <v>1.9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1.9</v>
      </c>
      <c r="Q48" s="31">
        <f>IFERROR(VLOOKUP(A48,PlayerStats!$B$1:$Z$999,MATCH("xAG",PlayerStats!$B$2:$Z$2,0),0),0)</f>
        <v>1.1000000000000001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1.1000000000000001</v>
      </c>
      <c r="V48" s="41">
        <f t="shared" si="3"/>
        <v>29</v>
      </c>
      <c r="X48" s="42" t="str">
        <f>API!M48&amp;" "&amp;API!V48</f>
        <v>Ezri Konsa Ngoyo</v>
      </c>
      <c r="Y48" s="42">
        <f>API!AC48</f>
        <v>19</v>
      </c>
    </row>
    <row r="49" spans="1:25">
      <c r="A49" s="31" t="str">
        <f>IF([1]FINAL!A49=0,"",[1]FINAL!A49)</f>
        <v>Ben Chilwell</v>
      </c>
      <c r="B49" s="31" t="str">
        <f>IF([1]FINAL!B49=0,"",[1]FINAL!B49)</f>
        <v>Chilwell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CHE</v>
      </c>
      <c r="F49" s="43">
        <f>IFERROR(VLOOKUP($E49,Table2!$B$1:$C$21,MATCH("MP",Table2!$B$1:$C$1,0),0),"")</f>
        <v>6</v>
      </c>
      <c r="G49" s="32">
        <f>IFERROR(VLOOKUP(A49,PlayingTime!$B$1:$Z$999,MATCH("Min",PlayingTime!$B$2:$Z$2,0),0),0)</f>
        <v>336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336</v>
      </c>
      <c r="L49" s="31">
        <f>IFERROR(VLOOKUP(A49,PlayerStats!$B$1:$Z$999,MATCH("xG",PlayerStats!$B$2:$Z$2,0),0),0)</f>
        <v>1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1</v>
      </c>
      <c r="Q49" s="31">
        <f>IFERROR(VLOOKUP(A49,PlayerStats!$B$1:$Z$999,MATCH("xAG",PlayerStats!$B$2:$Z$2,0),0),0)</f>
        <v>1.8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1.8</v>
      </c>
      <c r="V49" s="41">
        <f t="shared" si="3"/>
        <v>15</v>
      </c>
      <c r="X49" s="42" t="str">
        <f>API!M49&amp;" "&amp;API!V49</f>
        <v>Emiliano Martínez Romero</v>
      </c>
      <c r="Y49" s="42">
        <f>API!AC49</f>
        <v>20</v>
      </c>
    </row>
    <row r="50" spans="1:25">
      <c r="A50" s="31" t="str">
        <f>IF([1]FINAL!A50=0,"",[1]FINAL!A50)</f>
        <v>Bernd Leno</v>
      </c>
      <c r="B50" s="31" t="str">
        <f>IF([1]FINAL!B50=0,"",[1]FINAL!B50)</f>
        <v>Leno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FUL</v>
      </c>
      <c r="F50" s="43">
        <f>IFERROR(VLOOKUP($E50,Table2!$B$1:$C$21,MATCH("MP",Table2!$B$1:$C$1,0),0),"")</f>
        <v>6</v>
      </c>
      <c r="G50" s="32">
        <f>IFERROR(VLOOKUP(A50,PlayingTime!$B$1:$Z$999,MATCH("Min",PlayingTime!$B$2:$Z$2,0),0),0)</f>
        <v>540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540</v>
      </c>
      <c r="L50" s="31">
        <f>IFERROR(VLOOKUP(A50,PlayerStats!$B$1:$Z$999,MATCH("xG",PlayerStats!$B$2:$Z$2,0),0),0)</f>
        <v>0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</v>
      </c>
      <c r="Q50" s="31">
        <f>IFERROR(VLOOKUP(A50,PlayerStats!$B$1:$Z$999,MATCH("xAG",PlayerStats!$B$2:$Z$2,0),0),0)</f>
        <v>0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</v>
      </c>
      <c r="V50" s="41">
        <f t="shared" si="3"/>
        <v>35</v>
      </c>
      <c r="X50" s="42" t="str">
        <f>API!M50&amp;" "&amp;API!V50</f>
        <v>John McGinn</v>
      </c>
      <c r="Y50" s="42">
        <f>API!AC50</f>
        <v>25</v>
      </c>
    </row>
    <row r="51" spans="1:25">
      <c r="A51" s="31" t="str">
        <f>IF([1]FINAL!A51=0,"",[1]FINAL!A51)</f>
        <v>Willy Boly</v>
      </c>
      <c r="B51" s="31" t="str">
        <f>IF([1]FINAL!B51=0,"",[1]FINAL!B51)</f>
        <v>Boly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NFO</v>
      </c>
      <c r="F51" s="43">
        <f>IFERROR(VLOOKUP($E51,Table2!$B$1:$C$21,MATCH("MP",Table2!$B$1:$C$1,0),0),"")</f>
        <v>7</v>
      </c>
      <c r="G51" s="32">
        <f>IFERROR(VLOOKUP(A51,PlayingTime!$B$1:$Z$999,MATCH("Min",PlayingTime!$B$2:$Z$2,0),0),0)</f>
        <v>518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518</v>
      </c>
      <c r="L51" s="31">
        <f>IFERROR(VLOOKUP(A51,PlayerStats!$B$1:$Z$999,MATCH("xG",PlayerStats!$B$2:$Z$2,0),0),0)</f>
        <v>0.9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0.9</v>
      </c>
      <c r="Q51" s="31">
        <f>IFERROR(VLOOKUP(A51,PlayerStats!$B$1:$Z$999,MATCH("xAG",PlayerStats!$B$2:$Z$2,0),0),0)</f>
        <v>0.8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0.8</v>
      </c>
      <c r="V51" s="41">
        <f t="shared" si="3"/>
        <v>21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Jack Grealish</v>
      </c>
      <c r="B52" s="31" t="str">
        <f>IF([1]FINAL!B52=0,"",[1]FINAL!B52)</f>
        <v>Grealish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MCI</v>
      </c>
      <c r="F52" s="43">
        <f>IFERROR(VLOOKUP($E52,Table2!$B$1:$C$21,MATCH("MP",Table2!$B$1:$C$1,0),0),"")</f>
        <v>7</v>
      </c>
      <c r="G52" s="32">
        <f>IFERROR(VLOOKUP(A52,PlayingTime!$B$1:$Z$999,MATCH("Min",PlayingTime!$B$2:$Z$2,0),0),0)</f>
        <v>195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195</v>
      </c>
      <c r="L52" s="31">
        <f>IFERROR(VLOOKUP(A52,PlayerStats!$B$1:$Z$999,MATCH("xG",PlayerStats!$B$2:$Z$2,0),0),0)</f>
        <v>0.4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0.4</v>
      </c>
      <c r="Q52" s="31">
        <f>IFERROR(VLOOKUP(A52,PlayerStats!$B$1:$Z$999,MATCH("xAG",PlayerStats!$B$2:$Z$2,0),0),0)</f>
        <v>0.5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0.5</v>
      </c>
      <c r="V52" s="41">
        <f t="shared" si="3"/>
        <v>11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David Raya Martin</v>
      </c>
      <c r="B53" s="31" t="str">
        <f>IF([1]FINAL!B53=0,"",[1]FINAL!B53)</f>
        <v>Raya</v>
      </c>
      <c r="C53" s="31" t="str">
        <f>IF([1]FINAL!C53=0,"",[1]FINAL!C53)</f>
        <v>David Raya</v>
      </c>
      <c r="D53" s="31" t="str">
        <f>IF([1]FINAL!D53=0,"",[1]FINAL!D53)</f>
        <v/>
      </c>
      <c r="E53" s="42" t="str">
        <f>[1]FINAL!M53</f>
        <v>ARS</v>
      </c>
      <c r="F53" s="43">
        <f>IFERROR(VLOOKUP($E53,Table2!$B$1:$C$21,MATCH("MP",Table2!$B$1:$C$1,0),0),"")</f>
        <v>7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270</v>
      </c>
      <c r="J53" s="32">
        <f>IFERROR(VLOOKUP(D53,PlayingTime!$B$1:$Z$999,MATCH("Min",PlayingTime!$B$2:$Z$2,0),0),0)</f>
        <v>0</v>
      </c>
      <c r="K53" s="37">
        <f t="shared" si="0"/>
        <v>270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</v>
      </c>
      <c r="V53" s="41">
        <f t="shared" si="3"/>
        <v>16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Yoane Wissa</v>
      </c>
      <c r="B54" s="31" t="str">
        <f>IF([1]FINAL!B54=0,"",[1]FINAL!B54)</f>
        <v>Wissa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BRE</v>
      </c>
      <c r="F54" s="43">
        <f>IFERROR(VLOOKUP($E54,Table2!$B$1:$C$21,MATCH("MP",Table2!$B$1:$C$1,0),0),"")</f>
        <v>7</v>
      </c>
      <c r="G54" s="32">
        <f>IFERROR(VLOOKUP(A54,PlayingTime!$B$1:$Z$999,MATCH("Min",PlayingTime!$B$2:$Z$2,0),0),0)</f>
        <v>599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599</v>
      </c>
      <c r="L54" s="31">
        <f>IFERROR(VLOOKUP(A54,PlayerStats!$B$1:$Z$999,MATCH("xG",PlayerStats!$B$2:$Z$2,0),0),0)</f>
        <v>3.1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3.1</v>
      </c>
      <c r="Q54" s="31">
        <f>IFERROR(VLOOKUP(A54,PlayerStats!$B$1:$Z$999,MATCH("xAG",PlayerStats!$B$2:$Z$2,0),0),0)</f>
        <v>0.4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0.4</v>
      </c>
      <c r="V54" s="41">
        <f t="shared" si="3"/>
        <v>29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Marcus Rashford</v>
      </c>
      <c r="B55" s="31" t="str">
        <f>IF([1]FINAL!B55=0,"",[1]FINAL!B55)</f>
        <v>Rashford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MUN</v>
      </c>
      <c r="F55" s="43">
        <f>IFERROR(VLOOKUP($E55,Table2!$B$1:$C$21,MATCH("MP",Table2!$B$1:$C$1,0),0),"")</f>
        <v>7</v>
      </c>
      <c r="G55" s="32">
        <f>IFERROR(VLOOKUP(A55,PlayingTime!$B$1:$Z$999,MATCH("Min",PlayingTime!$B$2:$Z$2,0),0),0)</f>
        <v>607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607</v>
      </c>
      <c r="L55" s="31">
        <f>IFERROR(VLOOKUP(A55,PlayerStats!$B$1:$Z$999,MATCH("xG",PlayerStats!$B$2:$Z$2,0),0),0)</f>
        <v>2.7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2.7</v>
      </c>
      <c r="Q55" s="31">
        <f>IFERROR(VLOOKUP(A55,PlayerStats!$B$1:$Z$999,MATCH("xAG",PlayerStats!$B$2:$Z$2,0),0),0)</f>
        <v>1.1000000000000001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1.1000000000000001</v>
      </c>
      <c r="V55" s="41">
        <f t="shared" si="3"/>
        <v>26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Andrew Robertson</v>
      </c>
      <c r="B56" s="31" t="str">
        <f>IF([1]FINAL!B56=0,"",[1]FINAL!B56)</f>
        <v>Robertson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LIV</v>
      </c>
      <c r="F56" s="43">
        <f>IFERROR(VLOOKUP($E56,Table2!$B$1:$C$21,MATCH("MP",Table2!$B$1:$C$1,0),0),"")</f>
        <v>7</v>
      </c>
      <c r="G56" s="32">
        <f>IFERROR(VLOOKUP(A56,PlayingTime!$B$1:$Z$999,MATCH("Min",PlayingTime!$B$2:$Z$2,0),0),0)</f>
        <v>630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630</v>
      </c>
      <c r="L56" s="31">
        <f>IFERROR(VLOOKUP(A56,PlayerStats!$B$1:$Z$999,MATCH("xG",PlayerStats!$B$2:$Z$2,0),0),0)</f>
        <v>0.5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0.5</v>
      </c>
      <c r="Q56" s="31">
        <f>IFERROR(VLOOKUP(A56,PlayerStats!$B$1:$Z$999,MATCH("xAG",PlayerStats!$B$2:$Z$2,0),0),0)</f>
        <v>1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1</v>
      </c>
      <c r="V56" s="41">
        <f t="shared" si="3"/>
        <v>25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Keane Lewis-Potter</v>
      </c>
      <c r="B57" s="31" t="str">
        <f>IF([1]FINAL!B57=0,"",[1]FINAL!B57)</f>
        <v>Lewis-Potter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BRE</v>
      </c>
      <c r="F57" s="43">
        <f>IFERROR(VLOOKUP($E57,Table2!$B$1:$C$21,MATCH("MP",Table2!$B$1:$C$1,0),0),"")</f>
        <v>7</v>
      </c>
      <c r="G57" s="32">
        <f>IFERROR(VLOOKUP(A57,PlayingTime!$B$1:$Z$999,MATCH("Min",PlayingTime!$B$2:$Z$2,0),0),0)</f>
        <v>222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222</v>
      </c>
      <c r="L57" s="31">
        <f>IFERROR(VLOOKUP(A57,PlayerStats!$B$1:$Z$999,MATCH("xG",PlayerStats!$B$2:$Z$2,0),0),0)</f>
        <v>1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1</v>
      </c>
      <c r="Q57" s="31">
        <f>IFERROR(VLOOKUP(A57,PlayerStats!$B$1:$Z$999,MATCH("xAG",PlayerStats!$B$2:$Z$2,0),0),0)</f>
        <v>0.1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0.1</v>
      </c>
      <c r="V57" s="41">
        <f t="shared" si="3"/>
        <v>8</v>
      </c>
      <c r="X57" s="42" t="str">
        <f>API!M57&amp;" "&amp;API!V57</f>
        <v>Youri Tielemans</v>
      </c>
      <c r="Y57" s="42">
        <f>API!AC57</f>
        <v>7</v>
      </c>
    </row>
    <row r="58" spans="1:25">
      <c r="A58" s="31" t="str">
        <f>IF([1]FINAL!A58=0,"",[1]FINAL!A58)</f>
        <v>Leandro Trossard</v>
      </c>
      <c r="B58" s="31" t="str">
        <f>IF([1]FINAL!B58=0,"",[1]FINAL!B58)</f>
        <v>Trossard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ARS</v>
      </c>
      <c r="F58" s="43">
        <f>IFERROR(VLOOKUP($E58,Table2!$B$1:$C$21,MATCH("MP",Table2!$B$1:$C$1,0),0),"")</f>
        <v>7</v>
      </c>
      <c r="G58" s="32">
        <f>IFERROR(VLOOKUP(A58,PlayingTime!$B$1:$Z$999,MATCH("Min",PlayingTime!$B$2:$Z$2,0),0),0)</f>
        <v>129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129</v>
      </c>
      <c r="L58" s="31">
        <f>IFERROR(VLOOKUP(A58,PlayerStats!$B$1:$Z$999,MATCH("xG",PlayerStats!$B$2:$Z$2,0),0),0)</f>
        <v>0.1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0.1</v>
      </c>
      <c r="Q58" s="31">
        <f>IFERROR(VLOOKUP(A58,PlayerStats!$B$1:$Z$999,MATCH("xAG",PlayerStats!$B$2:$Z$2,0),0),0)</f>
        <v>0.8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0.8</v>
      </c>
      <c r="V58" s="41">
        <f t="shared" si="3"/>
        <v>13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Tim Ream</v>
      </c>
      <c r="B59" s="31" t="str">
        <f>IF([1]FINAL!B59=0,"",[1]FINAL!B59)</f>
        <v>Ream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FUL</v>
      </c>
      <c r="F59" s="43">
        <f>IFERROR(VLOOKUP($E59,Table2!$B$1:$C$21,MATCH("MP",Table2!$B$1:$C$1,0),0),"")</f>
        <v>6</v>
      </c>
      <c r="G59" s="32">
        <f>IFERROR(VLOOKUP(A59,PlayingTime!$B$1:$Z$999,MATCH("Min",PlayingTime!$B$2:$Z$2,0),0),0)</f>
        <v>423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423</v>
      </c>
      <c r="L59" s="31">
        <f>IFERROR(VLOOKUP(A59,PlayerStats!$B$1:$Z$999,MATCH("xG",PlayerStats!$B$2:$Z$2,0),0),0)</f>
        <v>1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</v>
      </c>
      <c r="V59" s="41">
        <f t="shared" si="3"/>
        <v>25</v>
      </c>
      <c r="X59" s="42" t="str">
        <f>API!M59&amp;" "&amp;API!V59</f>
        <v>Ollie Watkins</v>
      </c>
      <c r="Y59" s="42">
        <f>API!AC59</f>
        <v>54</v>
      </c>
    </row>
    <row r="60" spans="1:25">
      <c r="A60" s="31" t="str">
        <f>IF([1]FINAL!A60=0,"",[1]FINAL!A60)</f>
        <v>Harvey Barnes</v>
      </c>
      <c r="B60" s="31" t="str">
        <f>IF([1]FINAL!B60=0,"",[1]FINAL!B60)</f>
        <v>Barnes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NEW</v>
      </c>
      <c r="F60" s="43">
        <f>IFERROR(VLOOKUP($E60,Table2!$B$1:$C$21,MATCH("MP",Table2!$B$1:$C$1,0),0),"")</f>
        <v>7</v>
      </c>
      <c r="G60" s="32">
        <f>IFERROR(VLOOKUP(A60,PlayingTime!$B$1:$Z$999,MATCH("Min",PlayingTime!$B$2:$Z$2,0),0),0)</f>
        <v>187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187</v>
      </c>
      <c r="L60" s="31">
        <f>IFERROR(VLOOKUP(A60,PlayerStats!$B$1:$Z$999,MATCH("xG",PlayerStats!$B$2:$Z$2,0),0),0)</f>
        <v>0.7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0.7</v>
      </c>
      <c r="Q60" s="31">
        <f>IFERROR(VLOOKUP(A60,PlayerStats!$B$1:$Z$999,MATCH("xAG",PlayerStats!$B$2:$Z$2,0),0),0)</f>
        <v>0.9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0.9</v>
      </c>
      <c r="V60" s="41">
        <f t="shared" si="3"/>
        <v>17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Kyle Walker</v>
      </c>
      <c r="B61" s="31" t="str">
        <f>IF([1]FINAL!B61=0,"",[1]FINAL!B61)</f>
        <v>Walker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MCI</v>
      </c>
      <c r="F61" s="43">
        <f>IFERROR(VLOOKUP($E61,Table2!$B$1:$C$21,MATCH("MP",Table2!$B$1:$C$1,0),0),"")</f>
        <v>7</v>
      </c>
      <c r="G61" s="32">
        <f>IFERROR(VLOOKUP(A61,PlayingTime!$B$1:$Z$999,MATCH("Min",PlayingTime!$B$2:$Z$2,0),0),0)</f>
        <v>629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629</v>
      </c>
      <c r="L61" s="31">
        <f>IFERROR(VLOOKUP(A61,PlayerStats!$B$1:$Z$999,MATCH("xG",PlayerStats!$B$2:$Z$2,0),0),0)</f>
        <v>0.1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0.1</v>
      </c>
      <c r="Q61" s="31">
        <f>IFERROR(VLOOKUP(A61,PlayerStats!$B$1:$Z$999,MATCH("xAG",PlayerStats!$B$2:$Z$2,0),0),0)</f>
        <v>0.9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0.9</v>
      </c>
      <c r="V61" s="41">
        <f t="shared" si="3"/>
        <v>29</v>
      </c>
      <c r="X61" s="42" t="str">
        <f>API!M61&amp;" "&amp;API!V61</f>
        <v>Pau Torres</v>
      </c>
      <c r="Y61" s="42">
        <f>API!AC61</f>
        <v>21</v>
      </c>
    </row>
    <row r="62" spans="1:25">
      <c r="A62" s="31" t="str">
        <f>IF([1]FINAL!A62=0,"",[1]FINAL!A62)</f>
        <v>Trent Alexander-Arnold</v>
      </c>
      <c r="B62" s="31" t="str">
        <f>IF([1]FINAL!B62=0,"",[1]FINAL!B62)</f>
        <v>Alexander-Arnold</v>
      </c>
      <c r="C62" s="31" t="str">
        <f>IF([1]FINAL!C62=0,"",[1]FINAL!C62)</f>
        <v>Trent</v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7</v>
      </c>
      <c r="G62" s="32">
        <f>IFERROR(VLOOKUP(A62,PlayingTime!$B$1:$Z$999,MATCH("Min",PlayingTime!$B$2:$Z$2,0),0),0)</f>
        <v>341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341</v>
      </c>
      <c r="L62" s="31">
        <f>IFERROR(VLOOKUP(A62,PlayerStats!$B$1:$Z$999,MATCH("xG",PlayerStats!$B$2:$Z$2,0),0),0)</f>
        <v>0.2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0.2</v>
      </c>
      <c r="Q62" s="31">
        <f>IFERROR(VLOOKUP(A62,PlayerStats!$B$1:$Z$999,MATCH("xAG",PlayerStats!$B$2:$Z$2,0),0),0)</f>
        <v>0.9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0.9</v>
      </c>
      <c r="V62" s="41">
        <f t="shared" si="3"/>
        <v>17</v>
      </c>
      <c r="X62" s="42" t="str">
        <f>API!M62&amp;" "&amp;API!V62</f>
        <v>Moussa Diaby</v>
      </c>
      <c r="Y62" s="42">
        <f>API!AC62</f>
        <v>40</v>
      </c>
    </row>
    <row r="63" spans="1:25">
      <c r="A63" s="31" t="str">
        <f>IF([1]FINAL!A63=0,"",[1]FINAL!A63)</f>
        <v>Ivan Perišić</v>
      </c>
      <c r="B63" s="31" t="str">
        <f>IF([1]FINAL!B63=0,"",[1]FINAL!B63)</f>
        <v>Perišić</v>
      </c>
      <c r="C63" s="31" t="str">
        <f>IF([1]FINAL!C63=0,"",[1]FINAL!C63)</f>
        <v>Ivan Perisic</v>
      </c>
      <c r="D63" s="31" t="str">
        <f>IF([1]FINAL!D63=0,"",[1]FINAL!D63)</f>
        <v>PERISIC</v>
      </c>
      <c r="E63" s="42" t="str">
        <f>[1]FINAL!M63</f>
        <v>TOT</v>
      </c>
      <c r="F63" s="43">
        <f>IFERROR(VLOOKUP($E63,Table2!$B$1:$C$21,MATCH("MP",Table2!$B$1:$C$1,0),0),"")</f>
        <v>7</v>
      </c>
      <c r="G63" s="32">
        <f>IFERROR(VLOOKUP(A63,PlayingTime!$B$1:$Z$999,MATCH("Min",PlayingTime!$B$2:$Z$2,0),0),0)</f>
        <v>103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103</v>
      </c>
      <c r="L63" s="31">
        <f>IFERROR(VLOOKUP(A63,PlayerStats!$B$1:$Z$999,MATCH("xG",PlayerStats!$B$2:$Z$2,0),0),0)</f>
        <v>0.1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0.1</v>
      </c>
      <c r="Q63" s="31">
        <f>IFERROR(VLOOKUP(A63,PlayerStats!$B$1:$Z$999,MATCH("xAG",PlayerStats!$B$2:$Z$2,0),0),0)</f>
        <v>0.9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0.9</v>
      </c>
      <c r="V63" s="41">
        <f t="shared" si="3"/>
        <v>6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Abdoulaye Doucouré</v>
      </c>
      <c r="B64" s="31" t="str">
        <f>IF([1]FINAL!B64=0,"",[1]FINAL!B64)</f>
        <v>A.Doucoure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EVE</v>
      </c>
      <c r="F64" s="43">
        <f>IFERROR(VLOOKUP($E64,Table2!$B$1:$C$21,MATCH("MP",Table2!$B$1:$C$1,0),0),"")</f>
        <v>7</v>
      </c>
      <c r="G64" s="32">
        <f>IFERROR(VLOOKUP(A64,PlayingTime!$B$1:$Z$999,MATCH("Min",PlayingTime!$B$2:$Z$2,0),0),0)</f>
        <v>587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587</v>
      </c>
      <c r="L64" s="31">
        <f>IFERROR(VLOOKUP(A64,PlayerStats!$B$1:$Z$999,MATCH("xG",PlayerStats!$B$2:$Z$2,0),0),0)</f>
        <v>2.4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2.4</v>
      </c>
      <c r="Q64" s="31">
        <f>IFERROR(VLOOKUP(A64,PlayerStats!$B$1:$Z$999,MATCH("xAG",PlayerStats!$B$2:$Z$2,0),0),0)</f>
        <v>1.3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1.3</v>
      </c>
      <c r="V64" s="41">
        <f t="shared" si="3"/>
        <v>27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Martin Ødegaard</v>
      </c>
      <c r="B65" s="31" t="str">
        <f>IF([1]FINAL!B65=0,"",[1]FINAL!B65)</f>
        <v>Ødegaard</v>
      </c>
      <c r="C65" s="31" t="str">
        <f>IF([1]FINAL!C65=0,"",[1]FINAL!C65)</f>
        <v>Odegaard</v>
      </c>
      <c r="D65" s="31" t="str">
        <f>IF([1]FINAL!D65=0,"",[1]FINAL!D65)</f>
        <v>Martin Odegaard</v>
      </c>
      <c r="E65" s="42" t="str">
        <f>[1]FINAL!M65</f>
        <v>ARS</v>
      </c>
      <c r="F65" s="43">
        <f>IFERROR(VLOOKUP($E65,Table2!$B$1:$C$21,MATCH("MP",Table2!$B$1:$C$1,0),0),"")</f>
        <v>7</v>
      </c>
      <c r="G65" s="32">
        <f>IFERROR(VLOOKUP(A65,PlayingTime!$B$1:$Z$999,MATCH("Min",PlayingTime!$B$2:$Z$2,0),0),0)</f>
        <v>620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620</v>
      </c>
      <c r="L65" s="31">
        <f>IFERROR(VLOOKUP(A65,PlayerStats!$B$1:$Z$999,MATCH("xG",PlayerStats!$B$2:$Z$2,0),0),0)</f>
        <v>2.5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2.5</v>
      </c>
      <c r="Q65" s="31">
        <f>IFERROR(VLOOKUP(A65,PlayerStats!$B$1:$Z$999,MATCH("xAG",PlayerStats!$B$2:$Z$2,0),0),0)</f>
        <v>0.5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0.5</v>
      </c>
      <c r="V65" s="41">
        <f t="shared" si="3"/>
        <v>43</v>
      </c>
      <c r="X65" s="42" t="str">
        <f>API!M65&amp;" "&amp;API!V65</f>
        <v>Nicolò Zaniolo</v>
      </c>
      <c r="Y65" s="42">
        <f>API!AC65</f>
        <v>6</v>
      </c>
    </row>
    <row r="66" spans="1:25">
      <c r="A66" s="31" t="str">
        <f>IF([1]FINAL!A66=0,"",[1]FINAL!A66)</f>
        <v>Douglas Luiz Soares de Paulo</v>
      </c>
      <c r="B66" s="31" t="str">
        <f>IF([1]FINAL!B66=0,"",[1]FINAL!B66)</f>
        <v>Douglas Luiz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AVL</v>
      </c>
      <c r="F66" s="43">
        <f>IFERROR(VLOOKUP($E66,Table2!$B$1:$C$21,MATCH("MP",Table2!$B$1:$C$1,0),0),"")</f>
        <v>7</v>
      </c>
      <c r="G66" s="32">
        <f>IFERROR(VLOOKUP(A66,PlayingTime!$B$1:$Z$999,MATCH("Min",PlayingTime!$B$2:$Z$2,0),0),0)</f>
        <v>0</v>
      </c>
      <c r="H66" s="32">
        <f>IFERROR(VLOOKUP(B66,PlayingTime!$B$1:$Z$999,MATCH("Min",PlayingTime!$B$2:$Z$2,0),0),0)</f>
        <v>579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579</v>
      </c>
      <c r="L66" s="31">
        <f>IFERROR(VLOOKUP(A66,PlayerStats!$B$1:$Z$999,MATCH("xG",PlayerStats!$B$2:$Z$2,0),0),0)</f>
        <v>0</v>
      </c>
      <c r="M66" s="31">
        <f>IFERROR(VLOOKUP(B66,PlayerStats!$B$1:$Z$999,MATCH("xG",PlayerStats!$B$2:$Z$2,0),0),0)</f>
        <v>2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2</v>
      </c>
      <c r="Q66" s="31">
        <f>IFERROR(VLOOKUP(A66,PlayerStats!$B$1:$Z$999,MATCH("xAG",PlayerStats!$B$2:$Z$2,0),0),0)</f>
        <v>0</v>
      </c>
      <c r="R66" s="31">
        <f>IFERROR(VLOOKUP(B66,PlayerStats!$B$1:$Z$999,MATCH("xAG",PlayerStats!$B$2:$Z$2,0),0),0)</f>
        <v>0.4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0.4</v>
      </c>
      <c r="V66" s="41">
        <f t="shared" si="3"/>
        <v>32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Elliot Anderson</v>
      </c>
      <c r="B67" s="31" t="str">
        <f>IF([1]FINAL!B67=0,"",[1]FINAL!B67)</f>
        <v>Anderson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NEW</v>
      </c>
      <c r="F67" s="43">
        <f>IFERROR(VLOOKUP($E67,Table2!$B$1:$C$21,MATCH("MP",Table2!$B$1:$C$1,0),0),"")</f>
        <v>7</v>
      </c>
      <c r="G67" s="32">
        <f>IFERROR(VLOOKUP(A67,PlayingTime!$B$1:$Z$999,MATCH("Min",PlayingTime!$B$2:$Z$2,0),0),0)</f>
        <v>311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311</v>
      </c>
      <c r="L67" s="31">
        <f>IFERROR(VLOOKUP(A67,PlayerStats!$B$1:$Z$999,MATCH("xG",PlayerStats!$B$2:$Z$2,0),0),0)</f>
        <v>0.6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0.6</v>
      </c>
      <c r="Q67" s="31">
        <f>IFERROR(VLOOKUP(A67,PlayerStats!$B$1:$Z$999,MATCH("xAG",PlayerStats!$B$2:$Z$2,0),0),0)</f>
        <v>0.9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0.9</v>
      </c>
      <c r="V67" s="41">
        <f t="shared" ref="V67:V130" si="7">IFERROR(VLOOKUP(A67,$X$1:$Y$1000,MATCH("total_points",$X$1:$Y$1,0),0),"")</f>
        <v>16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Dejan Kulusevski</v>
      </c>
      <c r="B68" s="31" t="str">
        <f>IF([1]FINAL!B68=0,"",[1]FINAL!B68)</f>
        <v>Kulusevski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TOT</v>
      </c>
      <c r="F68" s="43">
        <f>IFERROR(VLOOKUP($E68,Table2!$B$1:$C$21,MATCH("MP",Table2!$B$1:$C$1,0),0),"")</f>
        <v>7</v>
      </c>
      <c r="G68" s="32">
        <f>IFERROR(VLOOKUP(A68,PlayingTime!$B$1:$Z$999,MATCH("Min",PlayingTime!$B$2:$Z$2,0),0),0)</f>
        <v>622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622</v>
      </c>
      <c r="L68" s="31">
        <f>IFERROR(VLOOKUP(A68,PlayerStats!$B$1:$Z$999,MATCH("xG",PlayerStats!$B$2:$Z$2,0),0),0)</f>
        <v>0.9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0.9</v>
      </c>
      <c r="Q68" s="31">
        <f>IFERROR(VLOOKUP(A68,PlayerStats!$B$1:$Z$999,MATCH("xAG",PlayerStats!$B$2:$Z$2,0),0),0)</f>
        <v>1.8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1.8</v>
      </c>
      <c r="V68" s="41">
        <f t="shared" si="7"/>
        <v>28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Billy Gilmour</v>
      </c>
      <c r="B69" s="31" t="str">
        <f>IF([1]FINAL!B69=0,"",[1]FINAL!B69)</f>
        <v>Gilmour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BHA</v>
      </c>
      <c r="F69" s="43">
        <f>IFERROR(VLOOKUP($E69,Table2!$B$1:$C$21,MATCH("MP",Table2!$B$1:$C$1,0),0),"")</f>
        <v>7</v>
      </c>
      <c r="G69" s="32">
        <f>IFERROR(VLOOKUP(A69,PlayingTime!$B$1:$Z$999,MATCH("Min",PlayingTime!$B$2:$Z$2,0),0),0)</f>
        <v>436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436</v>
      </c>
      <c r="L69" s="31">
        <f>IFERROR(VLOOKUP(A69,PlayerStats!$B$1:$Z$999,MATCH("xG",PlayerStats!$B$2:$Z$2,0),0),0)</f>
        <v>0.3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0.3</v>
      </c>
      <c r="Q69" s="31">
        <f>IFERROR(VLOOKUP(A69,PlayerStats!$B$1:$Z$999,MATCH("xAG",PlayerStats!$B$2:$Z$2,0),0),0)</f>
        <v>1.5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1.5</v>
      </c>
      <c r="V69" s="41">
        <f t="shared" si="7"/>
        <v>24</v>
      </c>
      <c r="X69" s="42" t="str">
        <f>API!M69&amp;" "&amp;API!V69</f>
        <v>Philip Billing</v>
      </c>
      <c r="Y69" s="42">
        <f>API!AC69</f>
        <v>15</v>
      </c>
    </row>
    <row r="70" spans="1:25">
      <c r="A70" s="31" t="str">
        <f>IF([1]FINAL!A70=0,"",[1]FINAL!A70)</f>
        <v>Mathias Jensen</v>
      </c>
      <c r="B70" s="31" t="str">
        <f>IF([1]FINAL!B70=0,"",[1]FINAL!B70)</f>
        <v>Jensen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BRE</v>
      </c>
      <c r="F70" s="43">
        <f>IFERROR(VLOOKUP($E70,Table2!$B$1:$C$21,MATCH("MP",Table2!$B$1:$C$1,0),0),"")</f>
        <v>7</v>
      </c>
      <c r="G70" s="32">
        <f>IFERROR(VLOOKUP(A70,PlayingTime!$B$1:$Z$999,MATCH("Min",PlayingTime!$B$2:$Z$2,0),0),0)</f>
        <v>536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536</v>
      </c>
      <c r="L70" s="31">
        <f>IFERROR(VLOOKUP(A70,PlayerStats!$B$1:$Z$999,MATCH("xG",PlayerStats!$B$2:$Z$2,0),0),0)</f>
        <v>0.2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0.2</v>
      </c>
      <c r="Q70" s="31">
        <f>IFERROR(VLOOKUP(A70,PlayerStats!$B$1:$Z$999,MATCH("xAG",PlayerStats!$B$2:$Z$2,0),0),0)</f>
        <v>1.2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1.2</v>
      </c>
      <c r="V70" s="41">
        <f t="shared" si="7"/>
        <v>36</v>
      </c>
      <c r="X70" s="42" t="str">
        <f>API!M70&amp;" "&amp;API!V70</f>
        <v>David Brooks</v>
      </c>
      <c r="Y70" s="42">
        <f>API!AC70</f>
        <v>13</v>
      </c>
    </row>
    <row r="71" spans="1:25">
      <c r="A71" s="31" t="str">
        <f>IF([1]FINAL!A71=0,"",[1]FINAL!A71)</f>
        <v>Cristian Romero</v>
      </c>
      <c r="B71" s="31" t="str">
        <f>IF([1]FINAL!B71=0,"",[1]FINAL!B71)</f>
        <v>Romero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TOT</v>
      </c>
      <c r="F71" s="43">
        <f>IFERROR(VLOOKUP($E71,Table2!$B$1:$C$21,MATCH("MP",Table2!$B$1:$C$1,0),0),"")</f>
        <v>7</v>
      </c>
      <c r="G71" s="32">
        <f>IFERROR(VLOOKUP(A71,PlayingTime!$B$1:$Z$999,MATCH("Min",PlayingTime!$B$2:$Z$2,0),0),0)</f>
        <v>553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553</v>
      </c>
      <c r="L71" s="31">
        <f>IFERROR(VLOOKUP(A71,PlayerStats!$B$1:$Z$999,MATCH("xG",PlayerStats!$B$2:$Z$2,0),0),0)</f>
        <v>0.9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0.9</v>
      </c>
      <c r="Q71" s="31">
        <f>IFERROR(VLOOKUP(A71,PlayerStats!$B$1:$Z$999,MATCH("xAG",PlayerStats!$B$2:$Z$2,0),0),0)</f>
        <v>0.1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0.1</v>
      </c>
      <c r="V71" s="41">
        <f t="shared" si="7"/>
        <v>28</v>
      </c>
      <c r="X71" s="42" t="str">
        <f>API!M71&amp;" "&amp;API!V71</f>
        <v>Ryan Christie</v>
      </c>
      <c r="Y71" s="42">
        <f>API!AC71</f>
        <v>17</v>
      </c>
    </row>
    <row r="72" spans="1:25">
      <c r="A72" s="31" t="str">
        <f>IF([1]FINAL!A72=0,"",[1]FINAL!A72)</f>
        <v>Eberechi Eze</v>
      </c>
      <c r="B72" s="31" t="str">
        <f>IF([1]FINAL!B72=0,"",[1]FINAL!B72)</f>
        <v>Eze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CRY</v>
      </c>
      <c r="F72" s="43">
        <f>IFERROR(VLOOKUP($E72,Table2!$B$1:$C$21,MATCH("MP",Table2!$B$1:$C$1,0),0),"")</f>
        <v>7</v>
      </c>
      <c r="G72" s="32">
        <f>IFERROR(VLOOKUP(A72,PlayingTime!$B$1:$Z$999,MATCH("Min",PlayingTime!$B$2:$Z$2,0),0),0)</f>
        <v>627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627</v>
      </c>
      <c r="L72" s="31">
        <f>IFERROR(VLOOKUP(A72,PlayerStats!$B$1:$Z$999,MATCH("xG",PlayerStats!$B$2:$Z$2,0),0),0)</f>
        <v>2.2999999999999998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2.2999999999999998</v>
      </c>
      <c r="Q72" s="31">
        <f>IFERROR(VLOOKUP(A72,PlayerStats!$B$1:$Z$999,MATCH("xAG",PlayerStats!$B$2:$Z$2,0),0),0)</f>
        <v>1.3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1.3</v>
      </c>
      <c r="V72" s="41">
        <f t="shared" si="7"/>
        <v>25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James Tarkowski</v>
      </c>
      <c r="B73" s="31" t="str">
        <f>IF([1]FINAL!B73=0,"",[1]FINAL!B73)</f>
        <v>Tarkowski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EVE</v>
      </c>
      <c r="F73" s="43">
        <f>IFERROR(VLOOKUP($E73,Table2!$B$1:$C$21,MATCH("MP",Table2!$B$1:$C$1,0),0),"")</f>
        <v>7</v>
      </c>
      <c r="G73" s="32">
        <f>IFERROR(VLOOKUP(A73,PlayingTime!$B$1:$Z$999,MATCH("Min",PlayingTime!$B$2:$Z$2,0),0),0)</f>
        <v>629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629</v>
      </c>
      <c r="L73" s="31">
        <f>IFERROR(VLOOKUP(A73,PlayerStats!$B$1:$Z$999,MATCH("xG",PlayerStats!$B$2:$Z$2,0),0),0)</f>
        <v>0.7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0.7</v>
      </c>
      <c r="Q73" s="31">
        <f>IFERROR(VLOOKUP(A73,PlayerStats!$B$1:$Z$999,MATCH("xAG",PlayerStats!$B$2:$Z$2,0),0),0)</f>
        <v>0.4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0.4</v>
      </c>
      <c r="V73" s="41">
        <f t="shared" si="7"/>
        <v>22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Cameron Archer</v>
      </c>
      <c r="B74" s="31" t="str">
        <f>IF([1]FINAL!B74=0,"",[1]FINAL!B74)</f>
        <v>Archer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SHU</v>
      </c>
      <c r="F74" s="43">
        <f>IFERROR(VLOOKUP($E74,Table2!$B$1:$C$21,MATCH("MP",Table2!$B$1:$C$1,0),0),"")</f>
        <v>7</v>
      </c>
      <c r="G74" s="32">
        <f>IFERROR(VLOOKUP(A74,PlayingTime!$B$1:$Z$999,MATCH("Min",PlayingTime!$B$2:$Z$2,0),0),0)</f>
        <v>332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332</v>
      </c>
      <c r="L74" s="31">
        <f>IFERROR(VLOOKUP(A74,PlayerStats!$B$1:$Z$999,MATCH("xG",PlayerStats!$B$2:$Z$2,0),0),0)</f>
        <v>0.3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0.3</v>
      </c>
      <c r="Q74" s="31">
        <f>IFERROR(VLOOKUP(A74,PlayerStats!$B$1:$Z$999,MATCH("xAG",PlayerStats!$B$2:$Z$2,0),0),0)</f>
        <v>0.2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0.2</v>
      </c>
      <c r="V74" s="41">
        <f t="shared" si="7"/>
        <v>17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Bobby De Cordova-Reid</v>
      </c>
      <c r="B75" s="31" t="str">
        <f>IF([1]FINAL!B75=0,"",[1]FINAL!B75)</f>
        <v>De Cordova-Reid</v>
      </c>
      <c r="C75" s="31" t="str">
        <f>IF([1]FINAL!C75=0,"",[1]FINAL!C75)</f>
        <v>Reid</v>
      </c>
      <c r="D75" s="31" t="str">
        <f>IF([1]FINAL!D75=0,"",[1]FINAL!D75)</f>
        <v>Bobby Reid</v>
      </c>
      <c r="E75" s="42" t="str">
        <f>[1]FINAL!M75</f>
        <v>FUL</v>
      </c>
      <c r="F75" s="43">
        <f>IFERROR(VLOOKUP($E75,Table2!$B$1:$C$21,MATCH("MP",Table2!$B$1:$C$1,0),0),"")</f>
        <v>6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359</v>
      </c>
      <c r="K75" s="37">
        <f t="shared" si="4"/>
        <v>359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1.7</v>
      </c>
      <c r="P75" s="39">
        <f t="shared" si="5"/>
        <v>1.7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0.1</v>
      </c>
      <c r="U75" s="39">
        <f t="shared" si="6"/>
        <v>0.1</v>
      </c>
      <c r="V75" s="41">
        <f t="shared" si="7"/>
        <v>18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Robert Sánchez</v>
      </c>
      <c r="B76" s="31" t="str">
        <f>IF([1]FINAL!B76=0,"",[1]FINAL!B76)</f>
        <v>Sanchez</v>
      </c>
      <c r="C76" s="31" t="str">
        <f>IF([1]FINAL!C76=0,"",[1]FINAL!C76)</f>
        <v>R Sanchez</v>
      </c>
      <c r="D76" s="31" t="str">
        <f>IF([1]FINAL!D76=0,"",[1]FINAL!D76)</f>
        <v/>
      </c>
      <c r="E76" s="42" t="str">
        <f>[1]FINAL!M76</f>
        <v>CHE</v>
      </c>
      <c r="F76" s="43">
        <f>IFERROR(VLOOKUP($E76,Table2!$B$1:$C$21,MATCH("MP",Table2!$B$1:$C$1,0),0),"")</f>
        <v>6</v>
      </c>
      <c r="G76" s="32">
        <f>IFERROR(VLOOKUP(A76,PlayingTime!$B$1:$Z$999,MATCH("Min",PlayingTime!$B$2:$Z$2,0),0),0)</f>
        <v>540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540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</v>
      </c>
      <c r="V76" s="41">
        <f t="shared" si="7"/>
        <v>26</v>
      </c>
      <c r="X76" s="42" t="str">
        <f>API!M76&amp;" "&amp;API!V76</f>
        <v>Lloyd Kelly</v>
      </c>
      <c r="Y76" s="42">
        <f>API!AC76</f>
        <v>10</v>
      </c>
    </row>
    <row r="77" spans="1:25">
      <c r="A77" s="31" t="str">
        <f>IF([1]FINAL!A77=0,"",[1]FINAL!A77)</f>
        <v>Pape Matar Sarr</v>
      </c>
      <c r="B77" s="31" t="str">
        <f>IF([1]FINAL!B77=0,"",[1]FINAL!B77)</f>
        <v>Sarr</v>
      </c>
      <c r="C77" s="31" t="str">
        <f>IF([1]FINAL!C77=0,"",[1]FINAL!C77)</f>
        <v>P Sarr</v>
      </c>
      <c r="D77" s="31" t="str">
        <f>IF([1]FINAL!D77=0,"",[1]FINAL!D77)</f>
        <v/>
      </c>
      <c r="E77" s="42" t="str">
        <f>[1]FINAL!M77</f>
        <v>TOT</v>
      </c>
      <c r="F77" s="43">
        <f>IFERROR(VLOOKUP($E77,Table2!$B$1:$C$21,MATCH("MP",Table2!$B$1:$C$1,0),0),"")</f>
        <v>7</v>
      </c>
      <c r="G77" s="32">
        <f>IFERROR(VLOOKUP(A77,PlayingTime!$B$1:$Z$999,MATCH("Min",PlayingTime!$B$2:$Z$2,0),0),0)</f>
        <v>467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467</v>
      </c>
      <c r="L77" s="31">
        <f>IFERROR(VLOOKUP(A77,PlayerStats!$B$1:$Z$999,MATCH("xG",PlayerStats!$B$2:$Z$2,0),0),0)</f>
        <v>1.7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1.7</v>
      </c>
      <c r="Q77" s="31">
        <f>IFERROR(VLOOKUP(A77,PlayerStats!$B$1:$Z$999,MATCH("xAG",PlayerStats!$B$2:$Z$2,0),0),0)</f>
        <v>0.8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0.8</v>
      </c>
      <c r="V77" s="41">
        <f t="shared" si="7"/>
        <v>21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Virgil van Dijk</v>
      </c>
      <c r="B78" s="31" t="str">
        <f>IF([1]FINAL!B78=0,"",[1]FINAL!B78)</f>
        <v>Virgil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LIV</v>
      </c>
      <c r="F78" s="43">
        <f>IFERROR(VLOOKUP($E78,Table2!$B$1:$C$21,MATCH("MP",Table2!$B$1:$C$1,0),0),"")</f>
        <v>7</v>
      </c>
      <c r="G78" s="32">
        <f>IFERROR(VLOOKUP(A78,PlayingTime!$B$1:$Z$999,MATCH("Min",PlayingTime!$B$2:$Z$2,0),0),0)</f>
        <v>387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387</v>
      </c>
      <c r="L78" s="31">
        <f>IFERROR(VLOOKUP(A78,PlayerStats!$B$1:$Z$999,MATCH("xG",PlayerStats!$B$2:$Z$2,0),0),0)</f>
        <v>0.6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0.6</v>
      </c>
      <c r="Q78" s="31">
        <f>IFERROR(VLOOKUP(A78,PlayerStats!$B$1:$Z$999,MATCH("xAG",PlayerStats!$B$2:$Z$2,0),0),0)</f>
        <v>0.9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0.9</v>
      </c>
      <c r="V78" s="41">
        <f t="shared" si="7"/>
        <v>12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Hugo Bueno López</v>
      </c>
      <c r="B79" s="31" t="str">
        <f>IF([1]FINAL!B79=0,"",[1]FINAL!B79)</f>
        <v>H.Bueno</v>
      </c>
      <c r="C79" s="31" t="str">
        <f>IF([1]FINAL!C79=0,"",[1]FINAL!C79)</f>
        <v>Hugo Bueno</v>
      </c>
      <c r="D79" s="31" t="str">
        <f>IF([1]FINAL!D79=0,"",[1]FINAL!D79)</f>
        <v/>
      </c>
      <c r="E79" s="42" t="str">
        <f>[1]FINAL!M79</f>
        <v>WOL</v>
      </c>
      <c r="F79" s="43">
        <f>IFERROR(VLOOKUP($E79,Table2!$B$1:$C$21,MATCH("MP",Table2!$B$1:$C$1,0),0),"")</f>
        <v>7</v>
      </c>
      <c r="G79" s="32">
        <f>IFERROR(VLOOKUP(A79,PlayingTime!$B$1:$Z$999,MATCH("Min",PlayingTime!$B$2:$Z$2,0),0),0)</f>
        <v>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145</v>
      </c>
      <c r="J79" s="32">
        <f>IFERROR(VLOOKUP(D79,PlayingTime!$B$1:$Z$999,MATCH("Min",PlayingTime!$B$2:$Z$2,0),0),0)</f>
        <v>0</v>
      </c>
      <c r="K79" s="37">
        <f t="shared" si="4"/>
        <v>145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0.2</v>
      </c>
      <c r="O79" s="31">
        <f>IFERROR(VLOOKUP(D79,PlayerStats!$B$1:$Z$999,MATCH("xG",PlayerStats!$B$2:$Z$2,0),0),0)</f>
        <v>0</v>
      </c>
      <c r="P79" s="39">
        <f t="shared" si="5"/>
        <v>0.2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0.1</v>
      </c>
      <c r="T79" s="31">
        <f>IFERROR(VLOOKUP(D79,PlayerStats!$B$1:$Z$999,MATCH("xAG",PlayerStats!$B$2:$Z$2,0),0),0)</f>
        <v>0</v>
      </c>
      <c r="U79" s="39">
        <f t="shared" si="6"/>
        <v>0.1</v>
      </c>
      <c r="V79" s="41">
        <f t="shared" si="7"/>
        <v>8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Benjamin White</v>
      </c>
      <c r="B80" s="31" t="str">
        <f>IF([1]FINAL!B80=0,"",[1]FINAL!B80)</f>
        <v>White</v>
      </c>
      <c r="C80" s="31" t="str">
        <f>IF([1]FINAL!C80=0,"",[1]FINAL!C80)</f>
        <v>B White</v>
      </c>
      <c r="D80" s="31" t="str">
        <f>IF([1]FINAL!D80=0,"",[1]FINAL!D80)</f>
        <v>Ben White</v>
      </c>
      <c r="E80" s="42" t="str">
        <f>[1]FINAL!M80</f>
        <v>ARS</v>
      </c>
      <c r="F80" s="43">
        <f>IFERROR(VLOOKUP($E80,Table2!$B$1:$C$21,MATCH("MP",Table2!$B$1:$C$1,0),0),"")</f>
        <v>7</v>
      </c>
      <c r="G80" s="32">
        <f>IFERROR(VLOOKUP(A80,PlayingTime!$B$1:$Z$999,MATCH("Min",PlayingTime!$B$2:$Z$2,0),0),0)</f>
        <v>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630</v>
      </c>
      <c r="K80" s="37">
        <f t="shared" si="4"/>
        <v>630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0.4</v>
      </c>
      <c r="P80" s="39">
        <f t="shared" si="5"/>
        <v>0.4</v>
      </c>
      <c r="Q80" s="31">
        <f>IFERROR(VLOOKUP(A80,PlayerStats!$B$1:$Z$999,MATCH("xAG",PlayerStats!$B$2:$Z$2,0),0),0)</f>
        <v>0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0.7</v>
      </c>
      <c r="U80" s="39">
        <f t="shared" si="6"/>
        <v>0.7</v>
      </c>
      <c r="V80" s="41">
        <f t="shared" si="7"/>
        <v>36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Dan Burn</v>
      </c>
      <c r="B81" s="31" t="str">
        <f>IF([1]FINAL!B81=0,"",[1]FINAL!B81)</f>
        <v>Burn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NEW</v>
      </c>
      <c r="F81" s="43">
        <f>IFERROR(VLOOKUP($E81,Table2!$B$1:$C$21,MATCH("MP",Table2!$B$1:$C$1,0),0),"")</f>
        <v>7</v>
      </c>
      <c r="G81" s="32">
        <f>IFERROR(VLOOKUP(A81,PlayingTime!$B$1:$Z$999,MATCH("Min",PlayingTime!$B$2:$Z$2,0),0),0)</f>
        <v>630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630</v>
      </c>
      <c r="L81" s="31">
        <f>IFERROR(VLOOKUP(A81,PlayerStats!$B$1:$Z$999,MATCH("xG",PlayerStats!$B$2:$Z$2,0),0),0)</f>
        <v>0.7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0.7</v>
      </c>
      <c r="Q81" s="31">
        <f>IFERROR(VLOOKUP(A81,PlayerStats!$B$1:$Z$999,MATCH("xAG",PlayerStats!$B$2:$Z$2,0),0),0)</f>
        <v>0.1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0.1</v>
      </c>
      <c r="V81" s="41">
        <f t="shared" si="7"/>
        <v>29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Destiny Udogie</v>
      </c>
      <c r="B82" s="31" t="str">
        <f>IF([1]FINAL!B82=0,"",[1]FINAL!B82)</f>
        <v>Udogie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TOT</v>
      </c>
      <c r="F82" s="43">
        <f>IFERROR(VLOOKUP($E82,Table2!$B$1:$C$21,MATCH("MP",Table2!$B$1:$C$1,0),0),"")</f>
        <v>7</v>
      </c>
      <c r="G82" s="32">
        <f>IFERROR(VLOOKUP(A82,PlayingTime!$B$1:$Z$999,MATCH("Min",PlayingTime!$B$2:$Z$2,0),0),0)</f>
        <v>592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592</v>
      </c>
      <c r="L82" s="31">
        <f>IFERROR(VLOOKUP(A82,PlayerStats!$B$1:$Z$999,MATCH("xG",PlayerStats!$B$2:$Z$2,0),0),0)</f>
        <v>0.1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0.1</v>
      </c>
      <c r="Q82" s="31">
        <f>IFERROR(VLOOKUP(A82,PlayerStats!$B$1:$Z$999,MATCH("xAG",PlayerStats!$B$2:$Z$2,0),0),0)</f>
        <v>0.7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0.7</v>
      </c>
      <c r="V82" s="41">
        <f t="shared" si="7"/>
        <v>26</v>
      </c>
      <c r="X82" s="42" t="str">
        <f>API!M82&amp;" "&amp;API!V82</f>
        <v>Kieffer Moore</v>
      </c>
      <c r="Y82" s="42">
        <f>API!AC82</f>
        <v>3</v>
      </c>
    </row>
    <row r="83" spans="1:25">
      <c r="A83" s="31" t="str">
        <f>IF([1]FINAL!A83=0,"",[1]FINAL!A83)</f>
        <v>Marcus Tavernier</v>
      </c>
      <c r="B83" s="31" t="str">
        <f>IF([1]FINAL!B83=0,"",[1]FINAL!B83)</f>
        <v>Tavernier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BOU</v>
      </c>
      <c r="F83" s="43">
        <f>IFERROR(VLOOKUP($E83,Table2!$B$1:$C$21,MATCH("MP",Table2!$B$1:$C$1,0),0),"")</f>
        <v>7</v>
      </c>
      <c r="G83" s="32">
        <f>IFERROR(VLOOKUP(A83,PlayingTime!$B$1:$Z$999,MATCH("Min",PlayingTime!$B$2:$Z$2,0),0),0)</f>
        <v>212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212</v>
      </c>
      <c r="L83" s="31">
        <f>IFERROR(VLOOKUP(A83,PlayerStats!$B$1:$Z$999,MATCH("xG",PlayerStats!$B$2:$Z$2,0),0),0)</f>
        <v>0.1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0.1</v>
      </c>
      <c r="Q83" s="31">
        <f>IFERROR(VLOOKUP(A83,PlayerStats!$B$1:$Z$999,MATCH("xAG",PlayerStats!$B$2:$Z$2,0),0),0)</f>
        <v>1.1000000000000001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1.1000000000000001</v>
      </c>
      <c r="V83" s="41">
        <f t="shared" si="7"/>
        <v>10</v>
      </c>
      <c r="X83" s="42" t="str">
        <f>API!M83&amp;" "&amp;API!V83</f>
        <v>Norberto Murara Neto</v>
      </c>
      <c r="Y83" s="42">
        <f>API!AC83</f>
        <v>27</v>
      </c>
    </row>
    <row r="84" spans="1:25">
      <c r="A84" s="31" t="str">
        <f>IF([1]FINAL!A84=0,"",[1]FINAL!A84)</f>
        <v>Pedro Lomba Neto</v>
      </c>
      <c r="B84" s="31" t="str">
        <f>IF([1]FINAL!B84=0,"",[1]FINAL!B84)</f>
        <v>Neto</v>
      </c>
      <c r="C84" s="31" t="str">
        <f>IF([1]FINAL!C84=0,"",[1]FINAL!C84)</f>
        <v>P Neto</v>
      </c>
      <c r="D84" s="31" t="str">
        <f>IF([1]FINAL!D84=0,"",[1]FINAL!D84)</f>
        <v/>
      </c>
      <c r="E84" s="42" t="str">
        <f>[1]FINAL!M84</f>
        <v>WOL</v>
      </c>
      <c r="F84" s="43">
        <f>IFERROR(VLOOKUP($E84,Table2!$B$1:$C$21,MATCH("MP",Table2!$B$1:$C$1,0),0),"")</f>
        <v>7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630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630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38</v>
      </c>
      <c r="X84" s="42" t="str">
        <f>API!M84&amp;" "&amp;API!V84</f>
        <v>Dango Ouattara</v>
      </c>
      <c r="Y84" s="42">
        <f>API!AC84</f>
        <v>5</v>
      </c>
    </row>
    <row r="85" spans="1:25">
      <c r="A85" s="31" t="str">
        <f>IF([1]FINAL!A85=0,"",[1]FINAL!A85)</f>
        <v>Tariq Lamptey</v>
      </c>
      <c r="B85" s="31" t="str">
        <f>IF([1]FINAL!B85=0,"",[1]FINAL!B85)</f>
        <v>Lamptey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7</v>
      </c>
      <c r="G85" s="32">
        <f>IFERROR(VLOOKUP(A85,PlayingTime!$B$1:$Z$999,MATCH("Min",PlayingTime!$B$2:$Z$2,0),0),0)</f>
        <v>139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139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</v>
      </c>
      <c r="Q85" s="31">
        <f>IFERROR(VLOOKUP(A85,PlayerStats!$B$1:$Z$999,MATCH("xAG",PlayerStats!$B$2:$Z$2,0),0),0)</f>
        <v>0.4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0.4</v>
      </c>
      <c r="V85" s="41">
        <f t="shared" si="7"/>
        <v>8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Levi Colwill</v>
      </c>
      <c r="B86" s="31" t="str">
        <f>IF([1]FINAL!B86=0,"",[1]FINAL!B86)</f>
        <v>Colwill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CHE</v>
      </c>
      <c r="F86" s="43">
        <f>IFERROR(VLOOKUP($E86,Table2!$B$1:$C$21,MATCH("MP",Table2!$B$1:$C$1,0),0),"")</f>
        <v>6</v>
      </c>
      <c r="G86" s="32">
        <f>IFERROR(VLOOKUP(A86,PlayingTime!$B$1:$Z$999,MATCH("Min",PlayingTime!$B$2:$Z$2,0),0),0)</f>
        <v>529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529</v>
      </c>
      <c r="L86" s="31">
        <f>IFERROR(VLOOKUP(A86,PlayerStats!$B$1:$Z$999,MATCH("xG",PlayerStats!$B$2:$Z$2,0),0),0)</f>
        <v>0.8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0.8</v>
      </c>
      <c r="Q86" s="31">
        <f>IFERROR(VLOOKUP(A86,PlayerStats!$B$1:$Z$999,MATCH("xAG",PlayerStats!$B$2:$Z$2,0),0),0)</f>
        <v>0.3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0.3</v>
      </c>
      <c r="V86" s="41">
        <f t="shared" si="7"/>
        <v>19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Oleksandr Zinchenko</v>
      </c>
      <c r="B87" s="31" t="str">
        <f>IF([1]FINAL!B87=0,"",[1]FINAL!B87)</f>
        <v>Zinchenko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ARS</v>
      </c>
      <c r="F87" s="43">
        <f>IFERROR(VLOOKUP($E87,Table2!$B$1:$C$21,MATCH("MP",Table2!$B$1:$C$1,0),0),"")</f>
        <v>7</v>
      </c>
      <c r="G87" s="32">
        <f>IFERROR(VLOOKUP(A87,PlayingTime!$B$1:$Z$999,MATCH("Min",PlayingTime!$B$2:$Z$2,0),0),0)</f>
        <v>349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349</v>
      </c>
      <c r="L87" s="31">
        <f>IFERROR(VLOOKUP(A87,PlayerStats!$B$1:$Z$999,MATCH("xG",PlayerStats!$B$2:$Z$2,0),0),0)</f>
        <v>0.2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0.2</v>
      </c>
      <c r="Q87" s="31">
        <f>IFERROR(VLOOKUP(A87,PlayerStats!$B$1:$Z$999,MATCH("xAG",PlayerStats!$B$2:$Z$2,0),0),0)</f>
        <v>0.3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0.3</v>
      </c>
      <c r="V87" s="41">
        <f t="shared" si="7"/>
        <v>18</v>
      </c>
      <c r="X87" s="42" t="str">
        <f>API!M87&amp;" "&amp;API!V87</f>
        <v>Joe Rothwell</v>
      </c>
      <c r="Y87" s="42">
        <f>API!AC87</f>
        <v>6</v>
      </c>
    </row>
    <row r="88" spans="1:25">
      <c r="A88" s="31" t="str">
        <f>IF([1]FINAL!A88=0,"",[1]FINAL!A88)</f>
        <v>Emerson Palmieri dos Santos</v>
      </c>
      <c r="B88" s="31" t="str">
        <f>IF([1]FINAL!B88=0,"",[1]FINAL!B88)</f>
        <v>Emerson</v>
      </c>
      <c r="C88" s="31" t="str">
        <f>IF([1]FINAL!C88=0,"",[1]FINAL!C88)</f>
        <v>Emerson P</v>
      </c>
      <c r="D88" s="31" t="str">
        <f>IF([1]FINAL!D88=0,"",[1]FINAL!D88)</f>
        <v/>
      </c>
      <c r="E88" s="42" t="str">
        <f>[1]FINAL!M88</f>
        <v>WHU</v>
      </c>
      <c r="F88" s="43">
        <f>IFERROR(VLOOKUP($E88,Table2!$B$1:$C$21,MATCH("MP",Table2!$B$1:$C$1,0),0),"")</f>
        <v>7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99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99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</v>
      </c>
      <c r="V88" s="41">
        <f t="shared" si="7"/>
        <v>18</v>
      </c>
      <c r="X88" s="42" t="str">
        <f>API!M88&amp;" "&amp;API!V88</f>
        <v>Antoine Semenyo</v>
      </c>
      <c r="Y88" s="42">
        <f>API!AC88</f>
        <v>15</v>
      </c>
    </row>
    <row r="89" spans="1:25">
      <c r="A89" s="31" t="str">
        <f>IF([1]FINAL!A89=0,"",[1]FINAL!A89)</f>
        <v>Lyle Foster</v>
      </c>
      <c r="B89" s="31" t="str">
        <f>IF([1]FINAL!B89=0,"",[1]FINAL!B89)</f>
        <v>Foster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BUR</v>
      </c>
      <c r="F89" s="43">
        <f>IFERROR(VLOOKUP($E89,Table2!$B$1:$C$21,MATCH("MP",Table2!$B$1:$C$1,0),0),"")</f>
        <v>6</v>
      </c>
      <c r="G89" s="32">
        <f>IFERROR(VLOOKUP(A89,PlayingTime!$B$1:$Z$999,MATCH("Min",PlayingTime!$B$2:$Z$2,0),0),0)</f>
        <v>348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348</v>
      </c>
      <c r="L89" s="31">
        <f>IFERROR(VLOOKUP(A89,PlayerStats!$B$1:$Z$999,MATCH("xG",PlayerStats!$B$2:$Z$2,0),0),0)</f>
        <v>1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1</v>
      </c>
      <c r="Q89" s="31">
        <f>IFERROR(VLOOKUP(A89,PlayerStats!$B$1:$Z$999,MATCH("xAG",PlayerStats!$B$2:$Z$2,0),0),0)</f>
        <v>0.1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17</v>
      </c>
      <c r="X89" s="42" t="str">
        <f>API!M89&amp;" "&amp;API!V89</f>
        <v>Marcos Senesi</v>
      </c>
      <c r="Y89" s="42">
        <f>API!AC89</f>
        <v>7</v>
      </c>
    </row>
    <row r="90" spans="1:25">
      <c r="A90" s="31" t="str">
        <f>IF([1]FINAL!A90=0,"",[1]FINAL!A90)</f>
        <v>Aaron Wan-Bissaka</v>
      </c>
      <c r="B90" s="31" t="str">
        <f>IF([1]FINAL!B90=0,"",[1]FINAL!B90)</f>
        <v>Wan-Bissaka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MUN</v>
      </c>
      <c r="F90" s="43">
        <f>IFERROR(VLOOKUP($E90,Table2!$B$1:$C$21,MATCH("MP",Table2!$B$1:$C$1,0),0),"")</f>
        <v>7</v>
      </c>
      <c r="G90" s="32">
        <f>IFERROR(VLOOKUP(A90,PlayingTime!$B$1:$Z$999,MATCH("Min",PlayingTime!$B$2:$Z$2,0),0),0)</f>
        <v>341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341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1.1000000000000001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1.1000000000000001</v>
      </c>
      <c r="V90" s="41">
        <f t="shared" si="7"/>
        <v>15</v>
      </c>
      <c r="X90" s="42" t="str">
        <f>API!M90&amp;" "&amp;API!V90</f>
        <v>Adam Smith</v>
      </c>
      <c r="Y90" s="42">
        <f>API!AC90</f>
        <v>1</v>
      </c>
    </row>
    <row r="91" spans="1:25">
      <c r="A91" s="31" t="str">
        <f>IF([1]FINAL!A91=0,"",[1]FINAL!A91)</f>
        <v>João Palhinha Gonçalves</v>
      </c>
      <c r="B91" s="31" t="str">
        <f>IF([1]FINAL!B91=0,"",[1]FINAL!B91)</f>
        <v>J.Palhinha</v>
      </c>
      <c r="C91" s="31" t="str">
        <f>IF([1]FINAL!C91=0,"",[1]FINAL!C91)</f>
        <v>Joao Palhinha</v>
      </c>
      <c r="D91" s="31" t="str">
        <f>IF([1]FINAL!D91=0,"",[1]FINAL!D91)</f>
        <v>João Palhinha</v>
      </c>
      <c r="E91" s="42" t="str">
        <f>[1]FINAL!M91</f>
        <v>FUL</v>
      </c>
      <c r="F91" s="43">
        <f>IFERROR(VLOOKUP($E91,Table2!$B$1:$C$21,MATCH("MP",Table2!$B$1:$C$1,0),0),"")</f>
        <v>6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294</v>
      </c>
      <c r="K91" s="37">
        <f t="shared" si="4"/>
        <v>294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0.3</v>
      </c>
      <c r="P91" s="39">
        <f t="shared" si="5"/>
        <v>0.3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15</v>
      </c>
      <c r="X91" s="42" t="str">
        <f>API!M91&amp;" "&amp;API!V91</f>
        <v>Dominic Solanke</v>
      </c>
      <c r="Y91" s="42">
        <f>API!AC91</f>
        <v>31</v>
      </c>
    </row>
    <row r="92" spans="1:25">
      <c r="A92" s="31" t="str">
        <f>IF([1]FINAL!A92=0,"",[1]FINAL!A92)</f>
        <v>William Saliba</v>
      </c>
      <c r="B92" s="31" t="str">
        <f>IF([1]FINAL!B92=0,"",[1]FINAL!B92)</f>
        <v>Saliba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ARS</v>
      </c>
      <c r="F92" s="43">
        <f>IFERROR(VLOOKUP($E92,Table2!$B$1:$C$21,MATCH("MP",Table2!$B$1:$C$1,0),0),"")</f>
        <v>7</v>
      </c>
      <c r="G92" s="32">
        <f>IFERROR(VLOOKUP(A92,PlayingTime!$B$1:$Z$999,MATCH("Min",PlayingTime!$B$2:$Z$2,0),0),0)</f>
        <v>630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630</v>
      </c>
      <c r="L92" s="31">
        <f>IFERROR(VLOOKUP(A92,PlayerStats!$B$1:$Z$999,MATCH("xG",PlayerStats!$B$2:$Z$2,0),0),0)</f>
        <v>0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</v>
      </c>
      <c r="Q92" s="31">
        <f>IFERROR(VLOOKUP(A92,PlayerStats!$B$1:$Z$999,MATCH("xAG",PlayerStats!$B$2:$Z$2,0),0),0)</f>
        <v>0.1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0.1</v>
      </c>
      <c r="V92" s="41">
        <f t="shared" si="7"/>
        <v>29</v>
      </c>
      <c r="X92" s="42" t="str">
        <f>API!M92&amp;" "&amp;API!V92</f>
        <v>Marcus Tavernier</v>
      </c>
      <c r="Y92" s="42">
        <f>API!AC92</f>
        <v>10</v>
      </c>
    </row>
    <row r="93" spans="1:25">
      <c r="A93" s="31" t="str">
        <f>IF([1]FINAL!A93=0,"",[1]FINAL!A93)</f>
        <v>Rúben Gato Alves Dias</v>
      </c>
      <c r="B93" s="31" t="str">
        <f>IF([1]FINAL!B93=0,"",[1]FINAL!B93)</f>
        <v>Rúben</v>
      </c>
      <c r="C93" s="31" t="str">
        <f>IF([1]FINAL!C93=0,"",[1]FINAL!C93)</f>
        <v>Ruben Dias</v>
      </c>
      <c r="D93" s="31" t="str">
        <f>IF([1]FINAL!D93=0,"",[1]FINAL!D93)</f>
        <v>Rúben Dias</v>
      </c>
      <c r="E93" s="42" t="str">
        <f>[1]FINAL!M93</f>
        <v>MCI</v>
      </c>
      <c r="F93" s="43">
        <f>IFERROR(VLOOKUP($E93,Table2!$B$1:$C$21,MATCH("MP",Table2!$B$1:$C$1,0),0),"")</f>
        <v>7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540</v>
      </c>
      <c r="K93" s="37">
        <f t="shared" si="4"/>
        <v>540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0.4</v>
      </c>
      <c r="P93" s="39">
        <f t="shared" si="5"/>
        <v>0.4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</v>
      </c>
      <c r="V93" s="41">
        <f t="shared" si="7"/>
        <v>18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Nathan Patterson</v>
      </c>
      <c r="B94" s="31" t="str">
        <f>IF([1]FINAL!B94=0,"",[1]FINAL!B94)</f>
        <v>Patterson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EVE</v>
      </c>
      <c r="F94" s="43">
        <f>IFERROR(VLOOKUP($E94,Table2!$B$1:$C$21,MATCH("MP",Table2!$B$1:$C$1,0),0),"")</f>
        <v>7</v>
      </c>
      <c r="G94" s="32">
        <f>IFERROR(VLOOKUP(A94,PlayingTime!$B$1:$Z$999,MATCH("Min",PlayingTime!$B$2:$Z$2,0),0),0)</f>
        <v>377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377</v>
      </c>
      <c r="L94" s="31">
        <f>IFERROR(VLOOKUP(A94,PlayerStats!$B$1:$Z$999,MATCH("xG",PlayerStats!$B$2:$Z$2,0),0),0)</f>
        <v>0.3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0.3</v>
      </c>
      <c r="Q94" s="31">
        <f>IFERROR(VLOOKUP(A94,PlayerStats!$B$1:$Z$999,MATCH("xAG",PlayerStats!$B$2:$Z$2,0),0),0)</f>
        <v>1.1000000000000001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1.1000000000000001</v>
      </c>
      <c r="V94" s="41">
        <f t="shared" si="7"/>
        <v>11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Lucas Digne</v>
      </c>
      <c r="B95" s="31" t="str">
        <f>IF([1]FINAL!B95=0,"",[1]FINAL!B95)</f>
        <v>Digne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AVL</v>
      </c>
      <c r="F95" s="43">
        <f>IFERROR(VLOOKUP($E95,Table2!$B$1:$C$21,MATCH("MP",Table2!$B$1:$C$1,0),0),"")</f>
        <v>7</v>
      </c>
      <c r="G95" s="32">
        <f>IFERROR(VLOOKUP(A95,PlayingTime!$B$1:$Z$999,MATCH("Min",PlayingTime!$B$2:$Z$2,0),0),0)</f>
        <v>620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620</v>
      </c>
      <c r="L95" s="31">
        <f>IFERROR(VLOOKUP(A95,PlayerStats!$B$1:$Z$999,MATCH("xG",PlayerStats!$B$2:$Z$2,0),0),0)</f>
        <v>0.2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0.2</v>
      </c>
      <c r="Q95" s="31">
        <f>IFERROR(VLOOKUP(A95,PlayerStats!$B$1:$Z$999,MATCH("xAG",PlayerStats!$B$2:$Z$2,0),0),0)</f>
        <v>1.1000000000000001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1.1000000000000001</v>
      </c>
      <c r="V95" s="41">
        <f t="shared" si="7"/>
        <v>26</v>
      </c>
      <c r="X95" s="42" t="str">
        <f>API!M95&amp;" "&amp;API!V95</f>
        <v>Illia Zabarnyi</v>
      </c>
      <c r="Y95" s="42">
        <f>API!AC95</f>
        <v>11</v>
      </c>
    </row>
    <row r="96" spans="1:25">
      <c r="A96" s="31" t="str">
        <f>IF([1]FINAL!A96=0,"",[1]FINAL!A96)</f>
        <v>Luis Díaz</v>
      </c>
      <c r="B96" s="31" t="str">
        <f>IF([1]FINAL!B96=0,"",[1]FINAL!B96)</f>
        <v>Luis Díaz</v>
      </c>
      <c r="C96" s="31" t="str">
        <f>IF([1]FINAL!C96=0,"",[1]FINAL!C96)</f>
        <v>Luis Diaz</v>
      </c>
      <c r="D96" s="31" t="str">
        <f>IF([1]FINAL!D96=0,"",[1]FINAL!D96)</f>
        <v/>
      </c>
      <c r="E96" s="42" t="str">
        <f>[1]FINAL!M96</f>
        <v>LIV</v>
      </c>
      <c r="F96" s="43">
        <f>IFERROR(VLOOKUP($E96,Table2!$B$1:$C$21,MATCH("MP",Table2!$B$1:$C$1,0),0),"")</f>
        <v>7</v>
      </c>
      <c r="G96" s="32">
        <f>IFERROR(VLOOKUP(A96,PlayingTime!$B$1:$Z$999,MATCH("Min",PlayingTime!$B$2:$Z$2,0),0),0)</f>
        <v>454</v>
      </c>
      <c r="H96" s="32">
        <f>IFERROR(VLOOKUP(B96,PlayingTime!$B$1:$Z$999,MATCH("Min",PlayingTime!$B$2:$Z$2,0),0),0)</f>
        <v>454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908</v>
      </c>
      <c r="L96" s="31">
        <f>IFERROR(VLOOKUP(A96,PlayerStats!$B$1:$Z$999,MATCH("xG",PlayerStats!$B$2:$Z$2,0),0),0)</f>
        <v>2.2999999999999998</v>
      </c>
      <c r="M96" s="31">
        <f>IFERROR(VLOOKUP(B96,PlayerStats!$B$1:$Z$999,MATCH("xG",PlayerStats!$B$2:$Z$2,0),0),0)</f>
        <v>2.2999999999999998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4.5999999999999996</v>
      </c>
      <c r="Q96" s="31">
        <f>IFERROR(VLOOKUP(A96,PlayerStats!$B$1:$Z$999,MATCH("xAG",PlayerStats!$B$2:$Z$2,0),0),0)</f>
        <v>0.7</v>
      </c>
      <c r="R96" s="31">
        <f>IFERROR(VLOOKUP(B96,PlayerStats!$B$1:$Z$999,MATCH("xAG",PlayerStats!$B$2:$Z$2,0),0),0)</f>
        <v>0.7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1.4</v>
      </c>
      <c r="V96" s="41">
        <f t="shared" si="7"/>
        <v>24</v>
      </c>
      <c r="X96" s="42" t="str">
        <f>API!M96&amp;" "&amp;API!V96</f>
        <v>Milos Kerkez</v>
      </c>
      <c r="Y96" s="42">
        <f>API!AC96</f>
        <v>10</v>
      </c>
    </row>
    <row r="97" spans="1:25">
      <c r="A97" s="31" t="str">
        <f>IF([1]FINAL!A97=0,"",[1]FINAL!A97)</f>
        <v>Pedro Porro</v>
      </c>
      <c r="B97" s="31" t="str">
        <f>IF([1]FINAL!B97=0,"",[1]FINAL!B97)</f>
        <v>Pedro Porro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TOT</v>
      </c>
      <c r="F97" s="43">
        <f>IFERROR(VLOOKUP($E97,Table2!$B$1:$C$21,MATCH("MP",Table2!$B$1:$C$1,0),0),"")</f>
        <v>7</v>
      </c>
      <c r="G97" s="32">
        <f>IFERROR(VLOOKUP(A97,PlayingTime!$B$1:$Z$999,MATCH("Min",PlayingTime!$B$2:$Z$2,0),0),0)</f>
        <v>536</v>
      </c>
      <c r="H97" s="32">
        <f>IFERROR(VLOOKUP(B97,PlayingTime!$B$1:$Z$999,MATCH("Min",PlayingTime!$B$2:$Z$2,0),0),0)</f>
        <v>536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1072</v>
      </c>
      <c r="L97" s="31">
        <f>IFERROR(VLOOKUP(A97,PlayerStats!$B$1:$Z$999,MATCH("xG",PlayerStats!$B$2:$Z$2,0),0),0)</f>
        <v>0.5</v>
      </c>
      <c r="M97" s="31">
        <f>IFERROR(VLOOKUP(B97,PlayerStats!$B$1:$Z$999,MATCH("xG",PlayerStats!$B$2:$Z$2,0),0),0)</f>
        <v>0.5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</v>
      </c>
      <c r="Q97" s="31">
        <f>IFERROR(VLOOKUP(A97,PlayerStats!$B$1:$Z$999,MATCH("xAG",PlayerStats!$B$2:$Z$2,0),0),0)</f>
        <v>1.4</v>
      </c>
      <c r="R97" s="31">
        <f>IFERROR(VLOOKUP(B97,PlayerStats!$B$1:$Z$999,MATCH("xAG",PlayerStats!$B$2:$Z$2,0),0),0)</f>
        <v>1.4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2.8</v>
      </c>
      <c r="V97" s="41">
        <f t="shared" si="7"/>
        <v>26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Michail Antonio</v>
      </c>
      <c r="B98" s="31" t="str">
        <f>IF([1]FINAL!B98=0,"",[1]FINAL!B98)</f>
        <v>Antonio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7</v>
      </c>
      <c r="G98" s="32">
        <f>IFERROR(VLOOKUP(A98,PlayingTime!$B$1:$Z$999,MATCH("Min",PlayingTime!$B$2:$Z$2,0),0),0)</f>
        <v>519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519</v>
      </c>
      <c r="L98" s="31">
        <f>IFERROR(VLOOKUP(A98,PlayerStats!$B$1:$Z$999,MATCH("xG",PlayerStats!$B$2:$Z$2,0),0),0)</f>
        <v>1.1000000000000001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1.1000000000000001</v>
      </c>
      <c r="Q98" s="31">
        <f>IFERROR(VLOOKUP(A98,PlayerStats!$B$1:$Z$999,MATCH("xAG",PlayerStats!$B$2:$Z$2,0),0),0)</f>
        <v>0.6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0.6</v>
      </c>
      <c r="V98" s="41">
        <f t="shared" si="7"/>
        <v>28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Declan Rice</v>
      </c>
      <c r="B99" s="31" t="str">
        <f>IF([1]FINAL!B99=0,"",[1]FINAL!B99)</f>
        <v>Rice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ARS</v>
      </c>
      <c r="F99" s="43">
        <f>IFERROR(VLOOKUP($E99,Table2!$B$1:$C$21,MATCH("MP",Table2!$B$1:$C$1,0),0),"")</f>
        <v>7</v>
      </c>
      <c r="G99" s="32">
        <f>IFERROR(VLOOKUP(A99,PlayingTime!$B$1:$Z$999,MATCH("Min",PlayingTime!$B$2:$Z$2,0),0),0)</f>
        <v>574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574</v>
      </c>
      <c r="L99" s="31">
        <f>IFERROR(VLOOKUP(A99,PlayerStats!$B$1:$Z$999,MATCH("xG",PlayerStats!$B$2:$Z$2,0),0),0)</f>
        <v>0.7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0.7</v>
      </c>
      <c r="Q99" s="31">
        <f>IFERROR(VLOOKUP(A99,PlayerStats!$B$1:$Z$999,MATCH("xAG",PlayerStats!$B$2:$Z$2,0),0),0)</f>
        <v>0.7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0.7</v>
      </c>
      <c r="V99" s="41">
        <f t="shared" si="7"/>
        <v>24</v>
      </c>
      <c r="X99" s="42" t="str">
        <f>API!M99&amp;" "&amp;API!V99</f>
        <v>Max Aarons</v>
      </c>
      <c r="Y99" s="42">
        <f>API!AC99</f>
        <v>11</v>
      </c>
    </row>
    <row r="100" spans="1:25">
      <c r="A100" s="31" t="str">
        <f>IF([1]FINAL!A100=0,"",[1]FINAL!A100)</f>
        <v>Ethan Pinnock</v>
      </c>
      <c r="B100" s="31" t="str">
        <f>IF([1]FINAL!B100=0,"",[1]FINAL!B100)</f>
        <v>Pinnock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BRE</v>
      </c>
      <c r="F100" s="43">
        <f>IFERROR(VLOOKUP($E100,Table2!$B$1:$C$21,MATCH("MP",Table2!$B$1:$C$1,0),0),"")</f>
        <v>7</v>
      </c>
      <c r="G100" s="32">
        <f>IFERROR(VLOOKUP(A100,PlayingTime!$B$1:$Z$999,MATCH("Min",PlayingTime!$B$2:$Z$2,0),0),0)</f>
        <v>630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630</v>
      </c>
      <c r="L100" s="31">
        <f>IFERROR(VLOOKUP(A100,PlayerStats!$B$1:$Z$999,MATCH("xG",PlayerStats!$B$2:$Z$2,0),0),0)</f>
        <v>0.8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0.8</v>
      </c>
      <c r="Q100" s="31">
        <f>IFERROR(VLOOKUP(A100,PlayerStats!$B$1:$Z$999,MATCH("xAG",PlayerStats!$B$2:$Z$2,0),0),0)</f>
        <v>0.9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0.9</v>
      </c>
      <c r="V100" s="41">
        <f t="shared" si="7"/>
        <v>16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Alisson Ramses Becker</v>
      </c>
      <c r="B101" s="31" t="str">
        <f>IF([1]FINAL!B101=0,"",[1]FINAL!B101)</f>
        <v>A.Becker</v>
      </c>
      <c r="C101" s="31" t="str">
        <f>IF([1]FINAL!C101=0,"",[1]FINAL!C101)</f>
        <v>Alisson</v>
      </c>
      <c r="D101" s="31" t="str">
        <f>IF([1]FINAL!D101=0,"",[1]FINAL!D101)</f>
        <v/>
      </c>
      <c r="E101" s="42" t="str">
        <f>[1]FINAL!M101</f>
        <v>LIV</v>
      </c>
      <c r="F101" s="43">
        <f>IFERROR(VLOOKUP($E101,Table2!$B$1:$C$21,MATCH("MP",Table2!$B$1:$C$1,0),0),"")</f>
        <v>7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630</v>
      </c>
      <c r="J101" s="32">
        <f>IFERROR(VLOOKUP(D101,PlayingTime!$B$1:$Z$999,MATCH("Min",PlayingTime!$B$2:$Z$2,0),0),0)</f>
        <v>0</v>
      </c>
      <c r="K101" s="37">
        <f t="shared" si="4"/>
        <v>630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27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Eddie Nketiah</v>
      </c>
      <c r="B102" s="31" t="str">
        <f>IF([1]FINAL!B102=0,"",[1]FINAL!B102)</f>
        <v>Nketiah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ARS</v>
      </c>
      <c r="F102" s="43">
        <f>IFERROR(VLOOKUP($E102,Table2!$B$1:$C$21,MATCH("MP",Table2!$B$1:$C$1,0),0),"")</f>
        <v>7</v>
      </c>
      <c r="G102" s="32">
        <f>IFERROR(VLOOKUP(A102,PlayingTime!$B$1:$Z$999,MATCH("Min",PlayingTime!$B$2:$Z$2,0),0),0)</f>
        <v>494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494</v>
      </c>
      <c r="L102" s="31">
        <f>IFERROR(VLOOKUP(A102,PlayerStats!$B$1:$Z$999,MATCH("xG",PlayerStats!$B$2:$Z$2,0),0),0)</f>
        <v>1.7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1.7</v>
      </c>
      <c r="Q102" s="31">
        <f>IFERROR(VLOOKUP(A102,PlayerStats!$B$1:$Z$999,MATCH("xAG",PlayerStats!$B$2:$Z$2,0),0),0)</f>
        <v>0.2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0.2</v>
      </c>
      <c r="V102" s="41">
        <f t="shared" si="7"/>
        <v>28</v>
      </c>
      <c r="X102" s="42" t="str">
        <f>API!M102&amp;" "&amp;API!V102</f>
        <v>Luis Sinisterra</v>
      </c>
      <c r="Y102" s="42">
        <f>API!AC102</f>
        <v>2</v>
      </c>
    </row>
    <row r="103" spans="1:25">
      <c r="A103" s="31" t="str">
        <f>IF([1]FINAL!A103=0,"",[1]FINAL!A103)</f>
        <v>Norberto Murara Neto</v>
      </c>
      <c r="B103" s="31" t="str">
        <f>IF([1]FINAL!B103=0,"",[1]FINAL!B103)</f>
        <v>Neto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BOU</v>
      </c>
      <c r="F103" s="43">
        <f>IFERROR(VLOOKUP($E103,Table2!$B$1:$C$21,MATCH("MP",Table2!$B$1:$C$1,0),0),"")</f>
        <v>7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630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630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</v>
      </c>
      <c r="V103" s="41">
        <f t="shared" si="7"/>
        <v>27</v>
      </c>
      <c r="X103" s="42" t="str">
        <f>API!M103&amp;" "&amp;API!V103</f>
        <v>Kristoffer Ajer</v>
      </c>
      <c r="Y103" s="42">
        <f>API!AC103</f>
        <v>8</v>
      </c>
    </row>
    <row r="104" spans="1:25">
      <c r="A104" s="31" t="str">
        <f>IF([1]FINAL!A104=0,"",[1]FINAL!A104)</f>
        <v>Tyrick Mitchell</v>
      </c>
      <c r="B104" s="31" t="str">
        <f>IF([1]FINAL!B104=0,"",[1]FINAL!B104)</f>
        <v>Mitchell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CRY</v>
      </c>
      <c r="F104" s="43">
        <f>IFERROR(VLOOKUP($E104,Table2!$B$1:$C$21,MATCH("MP",Table2!$B$1:$C$1,0),0),"")</f>
        <v>7</v>
      </c>
      <c r="G104" s="32">
        <f>IFERROR(VLOOKUP(A104,PlayingTime!$B$1:$Z$999,MATCH("Min",PlayingTime!$B$2:$Z$2,0),0),0)</f>
        <v>630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630</v>
      </c>
      <c r="L104" s="31">
        <f>IFERROR(VLOOKUP(A104,PlayerStats!$B$1:$Z$999,MATCH("xG",PlayerStats!$B$2:$Z$2,0),0),0)</f>
        <v>0.1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0.1</v>
      </c>
      <c r="Q104" s="31">
        <f>IFERROR(VLOOKUP(A104,PlayerStats!$B$1:$Z$999,MATCH("xAG",PlayerStats!$B$2:$Z$2,0),0),0)</f>
        <v>0.5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0.5</v>
      </c>
      <c r="V104" s="41">
        <f t="shared" si="7"/>
        <v>28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Marc Guéhi</v>
      </c>
      <c r="B105" s="31" t="str">
        <f>IF([1]FINAL!B105=0,"",[1]FINAL!B105)</f>
        <v>Guéhi</v>
      </c>
      <c r="C105" s="31" t="str">
        <f>IF([1]FINAL!C105=0,"",[1]FINAL!C105)</f>
        <v>Guehi</v>
      </c>
      <c r="D105" s="31" t="str">
        <f>IF([1]FINAL!D105=0,"",[1]FINAL!D105)</f>
        <v>Marc Guehi</v>
      </c>
      <c r="E105" s="42" t="str">
        <f>[1]FINAL!M105</f>
        <v>CRY</v>
      </c>
      <c r="F105" s="43">
        <f>IFERROR(VLOOKUP($E105,Table2!$B$1:$C$21,MATCH("MP",Table2!$B$1:$C$1,0),0),"")</f>
        <v>7</v>
      </c>
      <c r="G105" s="32">
        <f>IFERROR(VLOOKUP(A105,PlayingTime!$B$1:$Z$999,MATCH("Min",PlayingTime!$B$2:$Z$2,0),0),0)</f>
        <v>539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539</v>
      </c>
      <c r="L105" s="31">
        <f>IFERROR(VLOOKUP(A105,PlayerStats!$B$1:$Z$999,MATCH("xG",PlayerStats!$B$2:$Z$2,0),0),0)</f>
        <v>0.2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0.2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</v>
      </c>
      <c r="V105" s="41">
        <f t="shared" si="7"/>
        <v>26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Joel Matip</v>
      </c>
      <c r="B106" s="31" t="str">
        <f>IF([1]FINAL!B106=0,"",[1]FINAL!B106)</f>
        <v>Matip</v>
      </c>
      <c r="C106" s="31" t="str">
        <f>IF([1]FINAL!C106=0,"",[1]FINAL!C106)</f>
        <v>Joël Matip</v>
      </c>
      <c r="D106" s="31" t="str">
        <f>IF([1]FINAL!D106=0,"",[1]FINAL!D106)</f>
        <v/>
      </c>
      <c r="E106" s="42" t="str">
        <f>[1]FINAL!M106</f>
        <v>LIV</v>
      </c>
      <c r="F106" s="43">
        <f>IFERROR(VLOOKUP($E106,Table2!$B$1:$C$21,MATCH("MP",Table2!$B$1:$C$1,0),0),"")</f>
        <v>7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436</v>
      </c>
      <c r="J106" s="32">
        <f>IFERROR(VLOOKUP(D106,PlayingTime!$B$1:$Z$999,MATCH("Min",PlayingTime!$B$2:$Z$2,0),0),0)</f>
        <v>0</v>
      </c>
      <c r="K106" s="37">
        <f t="shared" si="4"/>
        <v>436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0.4</v>
      </c>
      <c r="O106" s="31">
        <f>IFERROR(VLOOKUP(D106,PlayerStats!$B$1:$Z$999,MATCH("xG",PlayerStats!$B$2:$Z$2,0),0),0)</f>
        <v>0</v>
      </c>
      <c r="P106" s="39">
        <f t="shared" si="5"/>
        <v>0.4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</v>
      </c>
      <c r="V106" s="41">
        <f t="shared" si="7"/>
        <v>11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Nick Pope</v>
      </c>
      <c r="B107" s="31" t="str">
        <f>IF([1]FINAL!B107=0,"",[1]FINAL!B107)</f>
        <v>Pope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NEW</v>
      </c>
      <c r="F107" s="43">
        <f>IFERROR(VLOOKUP($E107,Table2!$B$1:$C$21,MATCH("MP",Table2!$B$1:$C$1,0),0),"")</f>
        <v>7</v>
      </c>
      <c r="G107" s="32">
        <f>IFERROR(VLOOKUP(A107,PlayingTime!$B$1:$Z$999,MATCH("Min",PlayingTime!$B$2:$Z$2,0),0),0)</f>
        <v>630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630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</v>
      </c>
      <c r="V107" s="41">
        <f t="shared" si="7"/>
        <v>27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Ederson Santana de Moraes</v>
      </c>
      <c r="B108" s="31" t="str">
        <f>IF([1]FINAL!B108=0,"",[1]FINAL!B108)</f>
        <v>Ederson M.</v>
      </c>
      <c r="C108" s="31" t="str">
        <f>IF([1]FINAL!C108=0,"",[1]FINAL!C108)</f>
        <v>Ederson</v>
      </c>
      <c r="D108" s="31" t="str">
        <f>IF([1]FINAL!D108=0,"",[1]FINAL!D108)</f>
        <v/>
      </c>
      <c r="E108" s="42" t="str">
        <f>[1]FINAL!M108</f>
        <v>MCI</v>
      </c>
      <c r="F108" s="43">
        <f>IFERROR(VLOOKUP($E108,Table2!$B$1:$C$21,MATCH("MP",Table2!$B$1:$C$1,0),0),"")</f>
        <v>7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630</v>
      </c>
      <c r="J108" s="32">
        <f>IFERROR(VLOOKUP(D108,PlayingTime!$B$1:$Z$999,MATCH("Min",PlayingTime!$B$2:$Z$2,0),0),0)</f>
        <v>0</v>
      </c>
      <c r="K108" s="37">
        <f t="shared" si="4"/>
        <v>630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0.1</v>
      </c>
      <c r="T108" s="31">
        <f>IFERROR(VLOOKUP(D108,PlayerStats!$B$1:$Z$999,MATCH("xAG",PlayerStats!$B$2:$Z$2,0),0),0)</f>
        <v>0</v>
      </c>
      <c r="U108" s="39">
        <f t="shared" si="6"/>
        <v>0.1</v>
      </c>
      <c r="V108" s="41">
        <f t="shared" si="7"/>
        <v>26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Richarlison de Andrade</v>
      </c>
      <c r="B109" s="31" t="str">
        <f>IF([1]FINAL!B109=0,"",[1]FINAL!B109)</f>
        <v>Richarlison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TOT</v>
      </c>
      <c r="F109" s="43">
        <f>IFERROR(VLOOKUP($E109,Table2!$B$1:$C$21,MATCH("MP",Table2!$B$1:$C$1,0),0),"")</f>
        <v>7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350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350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1.7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1.7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0.8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0.8</v>
      </c>
      <c r="V109" s="41">
        <f t="shared" si="7"/>
        <v>20</v>
      </c>
      <c r="X109" s="42" t="str">
        <f>API!M109&amp;" "&amp;API!V109</f>
        <v>Nathan Collins</v>
      </c>
      <c r="Y109" s="42">
        <f>API!AC109</f>
        <v>17</v>
      </c>
    </row>
    <row r="110" spans="1:25">
      <c r="A110" s="31" t="str">
        <f>IF([1]FINAL!A110=0,"",[1]FINAL!A110)</f>
        <v>Miguel Almirón Rejala</v>
      </c>
      <c r="B110" s="31" t="str">
        <f>IF([1]FINAL!B110=0,"",[1]FINAL!B110)</f>
        <v>Almirón</v>
      </c>
      <c r="C110" s="31" t="str">
        <f>IF([1]FINAL!C110=0,"",[1]FINAL!C110)</f>
        <v>Miguel Almirón</v>
      </c>
      <c r="D110" s="31" t="str">
        <f>IF([1]FINAL!D110=0,"",[1]FINAL!D110)</f>
        <v>Miguel Almiron</v>
      </c>
      <c r="E110" s="42" t="str">
        <f>[1]FINAL!M110</f>
        <v>NEW</v>
      </c>
      <c r="F110" s="43">
        <f>IFERROR(VLOOKUP($E110,Table2!$B$1:$C$21,MATCH("MP",Table2!$B$1:$C$1,0),0),"")</f>
        <v>7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483</v>
      </c>
      <c r="J110" s="32">
        <f>IFERROR(VLOOKUP(D110,PlayingTime!$B$1:$Z$999,MATCH("Min",PlayingTime!$B$2:$Z$2,0),0),0)</f>
        <v>0</v>
      </c>
      <c r="K110" s="37">
        <f t="shared" si="4"/>
        <v>483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1.1000000000000001</v>
      </c>
      <c r="O110" s="31">
        <f>IFERROR(VLOOKUP(D110,PlayerStats!$B$1:$Z$999,MATCH("xG",PlayerStats!$B$2:$Z$2,0),0),0)</f>
        <v>0</v>
      </c>
      <c r="P110" s="39">
        <f t="shared" si="5"/>
        <v>1.1000000000000001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0.4</v>
      </c>
      <c r="T110" s="31">
        <f>IFERROR(VLOOKUP(D110,PlayerStats!$B$1:$Z$999,MATCH("xAG",PlayerStats!$B$2:$Z$2,0),0),0)</f>
        <v>0</v>
      </c>
      <c r="U110" s="39">
        <f t="shared" si="6"/>
        <v>0.4</v>
      </c>
      <c r="V110" s="41">
        <f t="shared" si="7"/>
        <v>26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Carlos Henrique Casimiro</v>
      </c>
      <c r="B111" s="31" t="str">
        <f>IF([1]FINAL!B111=0,"",[1]FINAL!B111)</f>
        <v>Casemiro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7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603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603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1.7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1.7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0.2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0.2</v>
      </c>
      <c r="V111" s="41">
        <f t="shared" si="7"/>
        <v>20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Josh Brownhill</v>
      </c>
      <c r="B112" s="31" t="str">
        <f>IF([1]FINAL!B112=0,"",[1]FINAL!B112)</f>
        <v>Brownhill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BUR</v>
      </c>
      <c r="F112" s="43">
        <f>IFERROR(VLOOKUP($E112,Table2!$B$1:$C$21,MATCH("MP",Table2!$B$1:$C$1,0),0),"")</f>
        <v>6</v>
      </c>
      <c r="G112" s="32">
        <f>IFERROR(VLOOKUP(A112,PlayingTime!$B$1:$Z$999,MATCH("Min",PlayingTime!$B$2:$Z$2,0),0),0)</f>
        <v>311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311</v>
      </c>
      <c r="L112" s="31">
        <f>IFERROR(VLOOKUP(A112,PlayerStats!$B$1:$Z$999,MATCH("xG",PlayerStats!$B$2:$Z$2,0),0),0)</f>
        <v>0.4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0.4</v>
      </c>
      <c r="Q112" s="31">
        <f>IFERROR(VLOOKUP(A112,PlayerStats!$B$1:$Z$999,MATCH("xAG",PlayerStats!$B$2:$Z$2,0),0),0)</f>
        <v>0.4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0.4</v>
      </c>
      <c r="V112" s="41">
        <f t="shared" si="7"/>
        <v>12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Alphonse Areola</v>
      </c>
      <c r="B113" s="31" t="str">
        <f>IF([1]FINAL!B113=0,"",[1]FINAL!B113)</f>
        <v>Areola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WHU</v>
      </c>
      <c r="F113" s="43">
        <f>IFERROR(VLOOKUP($E113,Table2!$B$1:$C$21,MATCH("MP",Table2!$B$1:$C$1,0),0),"")</f>
        <v>7</v>
      </c>
      <c r="G113" s="32">
        <f>IFERROR(VLOOKUP(A113,PlayingTime!$B$1:$Z$999,MATCH("Min",PlayingTime!$B$2:$Z$2,0),0),0)</f>
        <v>630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630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</v>
      </c>
      <c r="V113" s="41">
        <f t="shared" si="7"/>
        <v>32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John McGinn</v>
      </c>
      <c r="B114" s="31" t="str">
        <f>IF([1]FINAL!B114=0,"",[1]FINAL!B114)</f>
        <v>McGinn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AVL</v>
      </c>
      <c r="F114" s="43">
        <f>IFERROR(VLOOKUP($E114,Table2!$B$1:$C$21,MATCH("MP",Table2!$B$1:$C$1,0),0),"")</f>
        <v>7</v>
      </c>
      <c r="G114" s="32">
        <f>IFERROR(VLOOKUP(A114,PlayingTime!$B$1:$Z$999,MATCH("Min",PlayingTime!$B$2:$Z$2,0),0),0)</f>
        <v>567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567</v>
      </c>
      <c r="L114" s="31">
        <f>IFERROR(VLOOKUP(A114,PlayerStats!$B$1:$Z$999,MATCH("xG",PlayerStats!$B$2:$Z$2,0),0),0)</f>
        <v>0.8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0.8</v>
      </c>
      <c r="Q114" s="31">
        <f>IFERROR(VLOOKUP(A114,PlayerStats!$B$1:$Z$999,MATCH("xAG",PlayerStats!$B$2:$Z$2,0),0),0)</f>
        <v>0.7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0.7</v>
      </c>
      <c r="V114" s="41">
        <f t="shared" si="7"/>
        <v>25</v>
      </c>
      <c r="X114" s="42" t="str">
        <f>API!M114&amp;" "&amp;API!V114</f>
        <v>Mark Flekken</v>
      </c>
      <c r="Y114" s="42">
        <f>API!AC114</f>
        <v>19</v>
      </c>
    </row>
    <row r="115" spans="1:25">
      <c r="A115" s="31" t="str">
        <f>IF([1]FINAL!A115=0,"",[1]FINAL!A115)</f>
        <v>Morgan Gibbs-White</v>
      </c>
      <c r="B115" s="31" t="str">
        <f>IF([1]FINAL!B115=0,"",[1]FINAL!B115)</f>
        <v>Gibbs-White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NFO</v>
      </c>
      <c r="F115" s="43">
        <f>IFERROR(VLOOKUP($E115,Table2!$B$1:$C$21,MATCH("MP",Table2!$B$1:$C$1,0),0),"")</f>
        <v>7</v>
      </c>
      <c r="G115" s="32">
        <f>IFERROR(VLOOKUP(A115,PlayingTime!$B$1:$Z$999,MATCH("Min",PlayingTime!$B$2:$Z$2,0),0),0)</f>
        <v>570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570</v>
      </c>
      <c r="L115" s="31">
        <f>IFERROR(VLOOKUP(A115,PlayerStats!$B$1:$Z$999,MATCH("xG",PlayerStats!$B$2:$Z$2,0),0),0)</f>
        <v>0.9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0.9</v>
      </c>
      <c r="Q115" s="31">
        <f>IFERROR(VLOOKUP(A115,PlayerStats!$B$1:$Z$999,MATCH("xAG",PlayerStats!$B$2:$Z$2,0),0),0)</f>
        <v>1.3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1.3</v>
      </c>
      <c r="V115" s="41">
        <f t="shared" si="7"/>
        <v>19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Thiago Emiliano da Silva</v>
      </c>
      <c r="B116" s="31" t="str">
        <f>IF([1]FINAL!B116=0,"",[1]FINAL!B116)</f>
        <v>T.Silva</v>
      </c>
      <c r="C116" s="31" t="str">
        <f>IF([1]FINAL!C116=0,"",[1]FINAL!C116)</f>
        <v>T Silva</v>
      </c>
      <c r="D116" s="31" t="str">
        <f>IF([1]FINAL!D116=0,"",[1]FINAL!D116)</f>
        <v>Thiago Silva</v>
      </c>
      <c r="E116" s="42" t="str">
        <f>[1]FINAL!M116</f>
        <v>CHE</v>
      </c>
      <c r="F116" s="43">
        <f>IFERROR(VLOOKUP($E116,Table2!$B$1:$C$21,MATCH("MP",Table2!$B$1:$C$1,0),0),"")</f>
        <v>6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540</v>
      </c>
      <c r="K116" s="37">
        <f t="shared" si="4"/>
        <v>540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0.1</v>
      </c>
      <c r="P116" s="39">
        <f t="shared" si="5"/>
        <v>0.1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0.3</v>
      </c>
      <c r="U116" s="39">
        <f t="shared" si="6"/>
        <v>0.3</v>
      </c>
      <c r="V116" s="41">
        <f t="shared" si="7"/>
        <v>19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Fabian Schär</v>
      </c>
      <c r="B117" s="31" t="str">
        <f>IF([1]FINAL!B117=0,"",[1]FINAL!B117)</f>
        <v>Schär</v>
      </c>
      <c r="C117" s="31" t="str">
        <f>IF([1]FINAL!C117=0,"",[1]FINAL!C117)</f>
        <v>Schar</v>
      </c>
      <c r="D117" s="31" t="str">
        <f>IF([1]FINAL!D117=0,"",[1]FINAL!D117)</f>
        <v>Fabian Schar</v>
      </c>
      <c r="E117" s="42" t="str">
        <f>[1]FINAL!M117</f>
        <v>NEW</v>
      </c>
      <c r="F117" s="43">
        <f>IFERROR(VLOOKUP($E117,Table2!$B$1:$C$21,MATCH("MP",Table2!$B$1:$C$1,0),0),"")</f>
        <v>7</v>
      </c>
      <c r="G117" s="32">
        <f>IFERROR(VLOOKUP(A117,PlayingTime!$B$1:$Z$999,MATCH("Min",PlayingTime!$B$2:$Z$2,0),0),0)</f>
        <v>630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630</v>
      </c>
      <c r="L117" s="31">
        <f>IFERROR(VLOOKUP(A117,PlayerStats!$B$1:$Z$999,MATCH("xG",PlayerStats!$B$2:$Z$2,0),0),0)</f>
        <v>0.5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0.5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25</v>
      </c>
      <c r="X117" s="42" t="str">
        <f>API!M117&amp;" "&amp;API!V117</f>
        <v>Aaron Hickey</v>
      </c>
      <c r="Y117" s="42">
        <f>API!AC117</f>
        <v>11</v>
      </c>
    </row>
    <row r="118" spans="1:25">
      <c r="A118" s="31" t="str">
        <f>IF([1]FINAL!A118=0,"",[1]FINAL!A118)</f>
        <v>Joe Worrall</v>
      </c>
      <c r="B118" s="31" t="str">
        <f>IF([1]FINAL!B118=0,"",[1]FINAL!B118)</f>
        <v>Worrall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NFO</v>
      </c>
      <c r="F118" s="43">
        <f>IFERROR(VLOOKUP($E118,Table2!$B$1:$C$21,MATCH("MP",Table2!$B$1:$C$1,0),0),"")</f>
        <v>7</v>
      </c>
      <c r="G118" s="32">
        <f>IFERROR(VLOOKUP(A118,PlayingTime!$B$1:$Z$999,MATCH("Min",PlayingTime!$B$2:$Z$2,0),0),0)</f>
        <v>425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425</v>
      </c>
      <c r="L118" s="31">
        <f>IFERROR(VLOOKUP(A118,PlayerStats!$B$1:$Z$999,MATCH("xG",PlayerStats!$B$2:$Z$2,0),0),0)</f>
        <v>0.1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0.1</v>
      </c>
      <c r="Q118" s="31">
        <f>IFERROR(VLOOKUP(A118,PlayerStats!$B$1:$Z$999,MATCH("xAG",PlayerStats!$B$2:$Z$2,0),0),0)</f>
        <v>0.2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0.2</v>
      </c>
      <c r="V118" s="41">
        <f t="shared" si="7"/>
        <v>12</v>
      </c>
      <c r="X118" s="42" t="str">
        <f>API!M118&amp;" "&amp;API!V118</f>
        <v>Vitaly Janelt</v>
      </c>
      <c r="Y118" s="42">
        <f>API!AC118</f>
        <v>18</v>
      </c>
    </row>
    <row r="119" spans="1:25">
      <c r="A119" s="31" t="str">
        <f>IF([1]FINAL!A119=0,"",[1]FINAL!A119)</f>
        <v>Bruno Guimarães Rodriguez Moura</v>
      </c>
      <c r="B119" s="31" t="str">
        <f>IF([1]FINAL!B119=0,"",[1]FINAL!B119)</f>
        <v>Bruno G.</v>
      </c>
      <c r="C119" s="31" t="str">
        <f>IF([1]FINAL!C119=0,"",[1]FINAL!C119)</f>
        <v>Guimaraes</v>
      </c>
      <c r="D119" s="31" t="str">
        <f>IF([1]FINAL!D119=0,"",[1]FINAL!D119)</f>
        <v>Bruno Guimarães</v>
      </c>
      <c r="E119" s="42" t="str">
        <f>[1]FINAL!M119</f>
        <v>NEW</v>
      </c>
      <c r="F119" s="43">
        <f>IFERROR(VLOOKUP($E119,Table2!$B$1:$C$21,MATCH("MP",Table2!$B$1:$C$1,0),0),"")</f>
        <v>7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614</v>
      </c>
      <c r="K119" s="37">
        <f t="shared" si="4"/>
        <v>614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0.7</v>
      </c>
      <c r="P119" s="39">
        <f t="shared" si="5"/>
        <v>0.7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1.1000000000000001</v>
      </c>
      <c r="U119" s="39">
        <f t="shared" si="6"/>
        <v>1.1000000000000001</v>
      </c>
      <c r="V119" s="41">
        <f t="shared" si="7"/>
        <v>24</v>
      </c>
      <c r="X119" s="42" t="str">
        <f>API!M119&amp;" "&amp;API!V119</f>
        <v>Mathias Jensen</v>
      </c>
      <c r="Y119" s="42">
        <f>API!AC119</f>
        <v>36</v>
      </c>
    </row>
    <row r="120" spans="1:25">
      <c r="A120" s="31" t="str">
        <f>IF([1]FINAL!A120=0,"",[1]FINAL!A120)</f>
        <v>José Malheiro de Sá</v>
      </c>
      <c r="B120" s="31" t="str">
        <f>IF([1]FINAL!B120=0,"",[1]FINAL!B120)</f>
        <v>José Sá</v>
      </c>
      <c r="C120" s="31" t="str">
        <f>IF([1]FINAL!C120=0,"",[1]FINAL!C120)</f>
        <v>Sa</v>
      </c>
      <c r="D120" s="31" t="str">
        <f>IF([1]FINAL!D120=0,"",[1]FINAL!D120)</f>
        <v/>
      </c>
      <c r="E120" s="42" t="str">
        <f>[1]FINAL!M120</f>
        <v>WOL</v>
      </c>
      <c r="F120" s="43">
        <f>IFERROR(VLOOKUP($E120,Table2!$B$1:$C$21,MATCH("MP",Table2!$B$1:$C$1,0),0),"")</f>
        <v>7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630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630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26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Mads Juel Andersen</v>
      </c>
      <c r="B121" s="31" t="str">
        <f>IF([1]FINAL!B121=0,"",[1]FINAL!B121)</f>
        <v>Andersen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LUT</v>
      </c>
      <c r="F121" s="43">
        <f>IFERROR(VLOOKUP($E121,Table2!$B$1:$C$21,MATCH("MP",Table2!$B$1:$C$1,0),0),"")</f>
        <v>6</v>
      </c>
      <c r="G121" s="32">
        <f>IFERROR(VLOOKUP(A121,PlayingTime!$B$1:$Z$999,MATCH("Min",PlayingTime!$B$2:$Z$2,0),0),0)</f>
        <v>314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314</v>
      </c>
      <c r="L121" s="31">
        <f>IFERROR(VLOOKUP(A121,PlayerStats!$B$1:$Z$999,MATCH("xG",PlayerStats!$B$2:$Z$2,0),0),0)</f>
        <v>0.3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0.3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</v>
      </c>
      <c r="V121" s="41">
        <f t="shared" si="7"/>
        <v>12</v>
      </c>
      <c r="X121" s="42" t="str">
        <f>API!M121&amp;" "&amp;API!V121</f>
        <v>Bryan Mbeumo</v>
      </c>
      <c r="Y121" s="42">
        <f>API!AC121</f>
        <v>38</v>
      </c>
    </row>
    <row r="122" spans="1:25">
      <c r="A122" s="31" t="str">
        <f>IF([1]FINAL!A122=0,"",[1]FINAL!A122)</f>
        <v>Nathan Collins</v>
      </c>
      <c r="B122" s="31" t="str">
        <f>IF([1]FINAL!B122=0,"",[1]FINAL!B122)</f>
        <v>Collins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BRE</v>
      </c>
      <c r="F122" s="43">
        <f>IFERROR(VLOOKUP($E122,Table2!$B$1:$C$21,MATCH("MP",Table2!$B$1:$C$1,0),0),"")</f>
        <v>7</v>
      </c>
      <c r="G122" s="32">
        <f>IFERROR(VLOOKUP(A122,PlayingTime!$B$1:$Z$999,MATCH("Min",PlayingTime!$B$2:$Z$2,0),0),0)</f>
        <v>550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550</v>
      </c>
      <c r="L122" s="31">
        <f>IFERROR(VLOOKUP(A122,PlayerStats!$B$1:$Z$999,MATCH("xG",PlayerStats!$B$2:$Z$2,0),0),0)</f>
        <v>0.2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0.2</v>
      </c>
      <c r="Q122" s="31">
        <f>IFERROR(VLOOKUP(A122,PlayerStats!$B$1:$Z$999,MATCH("xAG",PlayerStats!$B$2:$Z$2,0),0),0)</f>
        <v>0.8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0.8</v>
      </c>
      <c r="V122" s="41">
        <f t="shared" si="7"/>
        <v>17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Hwang Hee-chan</v>
      </c>
      <c r="B123" s="31" t="str">
        <f>IF([1]FINAL!B123=0,"",[1]FINAL!B123)</f>
        <v>Hee Chan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WOL</v>
      </c>
      <c r="F123" s="43">
        <f>IFERROR(VLOOKUP($E123,Table2!$B$1:$C$21,MATCH("MP",Table2!$B$1:$C$1,0),0),"")</f>
        <v>7</v>
      </c>
      <c r="G123" s="32">
        <f>IFERROR(VLOOKUP(A123,PlayingTime!$B$1:$Z$999,MATCH("Min",PlayingTime!$B$2:$Z$2,0),0),0)</f>
        <v>329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329</v>
      </c>
      <c r="L123" s="31">
        <f>IFERROR(VLOOKUP(A123,PlayerStats!$B$1:$Z$999,MATCH("xG",PlayerStats!$B$2:$Z$2,0),0),0)</f>
        <v>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</v>
      </c>
      <c r="Q123" s="31">
        <f>IFERROR(VLOOKUP(A123,PlayerStats!$B$1:$Z$999,MATCH("xAG",PlayerStats!$B$2:$Z$2,0),0),0)</f>
        <v>0.4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0.4</v>
      </c>
      <c r="V123" s="41">
        <f t="shared" si="7"/>
        <v>28</v>
      </c>
      <c r="X123" s="42" t="str">
        <f>API!M123&amp;" "&amp;API!V123</f>
        <v>Christian Nørgaard</v>
      </c>
      <c r="Y123" s="42">
        <f>API!AC123</f>
        <v>24</v>
      </c>
    </row>
    <row r="124" spans="1:25">
      <c r="A124" s="31" t="str">
        <f>IF([1]FINAL!A124=0,"",[1]FINAL!A124)</f>
        <v>Sam Johnstone</v>
      </c>
      <c r="B124" s="31" t="str">
        <f>IF([1]FINAL!B124=0,"",[1]FINAL!B124)</f>
        <v>Johnstone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CRY</v>
      </c>
      <c r="F124" s="43">
        <f>IFERROR(VLOOKUP($E124,Table2!$B$1:$C$21,MATCH("MP",Table2!$B$1:$C$1,0),0),"")</f>
        <v>7</v>
      </c>
      <c r="G124" s="32">
        <f>IFERROR(VLOOKUP(A124,PlayingTime!$B$1:$Z$999,MATCH("Min",PlayingTime!$B$2:$Z$2,0),0),0)</f>
        <v>630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630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29</v>
      </c>
      <c r="X124" s="42" t="str">
        <f>API!M124&amp;" "&amp;API!V124</f>
        <v>Frank Onyeka</v>
      </c>
      <c r="Y124" s="42">
        <f>API!AC124</f>
        <v>4</v>
      </c>
    </row>
    <row r="125" spans="1:25">
      <c r="A125" s="31" t="str">
        <f>IF([1]FINAL!A125=0,"",[1]FINAL!A125)</f>
        <v>Pablo Fornals Malla</v>
      </c>
      <c r="B125" s="31" t="str">
        <f>IF([1]FINAL!B125=0,"",[1]FINAL!B125)</f>
        <v>P.Fornals</v>
      </c>
      <c r="C125" s="31" t="str">
        <f>IF([1]FINAL!C125=0,"",[1]FINAL!C125)</f>
        <v>Pablo Fornals</v>
      </c>
      <c r="D125" s="31" t="str">
        <f>IF([1]FINAL!D125=0,"",[1]FINAL!D125)</f>
        <v/>
      </c>
      <c r="E125" s="42" t="str">
        <f>[1]FINAL!M125</f>
        <v>WHU</v>
      </c>
      <c r="F125" s="43">
        <f>IFERROR(VLOOKUP($E125,Table2!$B$1:$C$21,MATCH("MP",Table2!$B$1:$C$1,0),0),"")</f>
        <v>7</v>
      </c>
      <c r="G125" s="32">
        <f>IFERROR(VLOOKUP(A125,PlayingTime!$B$1:$Z$999,MATCH("Min",PlayingTime!$B$2:$Z$2,0),0),0)</f>
        <v>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144</v>
      </c>
      <c r="J125" s="32">
        <f>IFERROR(VLOOKUP(D125,PlayingTime!$B$1:$Z$999,MATCH("Min",PlayingTime!$B$2:$Z$2,0),0),0)</f>
        <v>0</v>
      </c>
      <c r="K125" s="37">
        <f t="shared" si="4"/>
        <v>144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0.2</v>
      </c>
      <c r="O125" s="31">
        <f>IFERROR(VLOOKUP(D125,PlayerStats!$B$1:$Z$999,MATCH("xG",PlayerStats!$B$2:$Z$2,0),0),0)</f>
        <v>0</v>
      </c>
      <c r="P125" s="39">
        <f t="shared" si="5"/>
        <v>0.2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0.1</v>
      </c>
      <c r="T125" s="31">
        <f>IFERROR(VLOOKUP(D125,PlayerStats!$B$1:$Z$999,MATCH("xAG",PlayerStats!$B$2:$Z$2,0),0),0)</f>
        <v>0</v>
      </c>
      <c r="U125" s="39">
        <f t="shared" si="6"/>
        <v>0.1</v>
      </c>
      <c r="V125" s="41">
        <f t="shared" si="7"/>
        <v>7</v>
      </c>
      <c r="X125" s="42" t="str">
        <f>API!M125&amp;" "&amp;API!V125</f>
        <v>Ethan Pinnock</v>
      </c>
      <c r="Y125" s="42">
        <f>API!AC125</f>
        <v>16</v>
      </c>
    </row>
    <row r="126" spans="1:25">
      <c r="A126" s="31" t="str">
        <f>IF([1]FINAL!A126=0,"",[1]FINAL!A126)</f>
        <v>Cody Gakpo</v>
      </c>
      <c r="B126" s="31" t="str">
        <f>IF([1]FINAL!B126=0,"",[1]FINAL!B126)</f>
        <v>Gakpo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LIV</v>
      </c>
      <c r="F126" s="43">
        <f>IFERROR(VLOOKUP($E126,Table2!$B$1:$C$21,MATCH("MP",Table2!$B$1:$C$1,0),0),"")</f>
        <v>7</v>
      </c>
      <c r="G126" s="32">
        <f>IFERROR(VLOOKUP(A126,PlayingTime!$B$1:$Z$999,MATCH("Min",PlayingTime!$B$2:$Z$2,0),0),0)</f>
        <v>320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320</v>
      </c>
      <c r="L126" s="31">
        <f>IFERROR(VLOOKUP(A126,PlayerStats!$B$1:$Z$999,MATCH("xG",PlayerStats!$B$2:$Z$2,0),0),0)</f>
        <v>1.9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1.9</v>
      </c>
      <c r="Q126" s="31">
        <f>IFERROR(VLOOKUP(A126,PlayerStats!$B$1:$Z$999,MATCH("xAG",PlayerStats!$B$2:$Z$2,0),0),0)</f>
        <v>0.2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0.2</v>
      </c>
      <c r="V126" s="41">
        <f t="shared" si="7"/>
        <v>20</v>
      </c>
      <c r="X126" s="42" t="str">
        <f>API!M126&amp;" "&amp;API!V126</f>
        <v>Mads Roerslev Rasmussen</v>
      </c>
      <c r="Y126" s="42">
        <f>API!AC126</f>
        <v>6</v>
      </c>
    </row>
    <row r="127" spans="1:25">
      <c r="A127" s="31" t="str">
        <f>IF([1]FINAL!A127=0,"",[1]FINAL!A127)</f>
        <v>Pelly Ruddock Mpanzu</v>
      </c>
      <c r="B127" s="31" t="str">
        <f>IF([1]FINAL!B127=0,"",[1]FINAL!B127)</f>
        <v>Mpanzu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LUT</v>
      </c>
      <c r="F127" s="43">
        <f>IFERROR(VLOOKUP($E127,Table2!$B$1:$C$21,MATCH("MP",Table2!$B$1:$C$1,0),0),"")</f>
        <v>6</v>
      </c>
      <c r="G127" s="32">
        <f>IFERROR(VLOOKUP(A127,PlayingTime!$B$1:$Z$999,MATCH("Min",PlayingTime!$B$2:$Z$2,0),0),0)</f>
        <v>262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262</v>
      </c>
      <c r="L127" s="31">
        <f>IFERROR(VLOOKUP(A127,PlayerStats!$B$1:$Z$999,MATCH("xG",PlayerStats!$B$2:$Z$2,0),0),0)</f>
        <v>0.4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0.4</v>
      </c>
      <c r="Q127" s="31">
        <f>IFERROR(VLOOKUP(A127,PlayerStats!$B$1:$Z$999,MATCH("xAG",PlayerStats!$B$2:$Z$2,0),0),0)</f>
        <v>0.2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0.2</v>
      </c>
      <c r="V127" s="41">
        <f t="shared" si="7"/>
        <v>8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Saïd Benrahma</v>
      </c>
      <c r="B128" s="31" t="str">
        <f>IF([1]FINAL!B128=0,"",[1]FINAL!B128)</f>
        <v>Benrahma</v>
      </c>
      <c r="C128" s="31" t="str">
        <f>IF([1]FINAL!C128=0,"",[1]FINAL!C128)</f>
        <v>Said Benrahma</v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7</v>
      </c>
      <c r="G128" s="32">
        <f>IFERROR(VLOOKUP(A128,PlayingTime!$B$1:$Z$999,MATCH("Min",PlayingTime!$B$2:$Z$2,0),0),0)</f>
        <v>323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323</v>
      </c>
      <c r="L128" s="31">
        <f>IFERROR(VLOOKUP(A128,PlayerStats!$B$1:$Z$999,MATCH("xG",PlayerStats!$B$2:$Z$2,0),0),0)</f>
        <v>0.5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0.5</v>
      </c>
      <c r="Q128" s="31">
        <f>IFERROR(VLOOKUP(A128,PlayerStats!$B$1:$Z$999,MATCH("xAG",PlayerStats!$B$2:$Z$2,0),0),0)</f>
        <v>0.9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0.9</v>
      </c>
      <c r="V128" s="41">
        <f t="shared" si="7"/>
        <v>13</v>
      </c>
      <c r="X128" s="42" t="str">
        <f>API!M128&amp;" "&amp;API!V128</f>
        <v>Thomas Strakosha</v>
      </c>
      <c r="Y128" s="42">
        <f>API!AC128</f>
        <v>0</v>
      </c>
    </row>
    <row r="129" spans="1:25">
      <c r="A129" s="31" t="str">
        <f>IF([1]FINAL!A129=0,"",[1]FINAL!A129)</f>
        <v>Dwight McNeil</v>
      </c>
      <c r="B129" s="31" t="str">
        <f>IF([1]FINAL!B129=0,"",[1]FINAL!B129)</f>
        <v>McNeil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EVE</v>
      </c>
      <c r="F129" s="43">
        <f>IFERROR(VLOOKUP($E129,Table2!$B$1:$C$21,MATCH("MP",Table2!$B$1:$C$1,0),0),"")</f>
        <v>7</v>
      </c>
      <c r="G129" s="32">
        <f>IFERROR(VLOOKUP(A129,PlayingTime!$B$1:$Z$999,MATCH("Min",PlayingTime!$B$2:$Z$2,0),0),0)</f>
        <v>276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276</v>
      </c>
      <c r="L129" s="31">
        <f>IFERROR(VLOOKUP(A129,PlayerStats!$B$1:$Z$999,MATCH("xG",PlayerStats!$B$2:$Z$2,0),0),0)</f>
        <v>0.3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0.3</v>
      </c>
      <c r="Q129" s="31">
        <f>IFERROR(VLOOKUP(A129,PlayerStats!$B$1:$Z$999,MATCH("xAG",PlayerStats!$B$2:$Z$2,0),0),0)</f>
        <v>0.9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0.9</v>
      </c>
      <c r="V129" s="41">
        <f t="shared" si="7"/>
        <v>10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Frank Onyeka</v>
      </c>
      <c r="B130" s="31" t="str">
        <f>IF([1]FINAL!B130=0,"",[1]FINAL!B130)</f>
        <v>Onyeka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BRE</v>
      </c>
      <c r="F130" s="43">
        <f>IFERROR(VLOOKUP($E130,Table2!$B$1:$C$21,MATCH("MP",Table2!$B$1:$C$1,0),0),"")</f>
        <v>7</v>
      </c>
      <c r="G130" s="32">
        <f>IFERROR(VLOOKUP(A130,PlayingTime!$B$1:$Z$999,MATCH("Min",PlayingTime!$B$2:$Z$2,0),0),0)</f>
        <v>111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111</v>
      </c>
      <c r="L130" s="31">
        <f>IFERROR(VLOOKUP(A130,PlayerStats!$B$1:$Z$999,MATCH("xG",PlayerStats!$B$2:$Z$2,0),0),0)</f>
        <v>0.3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0.3</v>
      </c>
      <c r="Q130" s="31">
        <f>IFERROR(VLOOKUP(A130,PlayerStats!$B$1:$Z$999,MATCH("xAG",PlayerStats!$B$2:$Z$2,0),0),0)</f>
        <v>0.9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0.9</v>
      </c>
      <c r="V130" s="41">
        <f t="shared" si="7"/>
        <v>4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James McAtee</v>
      </c>
      <c r="B131" s="31" t="str">
        <f>IF([1]FINAL!B131=0,"",[1]FINAL!B131)</f>
        <v>McAtee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SHU</v>
      </c>
      <c r="F131" s="43">
        <f>IFERROR(VLOOKUP($E131,Table2!$B$1:$C$21,MATCH("MP",Table2!$B$1:$C$1,0),0),"")</f>
        <v>7</v>
      </c>
      <c r="G131" s="32">
        <f>IFERROR(VLOOKUP(A131,PlayingTime!$B$1:$Z$999,MATCH("Min",PlayingTime!$B$2:$Z$2,0),0),0)</f>
        <v>212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212</v>
      </c>
      <c r="L131" s="31">
        <f>IFERROR(VLOOKUP(A131,PlayerStats!$B$1:$Z$999,MATCH("xG",PlayerStats!$B$2:$Z$2,0),0),0)</f>
        <v>0.3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0.3</v>
      </c>
      <c r="Q131" s="31">
        <f>IFERROR(VLOOKUP(A131,PlayerStats!$B$1:$Z$999,MATCH("xAG",PlayerStats!$B$2:$Z$2,0),0),0)</f>
        <v>0.2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0.2</v>
      </c>
      <c r="V131" s="41">
        <f t="shared" ref="V131:V194" si="11">IFERROR(VLOOKUP(A131,$X$1:$Y$1000,MATCH("total_points",$X$1:$Y$1,0),0),"")</f>
        <v>7</v>
      </c>
      <c r="X131" s="42" t="str">
        <f>API!M131&amp;" "&amp;API!V131</f>
        <v>Yoane Wissa</v>
      </c>
      <c r="Y131" s="42">
        <f>API!AC131</f>
        <v>29</v>
      </c>
    </row>
    <row r="132" spans="1:25">
      <c r="A132" s="31" t="str">
        <f>IF([1]FINAL!A132=0,"",[1]FINAL!A132)</f>
        <v>Luke Shaw</v>
      </c>
      <c r="B132" s="31" t="str">
        <f>IF([1]FINAL!B132=0,"",[1]FINAL!B132)</f>
        <v>Shaw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7</v>
      </c>
      <c r="G132" s="32">
        <f>IFERROR(VLOOKUP(A132,PlayingTime!$B$1:$Z$999,MATCH("Min",PlayingTime!$B$2:$Z$2,0),0),0)</f>
        <v>180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180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0.7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0.7</v>
      </c>
      <c r="V132" s="41">
        <f t="shared" si="11"/>
        <v>6</v>
      </c>
      <c r="X132" s="42" t="str">
        <f>API!M132&amp;" "&amp;API!V132</f>
        <v>Yegor Yarmolyuk</v>
      </c>
      <c r="Y132" s="42">
        <f>API!AC132</f>
        <v>0</v>
      </c>
    </row>
    <row r="133" spans="1:25">
      <c r="A133" s="31" t="str">
        <f>IF([1]FINAL!A133=0,"",[1]FINAL!A133)</f>
        <v>Scott McKenna</v>
      </c>
      <c r="B133" s="31" t="str">
        <f>IF([1]FINAL!B133=0,"",[1]FINAL!B133)</f>
        <v>McKenna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NFO</v>
      </c>
      <c r="F133" s="43">
        <f>IFERROR(VLOOKUP($E133,Table2!$B$1:$C$21,MATCH("MP",Table2!$B$1:$C$1,0),0),"")</f>
        <v>7</v>
      </c>
      <c r="G133" s="32">
        <f>IFERROR(VLOOKUP(A133,PlayingTime!$B$1:$Z$999,MATCH("Min",PlayingTime!$B$2:$Z$2,0),0),0)</f>
        <v>416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416</v>
      </c>
      <c r="L133" s="31">
        <f>IFERROR(VLOOKUP(A133,PlayerStats!$B$1:$Z$999,MATCH("xG",PlayerStats!$B$2:$Z$2,0),0),0)</f>
        <v>0.2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0.2</v>
      </c>
      <c r="Q133" s="31">
        <f>IFERROR(VLOOKUP(A133,PlayerStats!$B$1:$Z$999,MATCH("xAG",PlayerStats!$B$2:$Z$2,0),0),0)</f>
        <v>0.2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0.2</v>
      </c>
      <c r="V133" s="41">
        <f t="shared" si="11"/>
        <v>12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Ezri Konsa Ngoyo</v>
      </c>
      <c r="B134" s="31" t="str">
        <f>IF([1]FINAL!B134=0,"",[1]FINAL!B134)</f>
        <v>Konsa</v>
      </c>
      <c r="C134" s="31" t="str">
        <f>IF([1]FINAL!C134=0,"",[1]FINAL!C134)</f>
        <v>Ezri Konsa</v>
      </c>
      <c r="D134" s="31" t="str">
        <f>IF([1]FINAL!D134=0,"",[1]FINAL!D134)</f>
        <v/>
      </c>
      <c r="E134" s="42" t="str">
        <f>[1]FINAL!M134</f>
        <v>AVL</v>
      </c>
      <c r="F134" s="43">
        <f>IFERROR(VLOOKUP($E134,Table2!$B$1:$C$21,MATCH("MP",Table2!$B$1:$C$1,0),0),"")</f>
        <v>7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630</v>
      </c>
      <c r="J134" s="32">
        <f>IFERROR(VLOOKUP(D134,PlayingTime!$B$1:$Z$999,MATCH("Min",PlayingTime!$B$2:$Z$2,0),0),0)</f>
        <v>0</v>
      </c>
      <c r="K134" s="37">
        <f t="shared" si="8"/>
        <v>630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0.2</v>
      </c>
      <c r="O134" s="31">
        <f>IFERROR(VLOOKUP(D134,PlayerStats!$B$1:$Z$999,MATCH("xG",PlayerStats!$B$2:$Z$2,0),0),0)</f>
        <v>0</v>
      </c>
      <c r="P134" s="39">
        <f t="shared" si="9"/>
        <v>0.2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19</v>
      </c>
      <c r="X134" s="42" t="str">
        <f>API!M134&amp;" "&amp;API!V134</f>
        <v>Neal Maupay</v>
      </c>
      <c r="Y134" s="42">
        <f>API!AC134</f>
        <v>5</v>
      </c>
    </row>
    <row r="135" spans="1:25">
      <c r="A135" s="31" t="str">
        <f>IF([1]FINAL!A135=0,"",[1]FINAL!A135)</f>
        <v>Rico Henry</v>
      </c>
      <c r="B135" s="31" t="str">
        <f>IF([1]FINAL!B135=0,"",[1]FINAL!B135)</f>
        <v>Henry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BRE</v>
      </c>
      <c r="F135" s="43">
        <f>IFERROR(VLOOKUP($E135,Table2!$B$1:$C$21,MATCH("MP",Table2!$B$1:$C$1,0),0),"")</f>
        <v>7</v>
      </c>
      <c r="G135" s="32">
        <f>IFERROR(VLOOKUP(A135,PlayingTime!$B$1:$Z$999,MATCH("Min",PlayingTime!$B$2:$Z$2,0),0),0)</f>
        <v>401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401</v>
      </c>
      <c r="L135" s="31">
        <f>IFERROR(VLOOKUP(A135,PlayerStats!$B$1:$Z$999,MATCH("xG",PlayerStats!$B$2:$Z$2,0),0),0)</f>
        <v>0.1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0.1</v>
      </c>
      <c r="Q135" s="31">
        <f>IFERROR(VLOOKUP(A135,PlayerStats!$B$1:$Z$999,MATCH("xAG",PlayerStats!$B$2:$Z$2,0),0),0)</f>
        <v>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</v>
      </c>
      <c r="V135" s="41">
        <f t="shared" si="11"/>
        <v>13</v>
      </c>
      <c r="X135" s="42" t="str">
        <f>API!M135&amp;" "&amp;API!V135</f>
        <v>Michael Olakigbe</v>
      </c>
      <c r="Y135" s="42">
        <f>API!AC135</f>
        <v>3</v>
      </c>
    </row>
    <row r="136" spans="1:25">
      <c r="A136" s="31" t="str">
        <f>IF([1]FINAL!A136=0,"",[1]FINAL!A136)</f>
        <v>Emiliano Martínez Romero</v>
      </c>
      <c r="B136" s="31" t="str">
        <f>IF([1]FINAL!B136=0,"",[1]FINAL!B136)</f>
        <v>Martinez</v>
      </c>
      <c r="C136" s="31" t="str">
        <f>IF([1]FINAL!C136=0,"",[1]FINAL!C136)</f>
        <v>Emiliano Martínez</v>
      </c>
      <c r="D136" s="31" t="str">
        <f>IF([1]FINAL!D136=0,"",[1]FINAL!D136)</f>
        <v/>
      </c>
      <c r="E136" s="42" t="str">
        <f>[1]FINAL!M136</f>
        <v>AVL</v>
      </c>
      <c r="F136" s="43">
        <f>IFERROR(VLOOKUP($E136,Table2!$B$1:$C$21,MATCH("MP",Table2!$B$1:$C$1,0),0),"")</f>
        <v>7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540</v>
      </c>
      <c r="J136" s="32">
        <f>IFERROR(VLOOKUP(D136,PlayingTime!$B$1:$Z$999,MATCH("Min",PlayingTime!$B$2:$Z$2,0),0),0)</f>
        <v>0</v>
      </c>
      <c r="K136" s="37">
        <f t="shared" si="8"/>
        <v>540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20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Gabriel Martinelli Silva</v>
      </c>
      <c r="B137" s="31" t="str">
        <f>IF([1]FINAL!B137=0,"",[1]FINAL!B137)</f>
        <v>Martinelli</v>
      </c>
      <c r="C137" s="31" t="str">
        <f>IF([1]FINAL!C137=0,"",[1]FINAL!C137)</f>
        <v>Gabriel Martinelli</v>
      </c>
      <c r="D137" s="31" t="str">
        <f>IF([1]FINAL!D137=0,"",[1]FINAL!D137)</f>
        <v/>
      </c>
      <c r="E137" s="42" t="str">
        <f>[1]FINAL!M137</f>
        <v>ARS</v>
      </c>
      <c r="F137" s="43">
        <f>IFERROR(VLOOKUP($E137,Table2!$B$1:$C$21,MATCH("MP",Table2!$B$1:$C$1,0),0),"")</f>
        <v>7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356</v>
      </c>
      <c r="J137" s="32">
        <f>IFERROR(VLOOKUP(D137,PlayingTime!$B$1:$Z$999,MATCH("Min",PlayingTime!$B$2:$Z$2,0),0),0)</f>
        <v>0</v>
      </c>
      <c r="K137" s="37">
        <f t="shared" si="8"/>
        <v>356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0.7</v>
      </c>
      <c r="O137" s="31">
        <f>IFERROR(VLOOKUP(D137,PlayerStats!$B$1:$Z$999,MATCH("xG",PlayerStats!$B$2:$Z$2,0),0),0)</f>
        <v>0</v>
      </c>
      <c r="P137" s="39">
        <f t="shared" si="9"/>
        <v>0.7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0.3</v>
      </c>
      <c r="T137" s="31">
        <f>IFERROR(VLOOKUP(D137,PlayerStats!$B$1:$Z$999,MATCH("xAG",PlayerStats!$B$2:$Z$2,0),0),0)</f>
        <v>0</v>
      </c>
      <c r="U137" s="39">
        <f t="shared" si="10"/>
        <v>0.3</v>
      </c>
      <c r="V137" s="41">
        <f t="shared" si="11"/>
        <v>16</v>
      </c>
      <c r="X137" s="42" t="str">
        <f>API!M137&amp;" "&amp;API!V137</f>
        <v>Saman Ghoddos</v>
      </c>
      <c r="Y137" s="42">
        <f>API!AC137</f>
        <v>1</v>
      </c>
    </row>
    <row r="138" spans="1:25">
      <c r="A138" s="31" t="str">
        <f>IF([1]FINAL!A138=0,"",[1]FINAL!A138)</f>
        <v>Nicolas Jackson</v>
      </c>
      <c r="B138" s="31" t="str">
        <f>IF([1]FINAL!B138=0,"",[1]FINAL!B138)</f>
        <v>N.Jackson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CHE</v>
      </c>
      <c r="F138" s="43">
        <f>IFERROR(VLOOKUP($E138,Table2!$B$1:$C$21,MATCH("MP",Table2!$B$1:$C$1,0),0),"")</f>
        <v>6</v>
      </c>
      <c r="G138" s="32">
        <f>IFERROR(VLOOKUP(A138,PlayingTime!$B$1:$Z$999,MATCH("Min",PlayingTime!$B$2:$Z$2,0),0),0)</f>
        <v>509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509</v>
      </c>
      <c r="L138" s="31">
        <f>IFERROR(VLOOKUP(A138,PlayerStats!$B$1:$Z$999,MATCH("xG",PlayerStats!$B$2:$Z$2,0),0),0)</f>
        <v>3.8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3.8</v>
      </c>
      <c r="Q138" s="31">
        <f>IFERROR(VLOOKUP(A138,PlayerStats!$B$1:$Z$999,MATCH("xAG",PlayerStats!$B$2:$Z$2,0),0),0)</f>
        <v>0.4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0.4</v>
      </c>
      <c r="V138" s="41">
        <f t="shared" si="11"/>
        <v>12</v>
      </c>
      <c r="X138" s="42" t="str">
        <f>API!M138&amp;" "&amp;API!V138</f>
        <v>Simon Adingra</v>
      </c>
      <c r="Y138" s="42">
        <f>API!AC138</f>
        <v>16</v>
      </c>
    </row>
    <row r="139" spans="1:25">
      <c r="A139" s="31" t="str">
        <f>IF([1]FINAL!A139=0,"",[1]FINAL!A139)</f>
        <v>Youri Tielemans</v>
      </c>
      <c r="B139" s="31" t="str">
        <f>IF([1]FINAL!B139=0,"",[1]FINAL!B139)</f>
        <v>Tielemans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AVL</v>
      </c>
      <c r="F139" s="43">
        <f>IFERROR(VLOOKUP($E139,Table2!$B$1:$C$21,MATCH("MP",Table2!$B$1:$C$1,0),0),"")</f>
        <v>7</v>
      </c>
      <c r="G139" s="32">
        <f>IFERROR(VLOOKUP(A139,PlayingTime!$B$1:$Z$999,MATCH("Min",PlayingTime!$B$2:$Z$2,0),0),0)</f>
        <v>141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141</v>
      </c>
      <c r="L139" s="31">
        <f>IFERROR(VLOOKUP(A139,PlayerStats!$B$1:$Z$999,MATCH("xG",PlayerStats!$B$2:$Z$2,0),0),0)</f>
        <v>0.1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0.1</v>
      </c>
      <c r="Q139" s="31">
        <f>IFERROR(VLOOKUP(A139,PlayerStats!$B$1:$Z$999,MATCH("xAG",PlayerStats!$B$2:$Z$2,0),0),0)</f>
        <v>0.1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0.1</v>
      </c>
      <c r="V139" s="41">
        <f t="shared" si="11"/>
        <v>7</v>
      </c>
      <c r="X139" s="42" t="str">
        <f>API!M139&amp;" "&amp;API!V139</f>
        <v>Steven Alzate</v>
      </c>
      <c r="Y139" s="42">
        <f>API!AC139</f>
        <v>0</v>
      </c>
    </row>
    <row r="140" spans="1:25">
      <c r="A140" s="31" t="str">
        <f>IF([1]FINAL!A140=0,"",[1]FINAL!A140)</f>
        <v>Harvey Elliott</v>
      </c>
      <c r="B140" s="31" t="str">
        <f>IF([1]FINAL!B140=0,"",[1]FINAL!B140)</f>
        <v>Elliott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LIV</v>
      </c>
      <c r="F140" s="43">
        <f>IFERROR(VLOOKUP($E140,Table2!$B$1:$C$21,MATCH("MP",Table2!$B$1:$C$1,0),0),"")</f>
        <v>7</v>
      </c>
      <c r="G140" s="32">
        <f>IFERROR(VLOOKUP(A140,PlayingTime!$B$1:$Z$999,MATCH("Min",PlayingTime!$B$2:$Z$2,0),0),0)</f>
        <v>123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123</v>
      </c>
      <c r="L140" s="31">
        <f>IFERROR(VLOOKUP(A140,PlayerStats!$B$1:$Z$999,MATCH("xG",PlayerStats!$B$2:$Z$2,0),0),0)</f>
        <v>0.1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0.1</v>
      </c>
      <c r="Q140" s="31">
        <f>IFERROR(VLOOKUP(A140,PlayerStats!$B$1:$Z$999,MATCH("xAG",PlayerStats!$B$2:$Z$2,0),0),0)</f>
        <v>0.1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0.1</v>
      </c>
      <c r="V140" s="41">
        <f t="shared" si="11"/>
        <v>7</v>
      </c>
      <c r="X140" s="42" t="str">
        <f>API!M140&amp;" "&amp;API!V140</f>
        <v>Yasin Ayari</v>
      </c>
      <c r="Y140" s="42">
        <f>API!AC140</f>
        <v>0</v>
      </c>
    </row>
    <row r="141" spans="1:25">
      <c r="A141" s="31" t="str">
        <f>IF([1]FINAL!A141=0,"",[1]FINAL!A141)</f>
        <v>Andreas Hoelgebaum Pereira</v>
      </c>
      <c r="B141" s="31" t="str">
        <f>IF([1]FINAL!B141=0,"",[1]FINAL!B141)</f>
        <v>Andreas</v>
      </c>
      <c r="C141" s="31" t="str">
        <f>IF([1]FINAL!C141=0,"",[1]FINAL!C141)</f>
        <v>A Pereira</v>
      </c>
      <c r="D141" s="31" t="str">
        <f>IF([1]FINAL!D141=0,"",[1]FINAL!D141)</f>
        <v>Andreas Pereira</v>
      </c>
      <c r="E141" s="42" t="str">
        <f>[1]FINAL!M141</f>
        <v>FUL</v>
      </c>
      <c r="F141" s="43">
        <f>IFERROR(VLOOKUP($E141,Table2!$B$1:$C$21,MATCH("MP",Table2!$B$1:$C$1,0),0),"")</f>
        <v>6</v>
      </c>
      <c r="G141" s="32">
        <f>IFERROR(VLOOKUP(A141,PlayingTime!$B$1:$Z$999,MATCH("Min",PlayingTime!$B$2:$Z$2,0),0),0)</f>
        <v>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406</v>
      </c>
      <c r="K141" s="37">
        <f t="shared" si="8"/>
        <v>406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0.2</v>
      </c>
      <c r="P141" s="39">
        <f t="shared" si="9"/>
        <v>0.2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0.5</v>
      </c>
      <c r="U141" s="39">
        <f t="shared" si="10"/>
        <v>0.5</v>
      </c>
      <c r="V141" s="41">
        <f t="shared" si="11"/>
        <v>21</v>
      </c>
      <c r="X141" s="42" t="str">
        <f>API!M141&amp;" "&amp;API!V141</f>
        <v>Facundo Buonanotte</v>
      </c>
      <c r="Y141" s="42">
        <f>API!AC141</f>
        <v>1</v>
      </c>
    </row>
    <row r="142" spans="1:25">
      <c r="A142" s="31" t="str">
        <f>IF([1]FINAL!A142=0,"",[1]FINAL!A142)</f>
        <v>Gabriel dos Santos Magalhães</v>
      </c>
      <c r="B142" s="31" t="str">
        <f>IF([1]FINAL!B142=0,"",[1]FINAL!B142)</f>
        <v>Gabriel</v>
      </c>
      <c r="C142" s="31" t="str">
        <f>IF([1]FINAL!C142=0,"",[1]FINAL!C142)</f>
        <v>Gabriel Magalhaes</v>
      </c>
      <c r="D142" s="31" t="str">
        <f>IF([1]FINAL!D142=0,"",[1]FINAL!D142)</f>
        <v>Gabriel Dos Santos</v>
      </c>
      <c r="E142" s="42" t="str">
        <f>[1]FINAL!M142</f>
        <v>ARS</v>
      </c>
      <c r="F142" s="43">
        <f>IFERROR(VLOOKUP($E142,Table2!$B$1:$C$21,MATCH("MP",Table2!$B$1:$C$1,0),0),"")</f>
        <v>7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386</v>
      </c>
      <c r="K142" s="37">
        <f t="shared" si="8"/>
        <v>386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0.1</v>
      </c>
      <c r="P142" s="39">
        <f t="shared" si="9"/>
        <v>0.1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16</v>
      </c>
      <c r="X142" s="42" t="str">
        <f>API!M142&amp;" "&amp;API!V142</f>
        <v>Aaron Connolly</v>
      </c>
      <c r="Y142" s="42">
        <f>API!AC142</f>
        <v>0</v>
      </c>
    </row>
    <row r="143" spans="1:25">
      <c r="A143" s="31" t="str">
        <f>IF([1]FINAL!A143=0,"",[1]FINAL!A143)</f>
        <v>Ibrahima Konaté</v>
      </c>
      <c r="B143" s="31" t="str">
        <f>IF([1]FINAL!B143=0,"",[1]FINAL!B143)</f>
        <v>Konaté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7</v>
      </c>
      <c r="G143" s="32">
        <f>IFERROR(VLOOKUP(A143,PlayingTime!$B$1:$Z$999,MATCH("Min",PlayingTime!$B$2:$Z$2,0),0),0)</f>
        <v>206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206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</v>
      </c>
      <c r="Q143" s="31">
        <f>IFERROR(VLOOKUP(A143,PlayerStats!$B$1:$Z$999,MATCH("xAG",PlayerStats!$B$2:$Z$2,0),0),0)</f>
        <v>0.2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0.2</v>
      </c>
      <c r="V143" s="41">
        <f t="shared" si="11"/>
        <v>6</v>
      </c>
      <c r="X143" s="42" t="str">
        <f>API!M143&amp;" "&amp;API!V143</f>
        <v>Mahmoud Dahoud</v>
      </c>
      <c r="Y143" s="42">
        <f>API!AC143</f>
        <v>11</v>
      </c>
    </row>
    <row r="144" spans="1:25">
      <c r="A144" s="31" t="str">
        <f>IF([1]FINAL!A144=0,"",[1]FINAL!A144)</f>
        <v>Aaron Ramsdale</v>
      </c>
      <c r="B144" s="31" t="str">
        <f>IF([1]FINAL!B144=0,"",[1]FINAL!B144)</f>
        <v>Ramsdale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ARS</v>
      </c>
      <c r="F144" s="43">
        <f>IFERROR(VLOOKUP($E144,Table2!$B$1:$C$21,MATCH("MP",Table2!$B$1:$C$1,0),0),"")</f>
        <v>7</v>
      </c>
      <c r="G144" s="32">
        <f>IFERROR(VLOOKUP(A144,PlayingTime!$B$1:$Z$999,MATCH("Min",PlayingTime!$B$2:$Z$2,0),0),0)</f>
        <v>360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360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11</v>
      </c>
      <c r="X144" s="42" t="str">
        <f>API!M144&amp;" "&amp;API!V144</f>
        <v>Lewis Dunk</v>
      </c>
      <c r="Y144" s="42">
        <f>API!AC144</f>
        <v>8</v>
      </c>
    </row>
    <row r="145" spans="1:25">
      <c r="A145" s="31" t="str">
        <f>IF([1]FINAL!A145=0,"",[1]FINAL!A145)</f>
        <v>Zeki Amdouni</v>
      </c>
      <c r="B145" s="31" t="str">
        <f>IF([1]FINAL!B145=0,"",[1]FINAL!B145)</f>
        <v>Amdouni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BUR</v>
      </c>
      <c r="F145" s="43">
        <f>IFERROR(VLOOKUP($E145,Table2!$B$1:$C$21,MATCH("MP",Table2!$B$1:$C$1,0),0),"")</f>
        <v>6</v>
      </c>
      <c r="G145" s="32">
        <f>IFERROR(VLOOKUP(A145,PlayingTime!$B$1:$Z$999,MATCH("Min",PlayingTime!$B$2:$Z$2,0),0),0)</f>
        <v>390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390</v>
      </c>
      <c r="L145" s="31">
        <f>IFERROR(VLOOKUP(A145,PlayerStats!$B$1:$Z$999,MATCH("xG",PlayerStats!$B$2:$Z$2,0),0),0)</f>
        <v>1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</v>
      </c>
      <c r="Q145" s="31">
        <f>IFERROR(VLOOKUP(A145,PlayerStats!$B$1:$Z$999,MATCH("xAG",PlayerStats!$B$2:$Z$2,0),0),0)</f>
        <v>0.2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0.2</v>
      </c>
      <c r="V145" s="41">
        <f t="shared" si="11"/>
        <v>15</v>
      </c>
      <c r="X145" s="42" t="str">
        <f>API!M145&amp;" "&amp;API!V145</f>
        <v>Julio Enciso</v>
      </c>
      <c r="Y145" s="42">
        <f>API!AC145</f>
        <v>8</v>
      </c>
    </row>
    <row r="146" spans="1:25">
      <c r="A146" s="31" t="str">
        <f>IF([1]FINAL!A146=0,"",[1]FINAL!A146)</f>
        <v>James Garner</v>
      </c>
      <c r="B146" s="31" t="str">
        <f>IF([1]FINAL!B146=0,"",[1]FINAL!B146)</f>
        <v>Garner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EVE</v>
      </c>
      <c r="F146" s="43">
        <f>IFERROR(VLOOKUP($E146,Table2!$B$1:$C$21,MATCH("MP",Table2!$B$1:$C$1,0),0),"")</f>
        <v>7</v>
      </c>
      <c r="G146" s="32">
        <f>IFERROR(VLOOKUP(A146,PlayingTime!$B$1:$Z$999,MATCH("Min",PlayingTime!$B$2:$Z$2,0),0),0)</f>
        <v>527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527</v>
      </c>
      <c r="L146" s="31">
        <f>IFERROR(VLOOKUP(A146,PlayerStats!$B$1:$Z$999,MATCH("xG",PlayerStats!$B$2:$Z$2,0),0),0)</f>
        <v>0.9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0.9</v>
      </c>
      <c r="Q146" s="31">
        <f>IFERROR(VLOOKUP(A146,PlayerStats!$B$1:$Z$999,MATCH("xAG",PlayerStats!$B$2:$Z$2,0),0),0)</f>
        <v>1.9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1.9</v>
      </c>
      <c r="V146" s="41">
        <f t="shared" si="11"/>
        <v>17</v>
      </c>
      <c r="X146" s="42" t="str">
        <f>API!M146&amp;" "&amp;API!V146</f>
        <v>Pervis Estupiñán</v>
      </c>
      <c r="Y146" s="42">
        <f>API!AC146</f>
        <v>25</v>
      </c>
    </row>
    <row r="147" spans="1:25">
      <c r="A147" s="31" t="str">
        <f>IF([1]FINAL!A147=0,"",[1]FINAL!A147)</f>
        <v>Kurt Zouma</v>
      </c>
      <c r="B147" s="31" t="str">
        <f>IF([1]FINAL!B147=0,"",[1]FINAL!B147)</f>
        <v>Zouma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WHU</v>
      </c>
      <c r="F147" s="43">
        <f>IFERROR(VLOOKUP($E147,Table2!$B$1:$C$21,MATCH("MP",Table2!$B$1:$C$1,0),0),"")</f>
        <v>7</v>
      </c>
      <c r="G147" s="32">
        <f>IFERROR(VLOOKUP(A147,PlayingTime!$B$1:$Z$999,MATCH("Min",PlayingTime!$B$2:$Z$2,0),0),0)</f>
        <v>630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630</v>
      </c>
      <c r="L147" s="31">
        <f>IFERROR(VLOOKUP(A147,PlayerStats!$B$1:$Z$999,MATCH("xG",PlayerStats!$B$2:$Z$2,0),0),0)</f>
        <v>0.3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0.3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25</v>
      </c>
      <c r="X147" s="42" t="str">
        <f>API!M147&amp;" "&amp;API!V147</f>
        <v>Evan Ferguson</v>
      </c>
      <c r="Y147" s="42">
        <f>API!AC147</f>
        <v>28</v>
      </c>
    </row>
    <row r="148" spans="1:25">
      <c r="A148" s="31" t="str">
        <f>IF([1]FINAL!A148=0,"",[1]FINAL!A148)</f>
        <v>Chiedozie Ogbene</v>
      </c>
      <c r="B148" s="31" t="str">
        <f>IF([1]FINAL!B148=0,"",[1]FINAL!B148)</f>
        <v>Ogbene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LUT</v>
      </c>
      <c r="F148" s="43">
        <f>IFERROR(VLOOKUP($E148,Table2!$B$1:$C$21,MATCH("MP",Table2!$B$1:$C$1,0),0),"")</f>
        <v>6</v>
      </c>
      <c r="G148" s="32">
        <f>IFERROR(VLOOKUP(A148,PlayingTime!$B$1:$Z$999,MATCH("Min",PlayingTime!$B$2:$Z$2,0),0),0)</f>
        <v>239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239</v>
      </c>
      <c r="L148" s="31">
        <f>IFERROR(VLOOKUP(A148,PlayerStats!$B$1:$Z$999,MATCH("xG",PlayerStats!$B$2:$Z$2,0),0),0)</f>
        <v>0.1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0.1</v>
      </c>
      <c r="Q148" s="31">
        <f>IFERROR(VLOOKUP(A148,PlayerStats!$B$1:$Z$999,MATCH("xAG",PlayerStats!$B$2:$Z$2,0),0),0)</f>
        <v>0.3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0.3</v>
      </c>
      <c r="V148" s="41">
        <f t="shared" si="11"/>
        <v>8</v>
      </c>
      <c r="X148" s="42" t="str">
        <f>API!M148&amp;" "&amp;API!V148</f>
        <v>Billy Gilmour</v>
      </c>
      <c r="Y148" s="42">
        <f>API!AC148</f>
        <v>24</v>
      </c>
    </row>
    <row r="149" spans="1:25">
      <c r="A149" s="31" t="str">
        <f>IF([1]FINAL!A149=0,"",[1]FINAL!A149)</f>
        <v>Lloyd Kelly</v>
      </c>
      <c r="B149" s="31" t="str">
        <f>IF([1]FINAL!B149=0,"",[1]FINAL!B149)</f>
        <v>Kelly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BOU</v>
      </c>
      <c r="F149" s="43">
        <f>IFERROR(VLOOKUP($E149,Table2!$B$1:$C$21,MATCH("MP",Table2!$B$1:$C$1,0),0),"")</f>
        <v>7</v>
      </c>
      <c r="G149" s="32">
        <f>IFERROR(VLOOKUP(A149,PlayingTime!$B$1:$Z$999,MATCH("Min",PlayingTime!$B$2:$Z$2,0),0),0)</f>
        <v>277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277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10</v>
      </c>
      <c r="X149" s="42" t="str">
        <f>API!M149&amp;" "&amp;API!V149</f>
        <v>Pascal Groß</v>
      </c>
      <c r="Y149" s="42">
        <f>API!AC149</f>
        <v>26</v>
      </c>
    </row>
    <row r="150" spans="1:25">
      <c r="A150" s="31" t="str">
        <f>IF([1]FINAL!A150=0,"",[1]FINAL!A150)</f>
        <v>Alejandro Garnacho</v>
      </c>
      <c r="B150" s="31" t="str">
        <f>IF([1]FINAL!B150=0,"",[1]FINAL!B150)</f>
        <v>Garnacho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MUN</v>
      </c>
      <c r="F150" s="43">
        <f>IFERROR(VLOOKUP($E150,Table2!$B$1:$C$21,MATCH("MP",Table2!$B$1:$C$1,0),0),"")</f>
        <v>7</v>
      </c>
      <c r="G150" s="32">
        <f>IFERROR(VLOOKUP(A150,PlayingTime!$B$1:$Z$999,MATCH("Min",PlayingTime!$B$2:$Z$2,0),0),0)</f>
        <v>175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175</v>
      </c>
      <c r="L150" s="31">
        <f>IFERROR(VLOOKUP(A150,PlayerStats!$B$1:$Z$999,MATCH("xG",PlayerStats!$B$2:$Z$2,0),0),0)</f>
        <v>0.5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0.5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8</v>
      </c>
      <c r="X150" s="42" t="str">
        <f>API!M150&amp;" "&amp;API!V150</f>
        <v>João Pedro Junqueira de Jesus</v>
      </c>
      <c r="Y150" s="42">
        <f>API!AC150</f>
        <v>22</v>
      </c>
    </row>
    <row r="151" spans="1:25">
      <c r="A151" s="31" t="str">
        <f>IF([1]FINAL!A151=0,"",[1]FINAL!A151)</f>
        <v>Philip Billing</v>
      </c>
      <c r="B151" s="31" t="str">
        <f>IF([1]FINAL!B151=0,"",[1]FINAL!B151)</f>
        <v>Billing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BOU</v>
      </c>
      <c r="F151" s="43">
        <f>IFERROR(VLOOKUP($E151,Table2!$B$1:$C$21,MATCH("MP",Table2!$B$1:$C$1,0),0),"")</f>
        <v>7</v>
      </c>
      <c r="G151" s="32">
        <f>IFERROR(VLOOKUP(A151,PlayingTime!$B$1:$Z$999,MATCH("Min",PlayingTime!$B$2:$Z$2,0),0),0)</f>
        <v>600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600</v>
      </c>
      <c r="L151" s="31">
        <f>IFERROR(VLOOKUP(A151,PlayerStats!$B$1:$Z$999,MATCH("xG",PlayerStats!$B$2:$Z$2,0),0),0)</f>
        <v>1.3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1.3</v>
      </c>
      <c r="Q151" s="31">
        <f>IFERROR(VLOOKUP(A151,PlayerStats!$B$1:$Z$999,MATCH("xAG",PlayerStats!$B$2:$Z$2,0),0),0)</f>
        <v>0.6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0.6</v>
      </c>
      <c r="V151" s="41">
        <f t="shared" si="11"/>
        <v>15</v>
      </c>
      <c r="X151" s="42" t="str">
        <f>API!M151&amp;" "&amp;API!V151</f>
        <v>Michał Karbownik</v>
      </c>
      <c r="Y151" s="42">
        <f>API!AC151</f>
        <v>0</v>
      </c>
    </row>
    <row r="152" spans="1:25">
      <c r="A152" s="31" t="str">
        <f>IF([1]FINAL!A152=0,"",[1]FINAL!A152)</f>
        <v>Joel Ward</v>
      </c>
      <c r="B152" s="31" t="str">
        <f>IF([1]FINAL!B152=0,"",[1]FINAL!B152)</f>
        <v>Ward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CRY</v>
      </c>
      <c r="F152" s="43">
        <f>IFERROR(VLOOKUP($E152,Table2!$B$1:$C$21,MATCH("MP",Table2!$B$1:$C$1,0),0),"")</f>
        <v>7</v>
      </c>
      <c r="G152" s="32">
        <f>IFERROR(VLOOKUP(A152,PlayingTime!$B$1:$Z$999,MATCH("Min",PlayingTime!$B$2:$Z$2,0),0),0)</f>
        <v>622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622</v>
      </c>
      <c r="L152" s="31">
        <f>IFERROR(VLOOKUP(A152,PlayerStats!$B$1:$Z$999,MATCH("xG",PlayerStats!$B$2:$Z$2,0),0),0)</f>
        <v>0.5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0.5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21</v>
      </c>
      <c r="X152" s="42" t="str">
        <f>API!M152&amp;" "&amp;API!V152</f>
        <v>Kacper Kozłowski</v>
      </c>
      <c r="Y152" s="42">
        <f>API!AC152</f>
        <v>0</v>
      </c>
    </row>
    <row r="153" spans="1:25">
      <c r="A153" s="31" t="str">
        <f>IF([1]FINAL!A153=0,"",[1]FINAL!A153)</f>
        <v>Dominic Calvert-Lewin</v>
      </c>
      <c r="B153" s="31" t="str">
        <f>IF([1]FINAL!B153=0,"",[1]FINAL!B153)</f>
        <v>Calvert-Lewin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EVE</v>
      </c>
      <c r="F153" s="43">
        <f>IFERROR(VLOOKUP($E153,Table2!$B$1:$C$21,MATCH("MP",Table2!$B$1:$C$1,0),0),"")</f>
        <v>7</v>
      </c>
      <c r="G153" s="32">
        <f>IFERROR(VLOOKUP(A153,PlayingTime!$B$1:$Z$999,MATCH("Min",PlayingTime!$B$2:$Z$2,0),0),0)</f>
        <v>180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180</v>
      </c>
      <c r="L153" s="31">
        <f>IFERROR(VLOOKUP(A153,PlayerStats!$B$1:$Z$999,MATCH("xG",PlayerStats!$B$2:$Z$2,0),0),0)</f>
        <v>2.1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2.1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13</v>
      </c>
      <c r="X153" s="42" t="str">
        <f>API!M153&amp;" "&amp;API!V153</f>
        <v>Adam Lallana</v>
      </c>
      <c r="Y153" s="42">
        <f>API!AC153</f>
        <v>5</v>
      </c>
    </row>
    <row r="154" spans="1:25">
      <c r="A154" s="31" t="str">
        <f>IF([1]FINAL!A154=0,"",[1]FINAL!A154)</f>
        <v>Jordan Ayew</v>
      </c>
      <c r="B154" s="31" t="str">
        <f>IF([1]FINAL!B154=0,"",[1]FINAL!B154)</f>
        <v>J.Ayew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CRY</v>
      </c>
      <c r="F154" s="43">
        <f>IFERROR(VLOOKUP($E154,Table2!$B$1:$C$21,MATCH("MP",Table2!$B$1:$C$1,0),0),"")</f>
        <v>7</v>
      </c>
      <c r="G154" s="32">
        <f>IFERROR(VLOOKUP(A154,PlayingTime!$B$1:$Z$999,MATCH("Min",PlayingTime!$B$2:$Z$2,0),0),0)</f>
        <v>564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564</v>
      </c>
      <c r="L154" s="31">
        <f>IFERROR(VLOOKUP(A154,PlayerStats!$B$1:$Z$999,MATCH("xG",PlayerStats!$B$2:$Z$2,0),0),0)</f>
        <v>0.9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0.9</v>
      </c>
      <c r="Q154" s="31">
        <f>IFERROR(VLOOKUP(A154,PlayerStats!$B$1:$Z$999,MATCH("xAG",PlayerStats!$B$2:$Z$2,0),0),0)</f>
        <v>1.1000000000000001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1.1000000000000001</v>
      </c>
      <c r="V154" s="41">
        <f t="shared" si="11"/>
        <v>20</v>
      </c>
      <c r="X154" s="42" t="str">
        <f>API!M154&amp;" "&amp;API!V154</f>
        <v>Tariq Lamptey</v>
      </c>
      <c r="Y154" s="42">
        <f>API!AC154</f>
        <v>8</v>
      </c>
    </row>
    <row r="155" spans="1:25">
      <c r="A155" s="31" t="str">
        <f>IF([1]FINAL!A155=0,"",[1]FINAL!A155)</f>
        <v>Vitalii Mykolenko</v>
      </c>
      <c r="B155" s="31" t="str">
        <f>IF([1]FINAL!B155=0,"",[1]FINAL!B155)</f>
        <v>Mykolenko</v>
      </c>
      <c r="C155" s="31" t="str">
        <f>IF([1]FINAL!C155=0,"",[1]FINAL!C155)</f>
        <v>Vitaliy Mykolenko</v>
      </c>
      <c r="D155" s="31" t="str">
        <f>IF([1]FINAL!D155=0,"",[1]FINAL!D155)</f>
        <v/>
      </c>
      <c r="E155" s="42" t="str">
        <f>[1]FINAL!M155</f>
        <v>EVE</v>
      </c>
      <c r="F155" s="43">
        <f>IFERROR(VLOOKUP($E155,Table2!$B$1:$C$21,MATCH("MP",Table2!$B$1:$C$1,0),0),"")</f>
        <v>7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270</v>
      </c>
      <c r="J155" s="32">
        <f>IFERROR(VLOOKUP(D155,PlayingTime!$B$1:$Z$999,MATCH("Min",PlayingTime!$B$2:$Z$2,0),0),0)</f>
        <v>0</v>
      </c>
      <c r="K155" s="37">
        <f t="shared" si="8"/>
        <v>270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0.2</v>
      </c>
      <c r="O155" s="31">
        <f>IFERROR(VLOOKUP(D155,PlayerStats!$B$1:$Z$999,MATCH("xG",PlayerStats!$B$2:$Z$2,0),0),0)</f>
        <v>0</v>
      </c>
      <c r="P155" s="39">
        <f t="shared" si="9"/>
        <v>0.2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0.3</v>
      </c>
      <c r="T155" s="31">
        <f>IFERROR(VLOOKUP(D155,PlayerStats!$B$1:$Z$999,MATCH("xAG",PlayerStats!$B$2:$Z$2,0),0),0)</f>
        <v>0</v>
      </c>
      <c r="U155" s="39">
        <f t="shared" si="10"/>
        <v>0.3</v>
      </c>
      <c r="V155" s="41">
        <f t="shared" si="11"/>
        <v>6</v>
      </c>
      <c r="X155" s="42" t="str">
        <f>API!M155&amp;" "&amp;API!V155</f>
        <v>Solly March</v>
      </c>
      <c r="Y155" s="42">
        <f>API!AC155</f>
        <v>31</v>
      </c>
    </row>
    <row r="156" spans="1:25">
      <c r="A156" s="31" t="str">
        <f>IF([1]FINAL!A156=0,"",[1]FINAL!A156)</f>
        <v>Mark Flekken</v>
      </c>
      <c r="B156" s="31" t="str">
        <f>IF([1]FINAL!B156=0,"",[1]FINAL!B156)</f>
        <v>Flekken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BRE</v>
      </c>
      <c r="F156" s="43">
        <f>IFERROR(VLOOKUP($E156,Table2!$B$1:$C$21,MATCH("MP",Table2!$B$1:$C$1,0),0),"")</f>
        <v>7</v>
      </c>
      <c r="G156" s="32">
        <f>IFERROR(VLOOKUP(A156,PlayingTime!$B$1:$Z$999,MATCH("Min",PlayingTime!$B$2:$Z$2,0),0),0)</f>
        <v>630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630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19</v>
      </c>
      <c r="X156" s="42" t="str">
        <f>API!M156&amp;" "&amp;API!V156</f>
        <v>Tom McGill</v>
      </c>
      <c r="Y156" s="42">
        <f>API!AC156</f>
        <v>0</v>
      </c>
    </row>
    <row r="157" spans="1:25">
      <c r="A157" s="31" t="str">
        <f>IF([1]FINAL!A157=0,"",[1]FINAL!A157)</f>
        <v>Amadou Onana</v>
      </c>
      <c r="B157" s="31" t="str">
        <f>IF([1]FINAL!B157=0,"",[1]FINAL!B157)</f>
        <v>Onana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EVE</v>
      </c>
      <c r="F157" s="43">
        <f>IFERROR(VLOOKUP($E157,Table2!$B$1:$C$21,MATCH("MP",Table2!$B$1:$C$1,0),0),"")</f>
        <v>7</v>
      </c>
      <c r="G157" s="32">
        <f>IFERROR(VLOOKUP(A157,PlayingTime!$B$1:$Z$999,MATCH("Min",PlayingTime!$B$2:$Z$2,0),0),0)</f>
        <v>616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616</v>
      </c>
      <c r="L157" s="31">
        <f>IFERROR(VLOOKUP(A157,PlayerStats!$B$1:$Z$999,MATCH("xG",PlayerStats!$B$2:$Z$2,0),0),0)</f>
        <v>0.8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0.8</v>
      </c>
      <c r="Q157" s="31">
        <f>IFERROR(VLOOKUP(A157,PlayerStats!$B$1:$Z$999,MATCH("xAG",PlayerStats!$B$2:$Z$2,0),0),0)</f>
        <v>2.2000000000000002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2.2000000000000002</v>
      </c>
      <c r="V157" s="41">
        <f t="shared" si="11"/>
        <v>14</v>
      </c>
      <c r="X157" s="42" t="str">
        <f>API!M157&amp;" "&amp;API!V157</f>
        <v>James Milner</v>
      </c>
      <c r="Y157" s="42">
        <f>API!AC157</f>
        <v>6</v>
      </c>
    </row>
    <row r="158" spans="1:25">
      <c r="A158" s="31" t="str">
        <f>IF([1]FINAL!A158=0,"",[1]FINAL!A158)</f>
        <v>André Onana</v>
      </c>
      <c r="B158" s="31" t="str">
        <f>IF([1]FINAL!B158=0,"",[1]FINAL!B158)</f>
        <v>Onana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MUN</v>
      </c>
      <c r="F158" s="43">
        <f>IFERROR(VLOOKUP($E158,Table2!$B$1:$C$21,MATCH("MP",Table2!$B$1:$C$1,0),0),"")</f>
        <v>7</v>
      </c>
      <c r="G158" s="32">
        <f>IFERROR(VLOOKUP(A158,PlayingTime!$B$1:$Z$999,MATCH("Min",PlayingTime!$B$2:$Z$2,0),0),0)</f>
        <v>630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630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22</v>
      </c>
      <c r="X158" s="42" t="str">
        <f>API!M158&amp;" "&amp;API!V158</f>
        <v>Kaoru Mitoma</v>
      </c>
      <c r="Y158" s="42">
        <f>API!AC158</f>
        <v>40</v>
      </c>
    </row>
    <row r="159" spans="1:25">
      <c r="A159" s="31" t="str">
        <f>IF([1]FINAL!A159=0,"",[1]FINAL!A159)</f>
        <v>Issa Diop</v>
      </c>
      <c r="B159" s="31" t="str">
        <f>IF([1]FINAL!B159=0,"",[1]FINAL!B159)</f>
        <v>Diop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FUL</v>
      </c>
      <c r="F159" s="43">
        <f>IFERROR(VLOOKUP($E159,Table2!$B$1:$C$21,MATCH("MP",Table2!$B$1:$C$1,0),0),"")</f>
        <v>6</v>
      </c>
      <c r="G159" s="32">
        <f>IFERROR(VLOOKUP(A159,PlayingTime!$B$1:$Z$999,MATCH("Min",PlayingTime!$B$2:$Z$2,0),0),0)</f>
        <v>540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540</v>
      </c>
      <c r="L159" s="31">
        <f>IFERROR(VLOOKUP(A159,PlayerStats!$B$1:$Z$999,MATCH("xG",PlayerStats!$B$2:$Z$2,0),0),0)</f>
        <v>0.1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0.1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</v>
      </c>
      <c r="V159" s="41">
        <f t="shared" si="11"/>
        <v>20</v>
      </c>
      <c r="X159" s="42" t="str">
        <f>API!M159&amp;" "&amp;API!V159</f>
        <v>Jakub Moder</v>
      </c>
      <c r="Y159" s="42">
        <f>API!AC159</f>
        <v>0</v>
      </c>
    </row>
    <row r="160" spans="1:25">
      <c r="A160" s="31" t="str">
        <f>IF([1]FINAL!A160=0,"",[1]FINAL!A160)</f>
        <v>Neco Williams</v>
      </c>
      <c r="B160" s="31" t="str">
        <f>IF([1]FINAL!B160=0,"",[1]FINAL!B160)</f>
        <v>Williams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NFO</v>
      </c>
      <c r="F160" s="43">
        <f>IFERROR(VLOOKUP($E160,Table2!$B$1:$C$21,MATCH("MP",Table2!$B$1:$C$1,0),0),"")</f>
        <v>7</v>
      </c>
      <c r="G160" s="32">
        <f>IFERROR(VLOOKUP(A160,PlayingTime!$B$1:$Z$999,MATCH("Min",PlayingTime!$B$2:$Z$2,0),0),0)</f>
        <v>109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109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</v>
      </c>
      <c r="V160" s="41">
        <f t="shared" si="11"/>
        <v>3</v>
      </c>
      <c r="X160" s="42" t="str">
        <f>API!M160&amp;" "&amp;API!V160</f>
        <v>Jeremy Sarmiento Morante</v>
      </c>
      <c r="Y160" s="42">
        <f>API!AC160</f>
        <v>0</v>
      </c>
    </row>
    <row r="161" spans="1:25">
      <c r="A161" s="31" t="str">
        <f>IF([1]FINAL!A161=0,"",[1]FINAL!A161)</f>
        <v>Danny Welbeck</v>
      </c>
      <c r="B161" s="31" t="str">
        <f>IF([1]FINAL!B161=0,"",[1]FINAL!B161)</f>
        <v>Welbeck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BHA</v>
      </c>
      <c r="F161" s="43">
        <f>IFERROR(VLOOKUP($E161,Table2!$B$1:$C$21,MATCH("MP",Table2!$B$1:$C$1,0),0),"")</f>
        <v>7</v>
      </c>
      <c r="G161" s="32">
        <f>IFERROR(VLOOKUP(A161,PlayingTime!$B$1:$Z$999,MATCH("Min",PlayingTime!$B$2:$Z$2,0),0),0)</f>
        <v>362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362</v>
      </c>
      <c r="L161" s="31">
        <f>IFERROR(VLOOKUP(A161,PlayerStats!$B$1:$Z$999,MATCH("xG",PlayerStats!$B$2:$Z$2,0),0),0)</f>
        <v>1.1000000000000001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1.1000000000000001</v>
      </c>
      <c r="Q161" s="31">
        <f>IFERROR(VLOOKUP(A161,PlayerStats!$B$1:$Z$999,MATCH("xAG",PlayerStats!$B$2:$Z$2,0),0),0)</f>
        <v>0.3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0.3</v>
      </c>
      <c r="V161" s="41">
        <f t="shared" si="11"/>
        <v>13</v>
      </c>
      <c r="X161" s="42" t="str">
        <f>API!M161&amp;" "&amp;API!V161</f>
        <v>Kjell Scherpen</v>
      </c>
      <c r="Y161" s="42">
        <f>API!AC161</f>
        <v>0</v>
      </c>
    </row>
    <row r="162" spans="1:25">
      <c r="A162" s="31" t="str">
        <f>IF([1]FINAL!A162=0,"",[1]FINAL!A162)</f>
        <v>Alex Iwobi</v>
      </c>
      <c r="B162" s="31" t="str">
        <f>IF([1]FINAL!B162=0,"",[1]FINAL!B162)</f>
        <v>Iwobi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FUL</v>
      </c>
      <c r="F162" s="43">
        <f>IFERROR(VLOOKUP($E162,Table2!$B$1:$C$21,MATCH("MP",Table2!$B$1:$C$1,0),0),"")</f>
        <v>6</v>
      </c>
      <c r="G162" s="32">
        <f>IFERROR(VLOOKUP(A162,PlayingTime!$B$1:$Z$999,MATCH("Min",PlayingTime!$B$2:$Z$2,0),0),0)</f>
        <v>140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140</v>
      </c>
      <c r="L162" s="31">
        <f>IFERROR(VLOOKUP(A162,PlayerStats!$B$1:$Z$999,MATCH("xG",PlayerStats!$B$2:$Z$2,0),0),0)</f>
        <v>0.3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0.3</v>
      </c>
      <c r="Q162" s="31">
        <f>IFERROR(VLOOKUP(A162,PlayerStats!$B$1:$Z$999,MATCH("xAG",PlayerStats!$B$2:$Z$2,0),0),0)</f>
        <v>0.2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0.2</v>
      </c>
      <c r="V162" s="41">
        <f t="shared" si="11"/>
        <v>5</v>
      </c>
      <c r="X162" s="42" t="str">
        <f>API!M162&amp;" "&amp;API!V162</f>
        <v>Jason Steele</v>
      </c>
      <c r="Y162" s="42">
        <f>API!AC162</f>
        <v>8</v>
      </c>
    </row>
    <row r="163" spans="1:25">
      <c r="A163" s="31" t="str">
        <f>IF([1]FINAL!A163=0,"",[1]FINAL!A163)</f>
        <v>Fábio Ferreira Vieira</v>
      </c>
      <c r="B163" s="31" t="str">
        <f>IF([1]FINAL!B163=0,"",[1]FINAL!B163)</f>
        <v>Fábio Vieira</v>
      </c>
      <c r="C163" s="31" t="str">
        <f>IF([1]FINAL!C163=0,"",[1]FINAL!C163)</f>
        <v>Vieira</v>
      </c>
      <c r="D163" s="31" t="str">
        <f>IF([1]FINAL!D163=0,"",[1]FINAL!D163)</f>
        <v/>
      </c>
      <c r="E163" s="42" t="str">
        <f>[1]FINAL!M163</f>
        <v>ARS</v>
      </c>
      <c r="F163" s="43">
        <f>IFERROR(VLOOKUP($E163,Table2!$B$1:$C$21,MATCH("MP",Table2!$B$1:$C$1,0),0),"")</f>
        <v>7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0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16</v>
      </c>
      <c r="X163" s="42" t="str">
        <f>API!M163&amp;" "&amp;API!V163</f>
        <v>Deniz Undav</v>
      </c>
      <c r="Y163" s="42">
        <f>API!AC163</f>
        <v>0</v>
      </c>
    </row>
    <row r="164" spans="1:25">
      <c r="A164" s="31" t="str">
        <f>IF([1]FINAL!A164=0,"",[1]FINAL!A164)</f>
        <v>Max Kilman</v>
      </c>
      <c r="B164" s="31" t="str">
        <f>IF([1]FINAL!B164=0,"",[1]FINAL!B164)</f>
        <v>Kilman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WOL</v>
      </c>
      <c r="F164" s="43">
        <f>IFERROR(VLOOKUP($E164,Table2!$B$1:$C$21,MATCH("MP",Table2!$B$1:$C$1,0),0),"")</f>
        <v>7</v>
      </c>
      <c r="G164" s="32">
        <f>IFERROR(VLOOKUP(A164,PlayingTime!$B$1:$Z$999,MATCH("Min",PlayingTime!$B$2:$Z$2,0),0),0)</f>
        <v>630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630</v>
      </c>
      <c r="L164" s="31">
        <f>IFERROR(VLOOKUP(A164,PlayerStats!$B$1:$Z$999,MATCH("xG",PlayerStats!$B$2:$Z$2,0),0),0)</f>
        <v>0.4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0.4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15</v>
      </c>
      <c r="X164" s="42" t="str">
        <f>API!M164&amp;" "&amp;API!V164</f>
        <v>Jan Paul van Hecke</v>
      </c>
      <c r="Y164" s="42">
        <f>API!AC164</f>
        <v>5</v>
      </c>
    </row>
    <row r="165" spans="1:25">
      <c r="A165" s="31" t="str">
        <f>IF([1]FINAL!A165=0,"",[1]FINAL!A165)</f>
        <v>Rodrigo Hernandez</v>
      </c>
      <c r="B165" s="31" t="str">
        <f>IF([1]FINAL!B165=0,"",[1]FINAL!B165)</f>
        <v>Rodrigo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MCI</v>
      </c>
      <c r="F165" s="43">
        <f>IFERROR(VLOOKUP($E165,Table2!$B$1:$C$21,MATCH("MP",Table2!$B$1:$C$1,0),0),"")</f>
        <v>7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26</v>
      </c>
      <c r="X165" s="42" t="str">
        <f>API!M165&amp;" "&amp;API!V165</f>
        <v>Joël Veltman</v>
      </c>
      <c r="Y165" s="42">
        <f>API!AC165</f>
        <v>10</v>
      </c>
    </row>
    <row r="166" spans="1:25">
      <c r="A166" s="31" t="str">
        <f>IF([1]FINAL!A166=0,"",[1]FINAL!A166)</f>
        <v>Antony Matheus dos Santos</v>
      </c>
      <c r="B166" s="31" t="str">
        <f>IF([1]FINAL!B166=0,"",[1]FINAL!B166)</f>
        <v>Antony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MUN</v>
      </c>
      <c r="F166" s="43">
        <f>IFERROR(VLOOKUP($E166,Table2!$B$1:$C$21,MATCH("MP",Table2!$B$1:$C$1,0),0),"")</f>
        <v>7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308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308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0.6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0.6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0.8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0.8</v>
      </c>
      <c r="V166" s="41">
        <f t="shared" si="11"/>
        <v>8</v>
      </c>
      <c r="X166" s="42" t="str">
        <f>API!M166&amp;" "&amp;API!V166</f>
        <v>Bart Verbruggen</v>
      </c>
      <c r="Y166" s="42">
        <f>API!AC166</f>
        <v>6</v>
      </c>
    </row>
    <row r="167" spans="1:25">
      <c r="A167" s="31" t="str">
        <f>IF([1]FINAL!A167=0,"",[1]FINAL!A167)</f>
        <v>Mads Roerslev Rasmussen</v>
      </c>
      <c r="B167" s="31" t="str">
        <f>IF([1]FINAL!B167=0,"",[1]FINAL!B167)</f>
        <v>Roerslev</v>
      </c>
      <c r="C167" s="31" t="str">
        <f>IF([1]FINAL!C167=0,"",[1]FINAL!C167)</f>
        <v>Mads Roerslev</v>
      </c>
      <c r="D167" s="31" t="str">
        <f>IF([1]FINAL!D167=0,"",[1]FINAL!D167)</f>
        <v/>
      </c>
      <c r="E167" s="42" t="str">
        <f>[1]FINAL!M167</f>
        <v>BRE</v>
      </c>
      <c r="F167" s="43">
        <f>IFERROR(VLOOKUP($E167,Table2!$B$1:$C$21,MATCH("MP",Table2!$B$1:$C$1,0),0),"")</f>
        <v>7</v>
      </c>
      <c r="G167" s="32">
        <f>IFERROR(VLOOKUP(A167,PlayingTime!$B$1:$Z$999,MATCH("Min",PlayingTime!$B$2:$Z$2,0),0),0)</f>
        <v>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143</v>
      </c>
      <c r="J167" s="32">
        <f>IFERROR(VLOOKUP(D167,PlayingTime!$B$1:$Z$999,MATCH("Min",PlayingTime!$B$2:$Z$2,0),0),0)</f>
        <v>0</v>
      </c>
      <c r="K167" s="37">
        <f t="shared" si="8"/>
        <v>143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0.1</v>
      </c>
      <c r="T167" s="31">
        <f>IFERROR(VLOOKUP(D167,PlayerStats!$B$1:$Z$999,MATCH("xAG",PlayerStats!$B$2:$Z$2,0),0),0)</f>
        <v>0</v>
      </c>
      <c r="U167" s="39">
        <f t="shared" si="10"/>
        <v>0.1</v>
      </c>
      <c r="V167" s="41">
        <f t="shared" si="11"/>
        <v>6</v>
      </c>
      <c r="X167" s="42" t="str">
        <f>API!M167&amp;" "&amp;API!V167</f>
        <v>Adam Webster</v>
      </c>
      <c r="Y167" s="42">
        <f>API!AC167</f>
        <v>3</v>
      </c>
    </row>
    <row r="168" spans="1:25">
      <c r="A168" s="31" t="str">
        <f>IF([1]FINAL!A168=0,"",[1]FINAL!A168)</f>
        <v>Ryan Christie</v>
      </c>
      <c r="B168" s="31" t="str">
        <f>IF([1]FINAL!B168=0,"",[1]FINAL!B168)</f>
        <v>Christie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BOU</v>
      </c>
      <c r="F168" s="43">
        <f>IFERROR(VLOOKUP($E168,Table2!$B$1:$C$21,MATCH("MP",Table2!$B$1:$C$1,0),0),"")</f>
        <v>7</v>
      </c>
      <c r="G168" s="32">
        <f>IFERROR(VLOOKUP(A168,PlayingTime!$B$1:$Z$999,MATCH("Min",PlayingTime!$B$2:$Z$2,0),0),0)</f>
        <v>524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524</v>
      </c>
      <c r="L168" s="31">
        <f>IFERROR(VLOOKUP(A168,PlayerStats!$B$1:$Z$999,MATCH("xG",PlayerStats!$B$2:$Z$2,0),0),0)</f>
        <v>0.4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0.4</v>
      </c>
      <c r="Q168" s="31">
        <f>IFERROR(VLOOKUP(A168,PlayerStats!$B$1:$Z$999,MATCH("xAG",PlayerStats!$B$2:$Z$2,0),0),0)</f>
        <v>1.1000000000000001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1.1000000000000001</v>
      </c>
      <c r="V168" s="41">
        <f t="shared" si="11"/>
        <v>17</v>
      </c>
      <c r="X168" s="42" t="str">
        <f>API!M168&amp;" "&amp;API!V168</f>
        <v>Danny Welbeck</v>
      </c>
      <c r="Y168" s="42">
        <f>API!AC168</f>
        <v>13</v>
      </c>
    </row>
    <row r="169" spans="1:25">
      <c r="A169" s="31" t="str">
        <f>IF([1]FINAL!A169=0,"",[1]FINAL!A169)</f>
        <v>Diego Carlos Santos Silva</v>
      </c>
      <c r="B169" s="31" t="str">
        <f>IF([1]FINAL!B169=0,"",[1]FINAL!B169)</f>
        <v>Diego Carlos</v>
      </c>
      <c r="C169" s="31" t="str">
        <f>IF([1]FINAL!C169=0,"",[1]FINAL!C169)</f>
        <v>Carlos</v>
      </c>
      <c r="D169" s="31" t="str">
        <f>IF([1]FINAL!D169=0,"",[1]FINAL!D169)</f>
        <v/>
      </c>
      <c r="E169" s="42" t="str">
        <f>[1]FINAL!M169</f>
        <v>AVL</v>
      </c>
      <c r="F169" s="43">
        <f>IFERROR(VLOOKUP($E169,Table2!$B$1:$C$21,MATCH("MP",Table2!$B$1:$C$1,0),0),"")</f>
        <v>7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162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162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0.4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0.4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4</v>
      </c>
      <c r="X169" s="42" t="str">
        <f>API!M169&amp;" "&amp;API!V169</f>
        <v>Andi Zeqiri</v>
      </c>
      <c r="Y169" s="42">
        <f>API!AC169</f>
        <v>0</v>
      </c>
    </row>
    <row r="170" spans="1:25">
      <c r="A170" s="31" t="str">
        <f>IF([1]FINAL!A170=0,"",[1]FINAL!A170)</f>
        <v>Sergio Reguilón</v>
      </c>
      <c r="B170" s="31" t="str">
        <f>IF([1]FINAL!B170=0,"",[1]FINAL!B170)</f>
        <v>Reguilón</v>
      </c>
      <c r="C170" s="31" t="str">
        <f>IF([1]FINAL!C170=0,"",[1]FINAL!C170)</f>
        <v>Reguilon</v>
      </c>
      <c r="D170" s="31" t="str">
        <f>IF([1]FINAL!D170=0,"",[1]FINAL!D170)</f>
        <v/>
      </c>
      <c r="E170" s="42" t="str">
        <f>[1]FINAL!M170</f>
        <v>MUN</v>
      </c>
      <c r="F170" s="43">
        <f>IFERROR(VLOOKUP($E170,Table2!$B$1:$C$21,MATCH("MP",Table2!$B$1:$C$1,0),0),"")</f>
        <v>7</v>
      </c>
      <c r="G170" s="32">
        <f>IFERROR(VLOOKUP(A170,PlayingTime!$B$1:$Z$999,MATCH("Min",PlayingTime!$B$2:$Z$2,0),0),0)</f>
        <v>162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162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0.2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0.2</v>
      </c>
      <c r="V170" s="41">
        <f t="shared" si="11"/>
        <v>6</v>
      </c>
      <c r="X170" s="42" t="str">
        <f>API!M170&amp;" "&amp;API!V170</f>
        <v>Igor Julio dos Santos de Paulo</v>
      </c>
      <c r="Y170" s="42">
        <f>API!AC170</f>
        <v>0</v>
      </c>
    </row>
    <row r="171" spans="1:25">
      <c r="A171" s="31" t="str">
        <f>IF([1]FINAL!A171=0,"",[1]FINAL!A171)</f>
        <v>Joël Veltman</v>
      </c>
      <c r="B171" s="31" t="str">
        <f>IF([1]FINAL!B171=0,"",[1]FINAL!B171)</f>
        <v>Veltman</v>
      </c>
      <c r="C171" s="31" t="str">
        <f>IF([1]FINAL!C171=0,"",[1]FINAL!C171)</f>
        <v>Joel Veltman</v>
      </c>
      <c r="D171" s="31" t="str">
        <f>IF([1]FINAL!D171=0,"",[1]FINAL!D171)</f>
        <v/>
      </c>
      <c r="E171" s="42" t="str">
        <f>[1]FINAL!M171</f>
        <v>BHA</v>
      </c>
      <c r="F171" s="43">
        <f>IFERROR(VLOOKUP($E171,Table2!$B$1:$C$21,MATCH("MP",Table2!$B$1:$C$1,0),0),"")</f>
        <v>7</v>
      </c>
      <c r="G171" s="32">
        <f>IFERROR(VLOOKUP(A171,PlayingTime!$B$1:$Z$999,MATCH("Min",PlayingTime!$B$2:$Z$2,0),0),0)</f>
        <v>425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425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0.4</v>
      </c>
      <c r="V171" s="41">
        <f t="shared" si="11"/>
        <v>10</v>
      </c>
      <c r="X171" s="42" t="str">
        <f>API!M171&amp;" "&amp;API!V171</f>
        <v>Jack Hinshelwood</v>
      </c>
      <c r="Y171" s="42">
        <f>API!AC171</f>
        <v>2</v>
      </c>
    </row>
    <row r="172" spans="1:25">
      <c r="A172" s="31" t="str">
        <f>IF([1]FINAL!A172=0,"",[1]FINAL!A172)</f>
        <v>Luca Koleosho</v>
      </c>
      <c r="B172" s="31" t="str">
        <f>IF([1]FINAL!B172=0,"",[1]FINAL!B172)</f>
        <v>Koleosho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BUR</v>
      </c>
      <c r="F172" s="43">
        <f>IFERROR(VLOOKUP($E172,Table2!$B$1:$C$21,MATCH("MP",Table2!$B$1:$C$1,0),0),"")</f>
        <v>6</v>
      </c>
      <c r="G172" s="32">
        <f>IFERROR(VLOOKUP(A172,PlayingTime!$B$1:$Z$999,MATCH("Min",PlayingTime!$B$2:$Z$2,0),0),0)</f>
        <v>398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398</v>
      </c>
      <c r="L172" s="31">
        <f>IFERROR(VLOOKUP(A172,PlayerStats!$B$1:$Z$999,MATCH("xG",PlayerStats!$B$2:$Z$2,0),0),0)</f>
        <v>0.2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0.2</v>
      </c>
      <c r="Q172" s="31">
        <f>IFERROR(VLOOKUP(A172,PlayerStats!$B$1:$Z$999,MATCH("xAG",PlayerStats!$B$2:$Z$2,0),0),0)</f>
        <v>0.9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0.9</v>
      </c>
      <c r="V172" s="41">
        <f t="shared" si="11"/>
        <v>14</v>
      </c>
      <c r="X172" s="42" t="str">
        <f>API!M172&amp;" "&amp;API!V172</f>
        <v>Carlos Baleba</v>
      </c>
      <c r="Y172" s="42">
        <f>API!AC172</f>
        <v>2</v>
      </c>
    </row>
    <row r="173" spans="1:25">
      <c r="A173" s="31" t="str">
        <f>IF([1]FINAL!A173=0,"",[1]FINAL!A173)</f>
        <v>Matt Turner</v>
      </c>
      <c r="B173" s="31" t="str">
        <f>IF([1]FINAL!B173=0,"",[1]FINAL!B173)</f>
        <v>Turner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NFO</v>
      </c>
      <c r="F173" s="43">
        <f>IFERROR(VLOOKUP($E173,Table2!$B$1:$C$21,MATCH("MP",Table2!$B$1:$C$1,0),0),"")</f>
        <v>7</v>
      </c>
      <c r="G173" s="32">
        <f>IFERROR(VLOOKUP(A173,PlayingTime!$B$1:$Z$999,MATCH("Min",PlayingTime!$B$2:$Z$2,0),0),0)</f>
        <v>630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630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18</v>
      </c>
      <c r="X173" s="42" t="str">
        <f>API!M173&amp;" "&amp;API!V173</f>
        <v>Anssumane Fati Vieira</v>
      </c>
      <c r="Y173" s="42">
        <f>API!AC173</f>
        <v>7</v>
      </c>
    </row>
    <row r="174" spans="1:25">
      <c r="A174" s="31" t="str">
        <f>IF([1]FINAL!A174=0,"",[1]FINAL!A174)</f>
        <v>Jason Steele</v>
      </c>
      <c r="B174" s="31" t="str">
        <f>IF([1]FINAL!B174=0,"",[1]FINAL!B174)</f>
        <v>Steele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BHA</v>
      </c>
      <c r="F174" s="43">
        <f>IFERROR(VLOOKUP($E174,Table2!$B$1:$C$21,MATCH("MP",Table2!$B$1:$C$1,0),0),"")</f>
        <v>7</v>
      </c>
      <c r="G174" s="32">
        <f>IFERROR(VLOOKUP(A174,PlayingTime!$B$1:$Z$999,MATCH("Min",PlayingTime!$B$2:$Z$2,0),0),0)</f>
        <v>360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360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</v>
      </c>
      <c r="V174" s="41">
        <f t="shared" si="11"/>
        <v>8</v>
      </c>
      <c r="X174" s="42" t="str">
        <f>API!M174&amp;" "&amp;API!V174</f>
        <v>Enock Agyei</v>
      </c>
      <c r="Y174" s="42">
        <f>API!AC174</f>
        <v>0</v>
      </c>
    </row>
    <row r="175" spans="1:25">
      <c r="A175" s="31" t="str">
        <f>IF([1]FINAL!A175=0,"",[1]FINAL!A175)</f>
        <v>Mykhailo Mudryk</v>
      </c>
      <c r="B175" s="31" t="str">
        <f>IF([1]FINAL!B175=0,"",[1]FINAL!B175)</f>
        <v>Mudryk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CHE</v>
      </c>
      <c r="F175" s="43">
        <f>IFERROR(VLOOKUP($E175,Table2!$B$1:$C$21,MATCH("MP",Table2!$B$1:$C$1,0),0),"")</f>
        <v>6</v>
      </c>
      <c r="G175" s="32">
        <f>IFERROR(VLOOKUP(A175,PlayingTime!$B$1:$Z$999,MATCH("Min",PlayingTime!$B$2:$Z$2,0),0),0)</f>
        <v>191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191</v>
      </c>
      <c r="L175" s="31">
        <f>IFERROR(VLOOKUP(A175,PlayerStats!$B$1:$Z$999,MATCH("xG",PlayerStats!$B$2:$Z$2,0),0),0)</f>
        <v>0.1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0.1</v>
      </c>
      <c r="Q175" s="31">
        <f>IFERROR(VLOOKUP(A175,PlayerStats!$B$1:$Z$999,MATCH("xAG",PlayerStats!$B$2:$Z$2,0),0),0)</f>
        <v>0.8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0.8</v>
      </c>
      <c r="V175" s="41">
        <f t="shared" si="11"/>
        <v>8</v>
      </c>
      <c r="X175" s="42" t="str">
        <f>API!M175&amp;" "&amp;API!V175</f>
        <v>Ameen Al-Dakhil</v>
      </c>
      <c r="Y175" s="42">
        <f>API!AC175</f>
        <v>7</v>
      </c>
    </row>
    <row r="176" spans="1:25">
      <c r="A176" s="31" t="str">
        <f>IF([1]FINAL!A176=0,"",[1]FINAL!A176)</f>
        <v>Harry Wilson</v>
      </c>
      <c r="B176" s="31" t="str">
        <f>IF([1]FINAL!B176=0,"",[1]FINAL!B176)</f>
        <v>Wilson</v>
      </c>
      <c r="C176" s="31" t="str">
        <f>IF([1]FINAL!C176=0,"",[1]FINAL!C176)</f>
        <v>H Wilson</v>
      </c>
      <c r="D176" s="31" t="str">
        <f>IF([1]FINAL!D176=0,"",[1]FINAL!D176)</f>
        <v/>
      </c>
      <c r="E176" s="42" t="str">
        <f>[1]FINAL!M176</f>
        <v>FUL</v>
      </c>
      <c r="F176" s="43">
        <f>IFERROR(VLOOKUP($E176,Table2!$B$1:$C$21,MATCH("MP",Table2!$B$1:$C$1,0),0),"")</f>
        <v>6</v>
      </c>
      <c r="G176" s="32">
        <f>IFERROR(VLOOKUP(A176,PlayingTime!$B$1:$Z$999,MATCH("Min",PlayingTime!$B$2:$Z$2,0),0),0)</f>
        <v>422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422</v>
      </c>
      <c r="L176" s="31">
        <f>IFERROR(VLOOKUP(A176,PlayerStats!$B$1:$Z$999,MATCH("xG",PlayerStats!$B$2:$Z$2,0),0),0)</f>
        <v>0.3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0.3</v>
      </c>
      <c r="Q176" s="31">
        <f>IFERROR(VLOOKUP(A176,PlayerStats!$B$1:$Z$999,MATCH("xAG",PlayerStats!$B$2:$Z$2,0),0),0)</f>
        <v>0.4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0.4</v>
      </c>
      <c r="V176" s="41">
        <f t="shared" si="11"/>
        <v>13</v>
      </c>
      <c r="X176" s="42" t="str">
        <f>API!M176&amp;" "&amp;API!V176</f>
        <v>Samuel Bastien</v>
      </c>
      <c r="Y176" s="42">
        <f>API!AC176</f>
        <v>0</v>
      </c>
    </row>
    <row r="177" spans="1:25">
      <c r="A177" s="31" t="str">
        <f>IF([1]FINAL!A177=0,"",[1]FINAL!A177)</f>
        <v>Antonee Robinson</v>
      </c>
      <c r="B177" s="31" t="str">
        <f>IF([1]FINAL!B177=0,"",[1]FINAL!B177)</f>
        <v>Robinson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FUL</v>
      </c>
      <c r="F177" s="43">
        <f>IFERROR(VLOOKUP($E177,Table2!$B$1:$C$21,MATCH("MP",Table2!$B$1:$C$1,0),0),"")</f>
        <v>6</v>
      </c>
      <c r="G177" s="32">
        <f>IFERROR(VLOOKUP(A177,PlayingTime!$B$1:$Z$999,MATCH("Min",PlayingTime!$B$2:$Z$2,0),0),0)</f>
        <v>450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450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</v>
      </c>
      <c r="Q177" s="31">
        <f>IFERROR(VLOOKUP(A177,PlayerStats!$B$1:$Z$999,MATCH("xAG",PlayerStats!$B$2:$Z$2,0),0),0)</f>
        <v>0.3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0.3</v>
      </c>
      <c r="V177" s="41">
        <f t="shared" si="11"/>
        <v>14</v>
      </c>
      <c r="X177" s="42" t="str">
        <f>API!M177&amp;" "&amp;API!V177</f>
        <v>Manuel Benson Hedilazio</v>
      </c>
      <c r="Y177" s="42">
        <f>API!AC177</f>
        <v>3</v>
      </c>
    </row>
    <row r="178" spans="1:25">
      <c r="A178" s="31" t="str">
        <f>IF([1]FINAL!A178=0,"",[1]FINAL!A178)</f>
        <v>Victor Lindelöf</v>
      </c>
      <c r="B178" s="31" t="str">
        <f>IF([1]FINAL!B178=0,"",[1]FINAL!B178)</f>
        <v>Lindelof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MUN</v>
      </c>
      <c r="F178" s="43">
        <f>IFERROR(VLOOKUP($E178,Table2!$B$1:$C$21,MATCH("MP",Table2!$B$1:$C$1,0),0),"")</f>
        <v>7</v>
      </c>
      <c r="G178" s="32">
        <f>IFERROR(VLOOKUP(A178,PlayingTime!$B$1:$Z$999,MATCH("Min",PlayingTime!$B$2:$Z$2,0),0),0)</f>
        <v>440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440</v>
      </c>
      <c r="L178" s="31">
        <f>IFERROR(VLOOKUP(A178,PlayerStats!$B$1:$Z$999,MATCH("xG",PlayerStats!$B$2:$Z$2,0),0),0)</f>
        <v>0.1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0.1</v>
      </c>
      <c r="Q178" s="31">
        <f>IFERROR(VLOOKUP(A178,PlayerStats!$B$1:$Z$999,MATCH("xAG",PlayerStats!$B$2:$Z$2,0),0),0)</f>
        <v>0.2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0.2</v>
      </c>
      <c r="V178" s="41">
        <f t="shared" si="11"/>
        <v>12</v>
      </c>
      <c r="X178" s="42" t="str">
        <f>API!M178&amp;" "&amp;API!V178</f>
        <v>Jordan Beyer</v>
      </c>
      <c r="Y178" s="42">
        <f>API!AC178</f>
        <v>4</v>
      </c>
    </row>
    <row r="179" spans="1:25">
      <c r="A179" s="31" t="str">
        <f>IF([1]FINAL!A179=0,"",[1]FINAL!A179)</f>
        <v>Scott McTominay</v>
      </c>
      <c r="B179" s="31" t="str">
        <f>IF([1]FINAL!B179=0,"",[1]FINAL!B179)</f>
        <v>McTominay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MUN</v>
      </c>
      <c r="F179" s="43">
        <f>IFERROR(VLOOKUP($E179,Table2!$B$1:$C$21,MATCH("MP",Table2!$B$1:$C$1,0),0),"")</f>
        <v>7</v>
      </c>
      <c r="G179" s="32">
        <f>IFERROR(VLOOKUP(A179,PlayingTime!$B$1:$Z$999,MATCH("Min",PlayingTime!$B$2:$Z$2,0),0),0)</f>
        <v>183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183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</v>
      </c>
      <c r="V179" s="41">
        <f t="shared" si="11"/>
        <v>7</v>
      </c>
      <c r="X179" s="42" t="str">
        <f>API!M179&amp;" "&amp;API!V179</f>
        <v>Josh Brownhill</v>
      </c>
      <c r="Y179" s="42">
        <f>API!AC179</f>
        <v>12</v>
      </c>
    </row>
    <row r="180" spans="1:25">
      <c r="A180" s="31" t="str">
        <f>IF([1]FINAL!A180=0,"",[1]FINAL!A180)</f>
        <v>Diogo Dalot Teixeira</v>
      </c>
      <c r="B180" s="31" t="str">
        <f>IF([1]FINAL!B180=0,"",[1]FINAL!B180)</f>
        <v>Dalot</v>
      </c>
      <c r="C180" s="31" t="str">
        <f>IF([1]FINAL!C180=0,"",[1]FINAL!C180)</f>
        <v>Diogo Dalot</v>
      </c>
      <c r="D180" s="31" t="str">
        <f>IF([1]FINAL!D180=0,"",[1]FINAL!D180)</f>
        <v/>
      </c>
      <c r="E180" s="42" t="str">
        <f>[1]FINAL!M180</f>
        <v>MUN</v>
      </c>
      <c r="F180" s="43">
        <f>IFERROR(VLOOKUP($E180,Table2!$B$1:$C$21,MATCH("MP",Table2!$B$1:$C$1,0),0),"")</f>
        <v>7</v>
      </c>
      <c r="G180" s="32">
        <f>IFERROR(VLOOKUP(A180,PlayingTime!$B$1:$Z$999,MATCH("Min",PlayingTime!$B$2:$Z$2,0),0),0)</f>
        <v>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475</v>
      </c>
      <c r="J180" s="32">
        <f>IFERROR(VLOOKUP(D180,PlayingTime!$B$1:$Z$999,MATCH("Min",PlayingTime!$B$2:$Z$2,0),0),0)</f>
        <v>0</v>
      </c>
      <c r="K180" s="37">
        <f t="shared" si="8"/>
        <v>475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0.1</v>
      </c>
      <c r="O180" s="31">
        <f>IFERROR(VLOOKUP(D180,PlayerStats!$B$1:$Z$999,MATCH("xG",PlayerStats!$B$2:$Z$2,0),0),0)</f>
        <v>0</v>
      </c>
      <c r="P180" s="39">
        <f t="shared" si="9"/>
        <v>0.1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0.3</v>
      </c>
      <c r="T180" s="31">
        <f>IFERROR(VLOOKUP(D180,PlayerStats!$B$1:$Z$999,MATCH("xAG",PlayerStats!$B$2:$Z$2,0),0),0)</f>
        <v>0</v>
      </c>
      <c r="U180" s="39">
        <f t="shared" si="10"/>
        <v>0.3</v>
      </c>
      <c r="V180" s="41">
        <f t="shared" si="11"/>
        <v>12</v>
      </c>
      <c r="X180" s="42" t="str">
        <f>API!M180&amp;" "&amp;API!V180</f>
        <v>Darko Churlinov</v>
      </c>
      <c r="Y180" s="42">
        <f>API!AC180</f>
        <v>0</v>
      </c>
    </row>
    <row r="181" spans="1:25">
      <c r="A181" s="31" t="str">
        <f>IF([1]FINAL!A181=0,"",[1]FINAL!A181)</f>
        <v>Takehiro Tomiyasu</v>
      </c>
      <c r="B181" s="31" t="str">
        <f>IF([1]FINAL!B181=0,"",[1]FINAL!B181)</f>
        <v>Tomiyasu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ARS</v>
      </c>
      <c r="F181" s="43">
        <f>IFERROR(VLOOKUP($E181,Table2!$B$1:$C$21,MATCH("MP",Table2!$B$1:$C$1,0),0),"")</f>
        <v>7</v>
      </c>
      <c r="G181" s="32">
        <f>IFERROR(VLOOKUP(A181,PlayingTime!$B$1:$Z$999,MATCH("Min",PlayingTime!$B$2:$Z$2,0),0),0)</f>
        <v>155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155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7</v>
      </c>
      <c r="X181" s="42" t="str">
        <f>API!M181&amp;" "&amp;API!V181</f>
        <v>Jack Cork</v>
      </c>
      <c r="Y181" s="42">
        <f>API!AC181</f>
        <v>1</v>
      </c>
    </row>
    <row r="182" spans="1:25">
      <c r="A182" s="31" t="str">
        <f>IF([1]FINAL!A182=0,"",[1]FINAL!A182)</f>
        <v>Reece Burke</v>
      </c>
      <c r="B182" s="31" t="str">
        <f>IF([1]FINAL!B182=0,"",[1]FINAL!B182)</f>
        <v>Burke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LUT</v>
      </c>
      <c r="F182" s="43">
        <f>IFERROR(VLOOKUP($E182,Table2!$B$1:$C$21,MATCH("MP",Table2!$B$1:$C$1,0),0),"")</f>
        <v>6</v>
      </c>
      <c r="G182" s="32">
        <f>IFERROR(VLOOKUP(A182,PlayingTime!$B$1:$Z$999,MATCH("Min",PlayingTime!$B$2:$Z$2,0),0),0)</f>
        <v>381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381</v>
      </c>
      <c r="L182" s="31">
        <f>IFERROR(VLOOKUP(A182,PlayerStats!$B$1:$Z$999,MATCH("xG",PlayerStats!$B$2:$Z$2,0),0),0)</f>
        <v>0.3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0.3</v>
      </c>
      <c r="Q182" s="31">
        <f>IFERROR(VLOOKUP(A182,PlayerStats!$B$1:$Z$999,MATCH("xAG",PlayerStats!$B$2:$Z$2,0),0),0)</f>
        <v>0.2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0.2</v>
      </c>
      <c r="V182" s="41">
        <f t="shared" si="11"/>
        <v>7</v>
      </c>
      <c r="X182" s="42" t="str">
        <f>API!M182&amp;" "&amp;API!V182</f>
        <v>Dara Costelloe</v>
      </c>
      <c r="Y182" s="42">
        <f>API!AC182</f>
        <v>0</v>
      </c>
    </row>
    <row r="183" spans="1:25">
      <c r="A183" s="31" t="str">
        <f>IF([1]FINAL!A183=0,"",[1]FINAL!A183)</f>
        <v>Jefferson Lerma Solís</v>
      </c>
      <c r="B183" s="31" t="str">
        <f>IF([1]FINAL!B183=0,"",[1]FINAL!B183)</f>
        <v>Lerma</v>
      </c>
      <c r="C183" s="31" t="str">
        <f>IF([1]FINAL!C183=0,"",[1]FINAL!C183)</f>
        <v>Jefferson Lerma</v>
      </c>
      <c r="D183" s="31" t="str">
        <f>IF([1]FINAL!D183=0,"",[1]FINAL!D183)</f>
        <v/>
      </c>
      <c r="E183" s="42" t="str">
        <f>[1]FINAL!M183</f>
        <v>CRY</v>
      </c>
      <c r="F183" s="43">
        <f>IFERROR(VLOOKUP($E183,Table2!$B$1:$C$21,MATCH("MP",Table2!$B$1:$C$1,0),0),"")</f>
        <v>7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360</v>
      </c>
      <c r="J183" s="32">
        <f>IFERROR(VLOOKUP(D183,PlayingTime!$B$1:$Z$999,MATCH("Min",PlayingTime!$B$2:$Z$2,0),0),0)</f>
        <v>0</v>
      </c>
      <c r="K183" s="37">
        <f t="shared" si="8"/>
        <v>360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0.2</v>
      </c>
      <c r="O183" s="31">
        <f>IFERROR(VLOOKUP(D183,PlayerStats!$B$1:$Z$999,MATCH("xG",PlayerStats!$B$2:$Z$2,0),0),0)</f>
        <v>0</v>
      </c>
      <c r="P183" s="39">
        <f t="shared" si="9"/>
        <v>0.2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0.6</v>
      </c>
      <c r="T183" s="31">
        <f>IFERROR(VLOOKUP(D183,PlayerStats!$B$1:$Z$999,MATCH("xAG",PlayerStats!$B$2:$Z$2,0),0),0)</f>
        <v>0</v>
      </c>
      <c r="U183" s="39">
        <f t="shared" si="10"/>
        <v>0.6</v>
      </c>
      <c r="V183" s="41">
        <f t="shared" si="11"/>
        <v>9</v>
      </c>
      <c r="X183" s="42" t="str">
        <f>API!M183&amp;" "&amp;API!V183</f>
        <v>Josh Cullen</v>
      </c>
      <c r="Y183" s="42">
        <f>API!AC183</f>
        <v>13</v>
      </c>
    </row>
    <row r="184" spans="1:25">
      <c r="A184" s="31" t="str">
        <f>IF([1]FINAL!A184=0,"",[1]FINAL!A184)</f>
        <v>Harrison Reed</v>
      </c>
      <c r="B184" s="31" t="str">
        <f>IF([1]FINAL!B184=0,"",[1]FINAL!B184)</f>
        <v>Reed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FUL</v>
      </c>
      <c r="F184" s="43">
        <f>IFERROR(VLOOKUP($E184,Table2!$B$1:$C$21,MATCH("MP",Table2!$B$1:$C$1,0),0),"")</f>
        <v>6</v>
      </c>
      <c r="G184" s="32">
        <f>IFERROR(VLOOKUP(A184,PlayingTime!$B$1:$Z$999,MATCH("Min",PlayingTime!$B$2:$Z$2,0),0),0)</f>
        <v>418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418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</v>
      </c>
      <c r="Q184" s="31">
        <f>IFERROR(VLOOKUP(A184,PlayerStats!$B$1:$Z$999,MATCH("xAG",PlayerStats!$B$2:$Z$2,0),0),0)</f>
        <v>0.5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0.5</v>
      </c>
      <c r="V184" s="41">
        <f t="shared" si="11"/>
        <v>16</v>
      </c>
      <c r="X184" s="42" t="str">
        <f>API!M184&amp;" "&amp;API!V184</f>
        <v>CJ Egan-Riley</v>
      </c>
      <c r="Y184" s="42">
        <f>API!AC184</f>
        <v>0</v>
      </c>
    </row>
    <row r="185" spans="1:25">
      <c r="A185" s="31" t="str">
        <f>IF([1]FINAL!A185=0,"",[1]FINAL!A185)</f>
        <v>Vitaly Janelt</v>
      </c>
      <c r="B185" s="31" t="str">
        <f>IF([1]FINAL!B185=0,"",[1]FINAL!B185)</f>
        <v>Janelt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BRE</v>
      </c>
      <c r="F185" s="43">
        <f>IFERROR(VLOOKUP($E185,Table2!$B$1:$C$21,MATCH("MP",Table2!$B$1:$C$1,0),0),"")</f>
        <v>7</v>
      </c>
      <c r="G185" s="32">
        <f>IFERROR(VLOOKUP(A185,PlayingTime!$B$1:$Z$999,MATCH("Min",PlayingTime!$B$2:$Z$2,0),0),0)</f>
        <v>559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559</v>
      </c>
      <c r="L185" s="31">
        <f>IFERROR(VLOOKUP(A185,PlayerStats!$B$1:$Z$999,MATCH("xG",PlayerStats!$B$2:$Z$2,0),0),0)</f>
        <v>0.3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0.3</v>
      </c>
      <c r="Q185" s="31">
        <f>IFERROR(VLOOKUP(A185,PlayerStats!$B$1:$Z$999,MATCH("xAG",PlayerStats!$B$2:$Z$2,0),0),0)</f>
        <v>0.5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0.5</v>
      </c>
      <c r="V185" s="41">
        <f t="shared" si="11"/>
        <v>18</v>
      </c>
      <c r="X185" s="42" t="str">
        <f>API!M185&amp;" "&amp;API!V185</f>
        <v>Hjalmar Ekdal</v>
      </c>
      <c r="Y185" s="42">
        <f>API!AC185</f>
        <v>0</v>
      </c>
    </row>
    <row r="186" spans="1:25">
      <c r="A186" s="31" t="str">
        <f>IF([1]FINAL!A186=0,"",[1]FINAL!A186)</f>
        <v>Jeffrey Schlupp</v>
      </c>
      <c r="B186" s="31" t="str">
        <f>IF([1]FINAL!B186=0,"",[1]FINAL!B186)</f>
        <v>Schlupp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CRY</v>
      </c>
      <c r="F186" s="43">
        <f>IFERROR(VLOOKUP($E186,Table2!$B$1:$C$21,MATCH("MP",Table2!$B$1:$C$1,0),0),"")</f>
        <v>7</v>
      </c>
      <c r="G186" s="32">
        <f>IFERROR(VLOOKUP(A186,PlayingTime!$B$1:$Z$999,MATCH("Min",PlayingTime!$B$2:$Z$2,0),0),0)</f>
        <v>539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539</v>
      </c>
      <c r="L186" s="31">
        <f>IFERROR(VLOOKUP(A186,PlayerStats!$B$1:$Z$999,MATCH("xG",PlayerStats!$B$2:$Z$2,0),0),0)</f>
        <v>0.4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0.4</v>
      </c>
      <c r="Q186" s="31">
        <f>IFERROR(VLOOKUP(A186,PlayerStats!$B$1:$Z$999,MATCH("xAG",PlayerStats!$B$2:$Z$2,0),0),0)</f>
        <v>0.6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0.6</v>
      </c>
      <c r="V186" s="41">
        <f t="shared" si="11"/>
        <v>17</v>
      </c>
      <c r="X186" s="42" t="str">
        <f>API!M186&amp;" "&amp;API!V186</f>
        <v>Lyle Foster</v>
      </c>
      <c r="Y186" s="42">
        <f>API!AC186</f>
        <v>17</v>
      </c>
    </row>
    <row r="187" spans="1:25">
      <c r="A187" s="31" t="str">
        <f>IF([1]FINAL!A187=0,"",[1]FINAL!A187)</f>
        <v>Lewis Dunk</v>
      </c>
      <c r="B187" s="31" t="str">
        <f>IF([1]FINAL!B187=0,"",[1]FINAL!B187)</f>
        <v>Dunk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BHA</v>
      </c>
      <c r="F187" s="43">
        <f>IFERROR(VLOOKUP($E187,Table2!$B$1:$C$21,MATCH("MP",Table2!$B$1:$C$1,0),0),"")</f>
        <v>7</v>
      </c>
      <c r="G187" s="32">
        <f>IFERROR(VLOOKUP(A187,PlayingTime!$B$1:$Z$999,MATCH("Min",PlayingTime!$B$2:$Z$2,0),0),0)</f>
        <v>630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630</v>
      </c>
      <c r="L187" s="31">
        <f>IFERROR(VLOOKUP(A187,PlayerStats!$B$1:$Z$999,MATCH("xG",PlayerStats!$B$2:$Z$2,0),0),0)</f>
        <v>0.5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0.5</v>
      </c>
      <c r="Q187" s="31">
        <f>IFERROR(VLOOKUP(A187,PlayerStats!$B$1:$Z$999,MATCH("xAG",PlayerStats!$B$2:$Z$2,0),0),0)</f>
        <v>0.1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8</v>
      </c>
      <c r="X187" s="42" t="str">
        <f>API!M187&amp;" "&amp;API!V187</f>
        <v>Denis Franchi</v>
      </c>
      <c r="Y187" s="42">
        <f>API!AC187</f>
        <v>0</v>
      </c>
    </row>
    <row r="188" spans="1:25">
      <c r="A188" s="31" t="str">
        <f>IF([1]FINAL!A188=0,"",[1]FINAL!A188)</f>
        <v>Ben Mee</v>
      </c>
      <c r="B188" s="31" t="str">
        <f>IF([1]FINAL!B188=0,"",[1]FINAL!B188)</f>
        <v>Mee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BRE</v>
      </c>
      <c r="F188" s="43">
        <f>IFERROR(VLOOKUP($E188,Table2!$B$1:$C$21,MATCH("MP",Table2!$B$1:$C$1,0),0),"")</f>
        <v>7</v>
      </c>
      <c r="G188" s="32">
        <f>IFERROR(VLOOKUP(A188,PlayingTime!$B$1:$Z$999,MATCH("Min",PlayingTime!$B$2:$Z$2,0),0),0)</f>
        <v>151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151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0.1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0.1</v>
      </c>
      <c r="V188" s="41">
        <f t="shared" si="11"/>
        <v>3</v>
      </c>
      <c r="X188" s="42" t="str">
        <f>API!M188&amp;" "&amp;API!V188</f>
        <v>Jóhann Berg Gudmundsson</v>
      </c>
      <c r="Y188" s="42">
        <f>API!AC188</f>
        <v>7</v>
      </c>
    </row>
    <row r="189" spans="1:25">
      <c r="A189" s="31" t="str">
        <f>IF([1]FINAL!A189=0,"",[1]FINAL!A189)</f>
        <v>Boubacar Kamara</v>
      </c>
      <c r="B189" s="31" t="str">
        <f>IF([1]FINAL!B189=0,"",[1]FINAL!B189)</f>
        <v>Kamara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AVL</v>
      </c>
      <c r="F189" s="43">
        <f>IFERROR(VLOOKUP($E189,Table2!$B$1:$C$21,MATCH("MP",Table2!$B$1:$C$1,0),0),"")</f>
        <v>7</v>
      </c>
      <c r="G189" s="32">
        <f>IFERROR(VLOOKUP(A189,PlayingTime!$B$1:$Z$999,MATCH("Min",PlayingTime!$B$2:$Z$2,0),0),0)</f>
        <v>595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595</v>
      </c>
      <c r="L189" s="31">
        <f>IFERROR(VLOOKUP(A189,PlayerStats!$B$1:$Z$999,MATCH("xG",PlayerStats!$B$2:$Z$2,0),0),0)</f>
        <v>0.1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0.1</v>
      </c>
      <c r="Q189" s="31">
        <f>IFERROR(VLOOKUP(A189,PlayerStats!$B$1:$Z$999,MATCH("xAG",PlayerStats!$B$2:$Z$2,0),0),0)</f>
        <v>0.7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0.7</v>
      </c>
      <c r="V189" s="41">
        <f t="shared" si="11"/>
        <v>15</v>
      </c>
      <c r="X189" s="42" t="str">
        <f>API!M189&amp;" "&amp;API!V189</f>
        <v>Luke McNally</v>
      </c>
      <c r="Y189" s="42">
        <f>API!AC189</f>
        <v>0</v>
      </c>
    </row>
    <row r="190" spans="1:25">
      <c r="A190" s="31" t="str">
        <f>IF([1]FINAL!A190=0,"",[1]FINAL!A190)</f>
        <v>Robin Olsen</v>
      </c>
      <c r="B190" s="31" t="str">
        <f>IF([1]FINAL!B190=0,"",[1]FINAL!B190)</f>
        <v>Olsen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AVL</v>
      </c>
      <c r="F190" s="43">
        <f>IFERROR(VLOOKUP($E190,Table2!$B$1:$C$21,MATCH("MP",Table2!$B$1:$C$1,0),0),"")</f>
        <v>7</v>
      </c>
      <c r="G190" s="32">
        <f>IFERROR(VLOOKUP(A190,PlayingTime!$B$1:$Z$999,MATCH("Min",PlayingTime!$B$2:$Z$2,0),0),0)</f>
        <v>90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90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2</v>
      </c>
      <c r="X190" s="42" t="str">
        <f>API!M190&amp;" "&amp;API!V190</f>
        <v>Arijanet Muric</v>
      </c>
      <c r="Y190" s="42">
        <f>API!AC190</f>
        <v>0</v>
      </c>
    </row>
    <row r="191" spans="1:25">
      <c r="A191" s="31" t="str">
        <f>IF([1]FINAL!A191=0,"",[1]FINAL!A191)</f>
        <v>Kai Havertz</v>
      </c>
      <c r="B191" s="31" t="str">
        <f>IF([1]FINAL!B191=0,"",[1]FINAL!B191)</f>
        <v>Havertz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ARS</v>
      </c>
      <c r="F191" s="43">
        <f>IFERROR(VLOOKUP($E191,Table2!$B$1:$C$21,MATCH("MP",Table2!$B$1:$C$1,0),0),"")</f>
        <v>7</v>
      </c>
      <c r="G191" s="32">
        <f>IFERROR(VLOOKUP(A191,PlayingTime!$B$1:$Z$999,MATCH("Min",PlayingTime!$B$2:$Z$2,0),0),0)</f>
        <v>447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447</v>
      </c>
      <c r="L191" s="31">
        <f>IFERROR(VLOOKUP(A191,PlayerStats!$B$1:$Z$999,MATCH("xG",PlayerStats!$B$2:$Z$2,0),0),0)</f>
        <v>1.6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1.6</v>
      </c>
      <c r="Q191" s="31">
        <f>IFERROR(VLOOKUP(A191,PlayerStats!$B$1:$Z$999,MATCH("xAG",PlayerStats!$B$2:$Z$2,0),0),0)</f>
        <v>0.6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0.6</v>
      </c>
      <c r="V191" s="41">
        <f t="shared" si="11"/>
        <v>15</v>
      </c>
      <c r="X191" s="42" t="str">
        <f>API!M191&amp;" "&amp;API!V191</f>
        <v>Dara O'Shea</v>
      </c>
      <c r="Y191" s="42">
        <f>API!AC191</f>
        <v>2</v>
      </c>
    </row>
    <row r="192" spans="1:25">
      <c r="A192" s="31" t="str">
        <f>IF([1]FINAL!A192=0,"",[1]FINAL!A192)</f>
        <v>Christian Nørgaard</v>
      </c>
      <c r="B192" s="31" t="str">
        <f>IF([1]FINAL!B192=0,"",[1]FINAL!B192)</f>
        <v>Nørgaard</v>
      </c>
      <c r="C192" s="31" t="str">
        <f>IF([1]FINAL!C192=0,"",[1]FINAL!C192)</f>
        <v>Norgaard</v>
      </c>
      <c r="D192" s="31" t="str">
        <f>IF([1]FINAL!D192=0,"",[1]FINAL!D192)</f>
        <v/>
      </c>
      <c r="E192" s="42" t="str">
        <f>[1]FINAL!M192</f>
        <v>BRE</v>
      </c>
      <c r="F192" s="43">
        <f>IFERROR(VLOOKUP($E192,Table2!$B$1:$C$21,MATCH("MP",Table2!$B$1:$C$1,0),0),"")</f>
        <v>7</v>
      </c>
      <c r="G192" s="32">
        <f>IFERROR(VLOOKUP(A192,PlayingTime!$B$1:$Z$999,MATCH("Min",PlayingTime!$B$2:$Z$2,0),0),0)</f>
        <v>580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580</v>
      </c>
      <c r="L192" s="31">
        <f>IFERROR(VLOOKUP(A192,PlayerStats!$B$1:$Z$999,MATCH("xG",PlayerStats!$B$2:$Z$2,0),0),0)</f>
        <v>0.9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0.9</v>
      </c>
      <c r="Q192" s="31">
        <f>IFERROR(VLOOKUP(A192,PlayerStats!$B$1:$Z$999,MATCH("xAG",PlayerStats!$B$2:$Z$2,0),0),0)</f>
        <v>0.4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0.4</v>
      </c>
      <c r="V192" s="41">
        <f t="shared" si="11"/>
        <v>24</v>
      </c>
      <c r="X192" s="42" t="str">
        <f>API!M192&amp;" "&amp;API!V192</f>
        <v>Michael Obafemi</v>
      </c>
      <c r="Y192" s="42">
        <f>API!AC192</f>
        <v>0</v>
      </c>
    </row>
    <row r="193" spans="1:25">
      <c r="A193" s="31" t="str">
        <f>IF([1]FINAL!A193=0,"",[1]FINAL!A193)</f>
        <v>Conor Gallagher</v>
      </c>
      <c r="B193" s="31" t="str">
        <f>IF([1]FINAL!B193=0,"",[1]FINAL!B193)</f>
        <v>Gallagher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CHE</v>
      </c>
      <c r="F193" s="43">
        <f>IFERROR(VLOOKUP($E193,Table2!$B$1:$C$21,MATCH("MP",Table2!$B$1:$C$1,0),0),"")</f>
        <v>6</v>
      </c>
      <c r="G193" s="32">
        <f>IFERROR(VLOOKUP(A193,PlayingTime!$B$1:$Z$999,MATCH("Min",PlayingTime!$B$2:$Z$2,0),0),0)</f>
        <v>495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495</v>
      </c>
      <c r="L193" s="31">
        <f>IFERROR(VLOOKUP(A193,PlayerStats!$B$1:$Z$999,MATCH("xG",PlayerStats!$B$2:$Z$2,0),0),0)</f>
        <v>0.5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0.5</v>
      </c>
      <c r="Q193" s="31">
        <f>IFERROR(VLOOKUP(A193,PlayerStats!$B$1:$Z$999,MATCH("xAG",PlayerStats!$B$2:$Z$2,0),0),0)</f>
        <v>0.4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0.4</v>
      </c>
      <c r="V193" s="41">
        <f t="shared" si="11"/>
        <v>13</v>
      </c>
      <c r="X193" s="42" t="str">
        <f>API!M193&amp;" "&amp;API!V193</f>
        <v>Bailey Peacock-Farrell</v>
      </c>
      <c r="Y193" s="42">
        <f>API!AC193</f>
        <v>0</v>
      </c>
    </row>
    <row r="194" spans="1:25">
      <c r="A194" s="31" t="str">
        <f>IF([1]FINAL!A194=0,"",[1]FINAL!A194)</f>
        <v>Angelo Ogbonna</v>
      </c>
      <c r="B194" s="31" t="str">
        <f>IF([1]FINAL!B194=0,"",[1]FINAL!B194)</f>
        <v>Ogbonna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WHU</v>
      </c>
      <c r="F194" s="43">
        <f>IFERROR(VLOOKUP($E194,Table2!$B$1:$C$21,MATCH("MP",Table2!$B$1:$C$1,0),0),"")</f>
        <v>7</v>
      </c>
      <c r="G194" s="32">
        <f>IFERROR(VLOOKUP(A194,PlayingTime!$B$1:$Z$999,MATCH("Min",PlayingTime!$B$2:$Z$2,0),0),0)</f>
        <v>112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112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3</v>
      </c>
      <c r="X194" s="42" t="str">
        <f>API!M194&amp;" "&amp;API!V194</f>
        <v>Connor Roberts</v>
      </c>
      <c r="Y194" s="42">
        <f>API!AC194</f>
        <v>6</v>
      </c>
    </row>
    <row r="195" spans="1:25">
      <c r="A195" s="31" t="str">
        <f>IF([1]FINAL!A195=0,"",[1]FINAL!A195)</f>
        <v>Lewis Cook</v>
      </c>
      <c r="B195" s="31" t="str">
        <f>IF([1]FINAL!B195=0,"",[1]FINAL!B195)</f>
        <v>L.Cook</v>
      </c>
      <c r="C195" s="31" t="str">
        <f>IF([1]FINAL!C195=0,"",[1]FINAL!C195)</f>
        <v>L Cook</v>
      </c>
      <c r="D195" s="31" t="str">
        <f>IF([1]FINAL!D195=0,"",[1]FINAL!D195)</f>
        <v/>
      </c>
      <c r="E195" s="42" t="str">
        <f>[1]FINAL!M195</f>
        <v>BOU</v>
      </c>
      <c r="F195" s="43">
        <f>IFERROR(VLOOKUP($E195,Table2!$B$1:$C$21,MATCH("MP",Table2!$B$1:$C$1,0),0),"")</f>
        <v>7</v>
      </c>
      <c r="G195" s="32">
        <f>IFERROR(VLOOKUP(A195,PlayingTime!$B$1:$Z$999,MATCH("Min",PlayingTime!$B$2:$Z$2,0),0),0)</f>
        <v>405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405</v>
      </c>
      <c r="L195" s="31">
        <f>IFERROR(VLOOKUP(A195,PlayerStats!$B$1:$Z$999,MATCH("xG",PlayerStats!$B$2:$Z$2,0),0),0)</f>
        <v>0.1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0.1</v>
      </c>
      <c r="Q195" s="31">
        <f>IFERROR(VLOOKUP(A195,PlayerStats!$B$1:$Z$999,MATCH("xAG",PlayerStats!$B$2:$Z$2,0),0),0)</f>
        <v>0.2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0.2</v>
      </c>
      <c r="V195" s="41">
        <f t="shared" ref="V195:V258" si="15">IFERROR(VLOOKUP(A195,$X$1:$Y$1000,MATCH("total_points",$X$1:$Y$1,0),0),"")</f>
        <v>10</v>
      </c>
      <c r="X195" s="42" t="str">
        <f>API!M195&amp;" "&amp;API!V195</f>
        <v>Jay Rodriguez</v>
      </c>
      <c r="Y195" s="42">
        <f>API!AC195</f>
        <v>3</v>
      </c>
    </row>
    <row r="196" spans="1:25">
      <c r="A196" s="31" t="str">
        <f>IF([1]FINAL!A196=0,"",[1]FINAL!A196)</f>
        <v>Nayef Aguerd</v>
      </c>
      <c r="B196" s="31" t="str">
        <f>IF([1]FINAL!B196=0,"",[1]FINAL!B196)</f>
        <v>N.Aguerd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WHU</v>
      </c>
      <c r="F196" s="43">
        <f>IFERROR(VLOOKUP($E196,Table2!$B$1:$C$21,MATCH("MP",Table2!$B$1:$C$1,0),0),"")</f>
        <v>7</v>
      </c>
      <c r="G196" s="32">
        <f>IFERROR(VLOOKUP(A196,PlayingTime!$B$1:$Z$999,MATCH("Min",PlayingTime!$B$2:$Z$2,0),0),0)</f>
        <v>516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516</v>
      </c>
      <c r="L196" s="31">
        <f>IFERROR(VLOOKUP(A196,PlayerStats!$B$1:$Z$999,MATCH("xG",PlayerStats!$B$2:$Z$2,0),0),0)</f>
        <v>0.7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17</v>
      </c>
      <c r="X196" s="42" t="str">
        <f>API!M196&amp;" "&amp;API!V196</f>
        <v>Charlie Taylor</v>
      </c>
      <c r="Y196" s="42">
        <f>API!AC196</f>
        <v>4</v>
      </c>
    </row>
    <row r="197" spans="1:25">
      <c r="A197" s="31" t="str">
        <f>IF([1]FINAL!A197=0,"",[1]FINAL!A197)</f>
        <v>Matheus Luiz Nunes</v>
      </c>
      <c r="B197" s="31" t="str">
        <f>IF([1]FINAL!B197=0,"",[1]FINAL!B197)</f>
        <v>Matheus N.</v>
      </c>
      <c r="C197" s="31" t="str">
        <f>IF([1]FINAL!C197=0,"",[1]FINAL!C197)</f>
        <v>Nunes</v>
      </c>
      <c r="D197" s="31" t="str">
        <f>IF([1]FINAL!D197=0,"",[1]FINAL!D197)</f>
        <v>Matheus Nunes</v>
      </c>
      <c r="E197" s="42" t="str">
        <f>[1]FINAL!M197</f>
        <v>MCI</v>
      </c>
      <c r="F197" s="43">
        <f>IFERROR(VLOOKUP($E197,Table2!$B$1:$C$21,MATCH("MP",Table2!$B$1:$C$1,0),0),"")</f>
        <v>7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179</v>
      </c>
      <c r="K197" s="37">
        <f t="shared" si="12"/>
        <v>179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0.1</v>
      </c>
      <c r="P197" s="39">
        <f t="shared" si="13"/>
        <v>0.1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0.1</v>
      </c>
      <c r="U197" s="39">
        <f t="shared" si="14"/>
        <v>0.1</v>
      </c>
      <c r="V197" s="41">
        <f t="shared" si="15"/>
        <v>9</v>
      </c>
      <c r="X197" s="42" t="str">
        <f>API!M197&amp;" "&amp;API!V197</f>
        <v>Bobby Thomas</v>
      </c>
      <c r="Y197" s="42">
        <f>API!AC197</f>
        <v>0</v>
      </c>
    </row>
    <row r="198" spans="1:25">
      <c r="A198" s="31" t="str">
        <f>IF([1]FINAL!A198=0,"",[1]FINAL!A198)</f>
        <v>James Trafford</v>
      </c>
      <c r="B198" s="31" t="str">
        <f>IF([1]FINAL!B198=0,"",[1]FINAL!B198)</f>
        <v>Trafford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BUR</v>
      </c>
      <c r="F198" s="43">
        <f>IFERROR(VLOOKUP($E198,Table2!$B$1:$C$21,MATCH("MP",Table2!$B$1:$C$1,0),0),"")</f>
        <v>6</v>
      </c>
      <c r="G198" s="32">
        <f>IFERROR(VLOOKUP(A198,PlayingTime!$B$1:$Z$999,MATCH("Min",PlayingTime!$B$2:$Z$2,0),0),0)</f>
        <v>540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540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13</v>
      </c>
      <c r="X198" s="42" t="str">
        <f>API!M198&amp;" "&amp;API!V198</f>
        <v>Scott Twine</v>
      </c>
      <c r="Y198" s="42">
        <f>API!AC198</f>
        <v>0</v>
      </c>
    </row>
    <row r="199" spans="1:25">
      <c r="A199" s="31" t="str">
        <f>IF([1]FINAL!A199=0,"",[1]FINAL!A199)</f>
        <v>Moisés Caicedo Corozo</v>
      </c>
      <c r="B199" s="31" t="str">
        <f>IF([1]FINAL!B199=0,"",[1]FINAL!B199)</f>
        <v>Caicedo</v>
      </c>
      <c r="C199" s="31" t="str">
        <f>IF([1]FINAL!C199=0,"",[1]FINAL!C199)</f>
        <v>Moises Caicedo</v>
      </c>
      <c r="D199" s="31" t="str">
        <f>IF([1]FINAL!D199=0,"",[1]FINAL!D199)</f>
        <v>Moisés Caicedo</v>
      </c>
      <c r="E199" s="42" t="str">
        <f>[1]FINAL!M199</f>
        <v>CHE</v>
      </c>
      <c r="F199" s="43">
        <f>IFERROR(VLOOKUP($E199,Table2!$B$1:$C$21,MATCH("MP",Table2!$B$1:$C$1,0),0),"")</f>
        <v>6</v>
      </c>
      <c r="G199" s="32">
        <f>IFERROR(VLOOKUP(A199,PlayingTime!$B$1:$Z$999,MATCH("Min",PlayingTime!$B$2:$Z$2,0),0),0)</f>
        <v>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274</v>
      </c>
      <c r="K199" s="37">
        <f t="shared" si="12"/>
        <v>274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0.1</v>
      </c>
      <c r="P199" s="39">
        <f t="shared" si="13"/>
        <v>0.1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</v>
      </c>
      <c r="V199" s="41">
        <f t="shared" si="15"/>
        <v>8</v>
      </c>
      <c r="X199" s="42" t="str">
        <f>API!M199&amp;" "&amp;API!V199</f>
        <v>Lawrence Vigouroux</v>
      </c>
      <c r="Y199" s="42">
        <f>API!AC199</f>
        <v>0</v>
      </c>
    </row>
    <row r="200" spans="1:25">
      <c r="A200" s="31" t="str">
        <f>IF([1]FINAL!A200=0,"",[1]FINAL!A200)</f>
        <v>Aaron Hickey</v>
      </c>
      <c r="B200" s="31" t="str">
        <f>IF([1]FINAL!B200=0,"",[1]FINAL!B200)</f>
        <v>Hickey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BRE</v>
      </c>
      <c r="F200" s="43">
        <f>IFERROR(VLOOKUP($E200,Table2!$B$1:$C$21,MATCH("MP",Table2!$B$1:$C$1,0),0),"")</f>
        <v>7</v>
      </c>
      <c r="G200" s="32">
        <f>IFERROR(VLOOKUP(A200,PlayingTime!$B$1:$Z$999,MATCH("Min",PlayingTime!$B$2:$Z$2,0),0),0)</f>
        <v>540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540</v>
      </c>
      <c r="L200" s="31">
        <f>IFERROR(VLOOKUP(A200,PlayerStats!$B$1:$Z$999,MATCH("xG",PlayerStats!$B$2:$Z$2,0),0),0)</f>
        <v>0.2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0.2</v>
      </c>
      <c r="Q200" s="31">
        <f>IFERROR(VLOOKUP(A200,PlayerStats!$B$1:$Z$999,MATCH("xAG",PlayerStats!$B$2:$Z$2,0),0),0)</f>
        <v>0.1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0.1</v>
      </c>
      <c r="V200" s="41">
        <f t="shared" si="15"/>
        <v>11</v>
      </c>
      <c r="X200" s="42" t="str">
        <f>API!M200&amp;" "&amp;API!V200</f>
        <v>Victor da Silva</v>
      </c>
      <c r="Y200" s="42">
        <f>API!AC200</f>
        <v>2</v>
      </c>
    </row>
    <row r="201" spans="1:25">
      <c r="A201" s="31" t="str">
        <f>IF([1]FINAL!A201=0,"",[1]FINAL!A201)</f>
        <v>Kenny Tete</v>
      </c>
      <c r="B201" s="31" t="str">
        <f>IF([1]FINAL!B201=0,"",[1]FINAL!B201)</f>
        <v>Tete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FUL</v>
      </c>
      <c r="F201" s="43">
        <f>IFERROR(VLOOKUP($E201,Table2!$B$1:$C$21,MATCH("MP",Table2!$B$1:$C$1,0),0),"")</f>
        <v>6</v>
      </c>
      <c r="G201" s="32">
        <f>IFERROR(VLOOKUP(A201,PlayingTime!$B$1:$Z$999,MATCH("Min",PlayingTime!$B$2:$Z$2,0),0),0)</f>
        <v>427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427</v>
      </c>
      <c r="L201" s="31">
        <f>IFERROR(VLOOKUP(A201,PlayerStats!$B$1:$Z$999,MATCH("xG",PlayerStats!$B$2:$Z$2,0),0),0)</f>
        <v>0.2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0.2</v>
      </c>
      <c r="Q201" s="31">
        <f>IFERROR(VLOOKUP(A201,PlayerStats!$B$1:$Z$999,MATCH("xAG",PlayerStats!$B$2:$Z$2,0),0),0)</f>
        <v>0.1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0.1</v>
      </c>
      <c r="V201" s="41">
        <f t="shared" si="15"/>
        <v>12</v>
      </c>
      <c r="X201" s="42" t="str">
        <f>API!M201&amp;" "&amp;API!V201</f>
        <v>Wout Weghorst</v>
      </c>
      <c r="Y201" s="42">
        <f>API!AC201</f>
        <v>0</v>
      </c>
    </row>
    <row r="202" spans="1:25">
      <c r="A202" s="31" t="str">
        <f>IF([1]FINAL!A202=0,"",[1]FINAL!A202)</f>
        <v>Jordan Pickford</v>
      </c>
      <c r="B202" s="31" t="str">
        <f>IF([1]FINAL!B202=0,"",[1]FINAL!B202)</f>
        <v>Pickford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EVE</v>
      </c>
      <c r="F202" s="43">
        <f>IFERROR(VLOOKUP($E202,Table2!$B$1:$C$21,MATCH("MP",Table2!$B$1:$C$1,0),0),"")</f>
        <v>7</v>
      </c>
      <c r="G202" s="32">
        <f>IFERROR(VLOOKUP(A202,PlayingTime!$B$1:$Z$999,MATCH("Min",PlayingTime!$B$2:$Z$2,0),0),0)</f>
        <v>630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630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</v>
      </c>
      <c r="V202" s="41">
        <f t="shared" si="15"/>
        <v>11</v>
      </c>
      <c r="X202" s="42" t="str">
        <f>API!M202&amp;" "&amp;API!V202</f>
        <v>Anass Zaroury</v>
      </c>
      <c r="Y202" s="42">
        <f>API!AC202</f>
        <v>0</v>
      </c>
    </row>
    <row r="203" spans="1:25">
      <c r="A203" s="31" t="str">
        <f>IF([1]FINAL!A203=0,"",[1]FINAL!A203)</f>
        <v>Mason Mount</v>
      </c>
      <c r="B203" s="31" t="str">
        <f>IF([1]FINAL!B203=0,"",[1]FINAL!B203)</f>
        <v>Mount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MUN</v>
      </c>
      <c r="F203" s="43">
        <f>IFERROR(VLOOKUP($E203,Table2!$B$1:$C$21,MATCH("MP",Table2!$B$1:$C$1,0),0),"")</f>
        <v>7</v>
      </c>
      <c r="G203" s="32">
        <f>IFERROR(VLOOKUP(A203,PlayingTime!$B$1:$Z$999,MATCH("Min",PlayingTime!$B$2:$Z$2,0),0),0)</f>
        <v>227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227</v>
      </c>
      <c r="L203" s="31">
        <f>IFERROR(VLOOKUP(A203,PlayerStats!$B$1:$Z$999,MATCH("xG",PlayerStats!$B$2:$Z$2,0),0),0)</f>
        <v>0.1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0.1</v>
      </c>
      <c r="Q203" s="31">
        <f>IFERROR(VLOOKUP(A203,PlayerStats!$B$1:$Z$999,MATCH("xAG",PlayerStats!$B$2:$Z$2,0),0),0)</f>
        <v>0.1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0.1</v>
      </c>
      <c r="V203" s="41">
        <f t="shared" si="15"/>
        <v>6</v>
      </c>
      <c r="X203" s="42" t="str">
        <f>API!M203&amp;" "&amp;API!V203</f>
        <v>Sander Berge</v>
      </c>
      <c r="Y203" s="42">
        <f>API!AC203</f>
        <v>8</v>
      </c>
    </row>
    <row r="204" spans="1:25">
      <c r="A204" s="31" t="str">
        <f>IF([1]FINAL!A204=0,"",[1]FINAL!A204)</f>
        <v>Thomas Partey</v>
      </c>
      <c r="B204" s="31" t="str">
        <f>IF([1]FINAL!B204=0,"",[1]FINAL!B204)</f>
        <v>Thomas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ARS</v>
      </c>
      <c r="F204" s="43">
        <f>IFERROR(VLOOKUP($E204,Table2!$B$1:$C$21,MATCH("MP",Table2!$B$1:$C$1,0),0),"")</f>
        <v>7</v>
      </c>
      <c r="G204" s="32">
        <f>IFERROR(VLOOKUP(A204,PlayingTime!$B$1:$Z$999,MATCH("Min",PlayingTime!$B$2:$Z$2,0),0),0)</f>
        <v>235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235</v>
      </c>
      <c r="L204" s="31">
        <f>IFERROR(VLOOKUP(A204,PlayerStats!$B$1:$Z$999,MATCH("xG",PlayerStats!$B$2:$Z$2,0),0),0)</f>
        <v>0.1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0.1</v>
      </c>
      <c r="Q204" s="31">
        <f>IFERROR(VLOOKUP(A204,PlayerStats!$B$1:$Z$999,MATCH("xAG",PlayerStats!$B$2:$Z$2,0),0),0)</f>
        <v>0.1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6</v>
      </c>
      <c r="X204" s="42" t="str">
        <f>API!M204&amp;" "&amp;API!V204</f>
        <v>Zeki Amdouni</v>
      </c>
      <c r="Y204" s="42">
        <f>API!AC204</f>
        <v>15</v>
      </c>
    </row>
    <row r="205" spans="1:25">
      <c r="A205" s="31" t="str">
        <f>IF([1]FINAL!A205=0,"",[1]FINAL!A205)</f>
        <v>Ameen Al-Dakhil</v>
      </c>
      <c r="B205" s="31" t="str">
        <f>IF([1]FINAL!B205=0,"",[1]FINAL!B205)</f>
        <v>Al-Dakhil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BUR</v>
      </c>
      <c r="F205" s="43">
        <f>IFERROR(VLOOKUP($E205,Table2!$B$1:$C$21,MATCH("MP",Table2!$B$1:$C$1,0),0),"")</f>
        <v>6</v>
      </c>
      <c r="G205" s="32">
        <f>IFERROR(VLOOKUP(A205,PlayingTime!$B$1:$Z$999,MATCH("Min",PlayingTime!$B$2:$Z$2,0),0),0)</f>
        <v>540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540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0.1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0.1</v>
      </c>
      <c r="V205" s="41">
        <f t="shared" si="15"/>
        <v>7</v>
      </c>
      <c r="X205" s="42" t="str">
        <f>API!M205&amp;" "&amp;API!V205</f>
        <v>James Trafford</v>
      </c>
      <c r="Y205" s="42">
        <f>API!AC205</f>
        <v>13</v>
      </c>
    </row>
    <row r="206" spans="1:25">
      <c r="A206" s="31" t="str">
        <f>IF([1]FINAL!A206=0,"",[1]FINAL!A206)</f>
        <v>Victor da Silva</v>
      </c>
      <c r="B206" s="31" t="str">
        <f>IF([1]FINAL!B206=0,"",[1]FINAL!B206)</f>
        <v>Vitinho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BUR</v>
      </c>
      <c r="F206" s="43">
        <f>IFERROR(VLOOKUP($E206,Table2!$B$1:$C$21,MATCH("MP",Table2!$B$1:$C$1,0),0),"")</f>
        <v>6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93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93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0.1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2</v>
      </c>
      <c r="X206" s="42" t="str">
        <f>API!M206&amp;" "&amp;API!V206</f>
        <v>Nathan Redmond</v>
      </c>
      <c r="Y206" s="42">
        <f>API!AC206</f>
        <v>3</v>
      </c>
    </row>
    <row r="207" spans="1:25">
      <c r="A207" s="31" t="str">
        <f>IF([1]FINAL!A207=0,"",[1]FINAL!A207)</f>
        <v>Marcos Senesi</v>
      </c>
      <c r="B207" s="31" t="str">
        <f>IF([1]FINAL!B207=0,"",[1]FINAL!B207)</f>
        <v>Senesi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BOU</v>
      </c>
      <c r="F207" s="43">
        <f>IFERROR(VLOOKUP($E207,Table2!$B$1:$C$21,MATCH("MP",Table2!$B$1:$C$1,0),0),"")</f>
        <v>7</v>
      </c>
      <c r="G207" s="32">
        <f>IFERROR(VLOOKUP(A207,PlayingTime!$B$1:$Z$999,MATCH("Min",PlayingTime!$B$2:$Z$2,0),0),0)</f>
        <v>347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347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0.2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0.2</v>
      </c>
      <c r="V207" s="41">
        <f t="shared" si="15"/>
        <v>7</v>
      </c>
      <c r="X207" s="42" t="str">
        <f>API!M207&amp;" "&amp;API!V207</f>
        <v>Luca Koleosho</v>
      </c>
      <c r="Y207" s="42">
        <f>API!AC207</f>
        <v>14</v>
      </c>
    </row>
    <row r="208" spans="1:25">
      <c r="A208" s="31" t="str">
        <f>IF([1]FINAL!A208=0,"",[1]FINAL!A208)</f>
        <v>Raúl Jiménez</v>
      </c>
      <c r="B208" s="31" t="str">
        <f>IF([1]FINAL!B208=0,"",[1]FINAL!B208)</f>
        <v>Raúl</v>
      </c>
      <c r="C208" s="31" t="str">
        <f>IF([1]FINAL!C208=0,"",[1]FINAL!C208)</f>
        <v>Jimenez</v>
      </c>
      <c r="D208" s="31" t="str">
        <f>IF([1]FINAL!D208=0,"",[1]FINAL!D208)</f>
        <v>Raul Jimenez</v>
      </c>
      <c r="E208" s="42" t="str">
        <f>[1]FINAL!M208</f>
        <v>FUL</v>
      </c>
      <c r="F208" s="43">
        <f>IFERROR(VLOOKUP($E208,Table2!$B$1:$C$21,MATCH("MP",Table2!$B$1:$C$1,0),0),"")</f>
        <v>6</v>
      </c>
      <c r="G208" s="32">
        <f>IFERROR(VLOOKUP(A208,PlayingTime!$B$1:$Z$999,MATCH("Min",PlayingTime!$B$2:$Z$2,0),0),0)</f>
        <v>451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451</v>
      </c>
      <c r="L208" s="31">
        <f>IFERROR(VLOOKUP(A208,PlayerStats!$B$1:$Z$999,MATCH("xG",PlayerStats!$B$2:$Z$2,0),0),0)</f>
        <v>0.6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0.6</v>
      </c>
      <c r="Q208" s="31">
        <f>IFERROR(VLOOKUP(A208,PlayerStats!$B$1:$Z$999,MATCH("xAG",PlayerStats!$B$2:$Z$2,0),0),0)</f>
        <v>0.7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0.7</v>
      </c>
      <c r="V208" s="41">
        <f t="shared" si="15"/>
        <v>10</v>
      </c>
      <c r="X208" s="42" t="str">
        <f>API!M208&amp;" "&amp;API!V208</f>
        <v>Jacob Bruun Larsen</v>
      </c>
      <c r="Y208" s="42">
        <f>API!AC208</f>
        <v>5</v>
      </c>
    </row>
    <row r="209" spans="1:25">
      <c r="A209" s="31" t="str">
        <f>IF([1]FINAL!A209=0,"",[1]FINAL!A209)</f>
        <v>Amari'i Bell</v>
      </c>
      <c r="B209" s="31" t="str">
        <f>IF([1]FINAL!B209=0,"",[1]FINAL!B209)</f>
        <v>Bell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6</v>
      </c>
      <c r="G209" s="32">
        <f>IFERROR(VLOOKUP(A209,PlayingTime!$B$1:$Z$999,MATCH("Min",PlayingTime!$B$2:$Z$2,0),0),0)</f>
        <v>540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540</v>
      </c>
      <c r="L209" s="31">
        <f>IFERROR(VLOOKUP(A209,PlayerStats!$B$1:$Z$999,MATCH("xG",PlayerStats!$B$2:$Z$2,0),0),0)</f>
        <v>0.2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0.2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8</v>
      </c>
      <c r="X209" s="42" t="str">
        <f>API!M209&amp;" "&amp;API!V209</f>
        <v>Owen Dodgson</v>
      </c>
      <c r="Y209" s="42">
        <f>API!AC209</f>
        <v>0</v>
      </c>
    </row>
    <row r="210" spans="1:25">
      <c r="A210" s="31" t="str">
        <f>IF([1]FINAL!A210=0,"",[1]FINAL!A210)</f>
        <v>Moussa Niakhaté</v>
      </c>
      <c r="B210" s="31" t="str">
        <f>IF([1]FINAL!B210=0,"",[1]FINAL!B210)</f>
        <v>Niakhaté</v>
      </c>
      <c r="C210" s="31" t="str">
        <f>IF([1]FINAL!C210=0,"",[1]FINAL!C210)</f>
        <v>Niakhate</v>
      </c>
      <c r="D210" s="31" t="str">
        <f>IF([1]FINAL!D210=0,"",[1]FINAL!D210)</f>
        <v/>
      </c>
      <c r="E210" s="42" t="str">
        <f>[1]FINAL!M210</f>
        <v>NFO</v>
      </c>
      <c r="F210" s="43">
        <f>IFERROR(VLOOKUP($E210,Table2!$B$1:$C$21,MATCH("MP",Table2!$B$1:$C$1,0),0),"")</f>
        <v>7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1</v>
      </c>
      <c r="X210" s="42" t="str">
        <f>API!M210&amp;" "&amp;API!V210</f>
        <v>Wilson Odobert</v>
      </c>
      <c r="Y210" s="42">
        <f>API!AC210</f>
        <v>1</v>
      </c>
    </row>
    <row r="211" spans="1:25">
      <c r="A211" s="31" t="str">
        <f>IF([1]FINAL!A211=0,"",[1]FINAL!A211)</f>
        <v>Craig Dawson</v>
      </c>
      <c r="B211" s="31" t="str">
        <f>IF([1]FINAL!B211=0,"",[1]FINAL!B211)</f>
        <v>Dawson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WOL</v>
      </c>
      <c r="F211" s="43">
        <f>IFERROR(VLOOKUP($E211,Table2!$B$1:$C$21,MATCH("MP",Table2!$B$1:$C$1,0),0),"")</f>
        <v>7</v>
      </c>
      <c r="G211" s="32">
        <f>IFERROR(VLOOKUP(A211,PlayingTime!$B$1:$Z$999,MATCH("Min",PlayingTime!$B$2:$Z$2,0),0),0)</f>
        <v>610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610</v>
      </c>
      <c r="L211" s="31">
        <f>IFERROR(VLOOKUP(A211,PlayerStats!$B$1:$Z$999,MATCH("xG",PlayerStats!$B$2:$Z$2,0),0),0)</f>
        <v>0.4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0.4</v>
      </c>
      <c r="Q211" s="31">
        <f>IFERROR(VLOOKUP(A211,PlayerStats!$B$1:$Z$999,MATCH("xAG",PlayerStats!$B$2:$Z$2,0),0),0)</f>
        <v>0.1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0.1</v>
      </c>
      <c r="V211" s="41">
        <f t="shared" si="15"/>
        <v>12</v>
      </c>
      <c r="X211" s="42" t="str">
        <f>API!M211&amp;" "&amp;API!V211</f>
        <v>Hannes Delcroix</v>
      </c>
      <c r="Y211" s="42">
        <f>API!AC211</f>
        <v>1</v>
      </c>
    </row>
    <row r="212" spans="1:25">
      <c r="A212" s="31" t="str">
        <f>IF([1]FINAL!A212=0,"",[1]FINAL!A212)</f>
        <v>Ashley Young</v>
      </c>
      <c r="B212" s="31" t="str">
        <f>IF([1]FINAL!B212=0,"",[1]FINAL!B212)</f>
        <v>Young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EVE</v>
      </c>
      <c r="F212" s="43">
        <f>IFERROR(VLOOKUP($E212,Table2!$B$1:$C$21,MATCH("MP",Table2!$B$1:$C$1,0),0),"")</f>
        <v>7</v>
      </c>
      <c r="G212" s="32">
        <f>IFERROR(VLOOKUP(A212,PlayingTime!$B$1:$Z$999,MATCH("Min",PlayingTime!$B$2:$Z$2,0),0),0)</f>
        <v>613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613</v>
      </c>
      <c r="L212" s="31">
        <f>IFERROR(VLOOKUP(A212,PlayerStats!$B$1:$Z$999,MATCH("xG",PlayerStats!$B$2:$Z$2,0),0),0)</f>
        <v>0.1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0.1</v>
      </c>
      <c r="Q212" s="31">
        <f>IFERROR(VLOOKUP(A212,PlayerStats!$B$1:$Z$999,MATCH("xAG",PlayerStats!$B$2:$Z$2,0),0),0)</f>
        <v>0.5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0.5</v>
      </c>
      <c r="V212" s="41">
        <f t="shared" si="15"/>
        <v>8</v>
      </c>
      <c r="X212" s="42" t="str">
        <f>API!M212&amp;" "&amp;API!V212</f>
        <v>Aaron Ramsey</v>
      </c>
      <c r="Y212" s="42">
        <f>API!AC212</f>
        <v>5</v>
      </c>
    </row>
    <row r="213" spans="1:25">
      <c r="A213" s="31" t="str">
        <f>IF([1]FINAL!A213=0,"",[1]FINAL!A213)</f>
        <v>Chris Richards</v>
      </c>
      <c r="B213" s="31" t="str">
        <f>IF([1]FINAL!B213=0,"",[1]FINAL!B213)</f>
        <v>C.Richards</v>
      </c>
      <c r="C213" s="31" t="str">
        <f>IF([1]FINAL!C213=0,"",[1]FINAL!C213)</f>
        <v>C Richards</v>
      </c>
      <c r="D213" s="31" t="str">
        <f>IF([1]FINAL!D213=0,"",[1]FINAL!D213)</f>
        <v/>
      </c>
      <c r="E213" s="42" t="str">
        <f>[1]FINAL!M213</f>
        <v>CRY</v>
      </c>
      <c r="F213" s="43">
        <f>IFERROR(VLOOKUP($E213,Table2!$B$1:$C$21,MATCH("MP",Table2!$B$1:$C$1,0),0),"")</f>
        <v>7</v>
      </c>
      <c r="G213" s="32">
        <f>IFERROR(VLOOKUP(A213,PlayingTime!$B$1:$Z$999,MATCH("Min",PlayingTime!$B$2:$Z$2,0),0),0)</f>
        <v>93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93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2</v>
      </c>
      <c r="X213" s="42" t="str">
        <f>API!M213&amp;" "&amp;API!V213</f>
        <v>Han-Noah Massengo</v>
      </c>
      <c r="Y213" s="42">
        <f>API!AC213</f>
        <v>0</v>
      </c>
    </row>
    <row r="214" spans="1:25">
      <c r="A214" s="31" t="str">
        <f>IF([1]FINAL!A214=0,"",[1]FINAL!A214)</f>
        <v>Josh Cullen</v>
      </c>
      <c r="B214" s="31" t="str">
        <f>IF([1]FINAL!B214=0,"",[1]FINAL!B214)</f>
        <v>Cullen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BUR</v>
      </c>
      <c r="F214" s="43">
        <f>IFERROR(VLOOKUP($E214,Table2!$B$1:$C$21,MATCH("MP",Table2!$B$1:$C$1,0),0),"")</f>
        <v>6</v>
      </c>
      <c r="G214" s="32">
        <f>IFERROR(VLOOKUP(A214,PlayingTime!$B$1:$Z$999,MATCH("Min",PlayingTime!$B$2:$Z$2,0),0),0)</f>
        <v>540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540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0.6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0.6</v>
      </c>
      <c r="V214" s="41">
        <f t="shared" si="15"/>
        <v>13</v>
      </c>
      <c r="X214" s="42" t="str">
        <f>API!M214&amp;" "&amp;API!V214</f>
        <v>Mike Trésor</v>
      </c>
      <c r="Y214" s="42">
        <f>API!AC214</f>
        <v>3</v>
      </c>
    </row>
    <row r="215" spans="1:25">
      <c r="A215" s="31" t="str">
        <f>IF([1]FINAL!A215=0,"",[1]FINAL!A215)</f>
        <v>Yves Bissouma</v>
      </c>
      <c r="B215" s="31" t="str">
        <f>IF([1]FINAL!B215=0,"",[1]FINAL!B215)</f>
        <v>Bissouma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TOT</v>
      </c>
      <c r="F215" s="43">
        <f>IFERROR(VLOOKUP($E215,Table2!$B$1:$C$21,MATCH("MP",Table2!$B$1:$C$1,0),0),"")</f>
        <v>7</v>
      </c>
      <c r="G215" s="32">
        <f>IFERROR(VLOOKUP(A215,PlayingTime!$B$1:$Z$999,MATCH("Min",PlayingTime!$B$2:$Z$2,0),0),0)</f>
        <v>612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612</v>
      </c>
      <c r="L215" s="31">
        <f>IFERROR(VLOOKUP(A215,PlayerStats!$B$1:$Z$999,MATCH("xG",PlayerStats!$B$2:$Z$2,0),0),0)</f>
        <v>0.8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0.8</v>
      </c>
      <c r="Q215" s="31">
        <f>IFERROR(VLOOKUP(A215,PlayerStats!$B$1:$Z$999,MATCH("xAG",PlayerStats!$B$2:$Z$2,0),0),0)</f>
        <v>0.3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0.3</v>
      </c>
      <c r="V215" s="41">
        <f t="shared" si="15"/>
        <v>12</v>
      </c>
      <c r="X215" s="42" t="str">
        <f>API!M215&amp;" "&amp;API!V215</f>
        <v>Moisés Caicedo Corozo</v>
      </c>
      <c r="Y215" s="42">
        <f>API!AC215</f>
        <v>8</v>
      </c>
    </row>
    <row r="216" spans="1:25">
      <c r="A216" s="31" t="str">
        <f>IF([1]FINAL!A216=0,"",[1]FINAL!A216)</f>
        <v>Carney Chukwuemeka</v>
      </c>
      <c r="B216" s="31" t="str">
        <f>IF([1]FINAL!B216=0,"",[1]FINAL!B216)</f>
        <v>Chukwuemeka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CHE</v>
      </c>
      <c r="F216" s="43">
        <f>IFERROR(VLOOKUP($E216,Table2!$B$1:$C$21,MATCH("MP",Table2!$B$1:$C$1,0),0),"")</f>
        <v>6</v>
      </c>
      <c r="G216" s="32">
        <f>IFERROR(VLOOKUP(A216,PlayingTime!$B$1:$Z$999,MATCH("Min",PlayingTime!$B$2:$Z$2,0),0),0)</f>
        <v>125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125</v>
      </c>
      <c r="L216" s="31">
        <f>IFERROR(VLOOKUP(A216,PlayerStats!$B$1:$Z$999,MATCH("xG",PlayerStats!$B$2:$Z$2,0),0),0)</f>
        <v>0.1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0.1</v>
      </c>
      <c r="Q216" s="31">
        <f>IFERROR(VLOOKUP(A216,PlayerStats!$B$1:$Z$999,MATCH("xAG",PlayerStats!$B$2:$Z$2,0),0),0)</f>
        <v>0.1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0.1</v>
      </c>
      <c r="V216" s="41">
        <f t="shared" si="15"/>
        <v>6</v>
      </c>
      <c r="X216" s="42" t="str">
        <f>API!M216&amp;" "&amp;API!V216</f>
        <v>Robert Sánchez</v>
      </c>
      <c r="Y216" s="42">
        <f>API!AC216</f>
        <v>26</v>
      </c>
    </row>
    <row r="217" spans="1:25">
      <c r="A217" s="31" t="str">
        <f>IF([1]FINAL!A217=0,"",[1]FINAL!A217)</f>
        <v>Anthony Martial</v>
      </c>
      <c r="B217" s="31" t="str">
        <f>IF([1]FINAL!B217=0,"",[1]FINAL!B217)</f>
        <v>Martial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7</v>
      </c>
      <c r="G217" s="32">
        <f>IFERROR(VLOOKUP(A217,PlayingTime!$B$1:$Z$999,MATCH("Min",PlayingTime!$B$2:$Z$2,0),0),0)</f>
        <v>172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172</v>
      </c>
      <c r="L217" s="31">
        <f>IFERROR(VLOOKUP(A217,PlayerStats!$B$1:$Z$999,MATCH("xG",PlayerStats!$B$2:$Z$2,0),0),0)</f>
        <v>0.1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0.1</v>
      </c>
      <c r="Q217" s="31">
        <f>IFERROR(VLOOKUP(A217,PlayerStats!$B$1:$Z$999,MATCH("xAG",PlayerStats!$B$2:$Z$2,0),0),0)</f>
        <v>0.2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0.2</v>
      </c>
      <c r="V217" s="41">
        <f t="shared" si="15"/>
        <v>6</v>
      </c>
      <c r="X217" s="42" t="str">
        <f>API!M217&amp;" "&amp;API!V217</f>
        <v>Ethan Ampadu</v>
      </c>
      <c r="Y217" s="42">
        <f>API!AC217</f>
        <v>0</v>
      </c>
    </row>
    <row r="218" spans="1:25">
      <c r="A218" s="31" t="str">
        <f>IF([1]FINAL!A218=0,"",[1]FINAL!A218)</f>
        <v>Joelinton Cássio Apolinário de Lira</v>
      </c>
      <c r="B218" s="31" t="str">
        <f>IF([1]FINAL!B218=0,"",[1]FINAL!B218)</f>
        <v>Joelinton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NEW</v>
      </c>
      <c r="F218" s="43">
        <f>IFERROR(VLOOKUP($E218,Table2!$B$1:$C$21,MATCH("MP",Table2!$B$1:$C$1,0),0),"")</f>
        <v>7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288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288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0.3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0.3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0.3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0.3</v>
      </c>
      <c r="V218" s="41">
        <f t="shared" si="15"/>
        <v>6</v>
      </c>
      <c r="X218" s="42" t="str">
        <f>API!M218&amp;" "&amp;API!V218</f>
        <v>Kepa Arrizabalaga</v>
      </c>
      <c r="Y218" s="42">
        <f>API!AC218</f>
        <v>0</v>
      </c>
    </row>
    <row r="219" spans="1:25">
      <c r="A219" s="31" t="str">
        <f>IF([1]FINAL!A219=0,"",[1]FINAL!A219)</f>
        <v>Ryan Yates</v>
      </c>
      <c r="B219" s="31" t="str">
        <f>IF([1]FINAL!B219=0,"",[1]FINAL!B219)</f>
        <v>Yates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NFO</v>
      </c>
      <c r="F219" s="43">
        <f>IFERROR(VLOOKUP($E219,Table2!$B$1:$C$21,MATCH("MP",Table2!$B$1:$C$1,0),0),"")</f>
        <v>7</v>
      </c>
      <c r="G219" s="32">
        <f>IFERROR(VLOOKUP(A219,PlayingTime!$B$1:$Z$999,MATCH("Min",PlayingTime!$B$2:$Z$2,0),0),0)</f>
        <v>312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312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8</v>
      </c>
      <c r="X219" s="42" t="str">
        <f>API!M219&amp;" "&amp;API!V219</f>
        <v>Pierre-Emerick Aubameyang</v>
      </c>
      <c r="Y219" s="42">
        <f>API!AC219</f>
        <v>0</v>
      </c>
    </row>
    <row r="220" spans="1:25">
      <c r="A220" s="31" t="str">
        <f>IF([1]FINAL!A220=0,"",[1]FINAL!A220)</f>
        <v>Cole Palmer</v>
      </c>
      <c r="B220" s="31" t="str">
        <f>IF([1]FINAL!B220=0,"",[1]FINAL!B220)</f>
        <v>Palmer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CHE</v>
      </c>
      <c r="F220" s="43">
        <f>IFERROR(VLOOKUP($E220,Table2!$B$1:$C$21,MATCH("MP",Table2!$B$1:$C$1,0),0),"")</f>
        <v>6</v>
      </c>
      <c r="G220" s="32">
        <f>IFERROR(VLOOKUP(A220,PlayingTime!$B$1:$Z$999,MATCH("Min",PlayingTime!$B$2:$Z$2,0),0),0)</f>
        <v>11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11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</v>
      </c>
      <c r="V220" s="41">
        <f t="shared" si="15"/>
        <v>4</v>
      </c>
      <c r="X220" s="42" t="str">
        <f>API!M220&amp;" "&amp;API!V220</f>
        <v>César Azpilicueta</v>
      </c>
      <c r="Y220" s="42">
        <f>API!AC220</f>
        <v>0</v>
      </c>
    </row>
    <row r="221" spans="1:25">
      <c r="A221" s="31" t="str">
        <f>IF([1]FINAL!A221=0,"",[1]FINAL!A221)</f>
        <v>Jan Paul van Hecke</v>
      </c>
      <c r="B221" s="31" t="str">
        <f>IF([1]FINAL!B221=0,"",[1]FINAL!B221)</f>
        <v>Van Hecke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BHA</v>
      </c>
      <c r="F221" s="43">
        <f>IFERROR(VLOOKUP($E221,Table2!$B$1:$C$21,MATCH("MP",Table2!$B$1:$C$1,0),0),"")</f>
        <v>7</v>
      </c>
      <c r="G221" s="32">
        <f>IFERROR(VLOOKUP(A221,PlayingTime!$B$1:$Z$999,MATCH("Min",PlayingTime!$B$2:$Z$2,0),0),0)</f>
        <v>270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270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5</v>
      </c>
      <c r="X221" s="42" t="str">
        <f>API!M221&amp;" "&amp;API!V221</f>
        <v>Abdul Rahman Baba</v>
      </c>
      <c r="Y221" s="42">
        <f>API!AC221</f>
        <v>0</v>
      </c>
    </row>
    <row r="222" spans="1:25">
      <c r="A222" s="31" t="str">
        <f>IF([1]FINAL!A222=0,"",[1]FINAL!A222)</f>
        <v>Adam Webster</v>
      </c>
      <c r="B222" s="31" t="str">
        <f>IF([1]FINAL!B222=0,"",[1]FINAL!B222)</f>
        <v>Webster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BHA</v>
      </c>
      <c r="F222" s="43">
        <f>IFERROR(VLOOKUP($E222,Table2!$B$1:$C$21,MATCH("MP",Table2!$B$1:$C$1,0),0),"")</f>
        <v>7</v>
      </c>
      <c r="G222" s="32">
        <f>IFERROR(VLOOKUP(A222,PlayingTime!$B$1:$Z$999,MATCH("Min",PlayingTime!$B$2:$Z$2,0),0),0)</f>
        <v>360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360</v>
      </c>
      <c r="L222" s="31">
        <f>IFERROR(VLOOKUP(A222,PlayerStats!$B$1:$Z$999,MATCH("xG",PlayerStats!$B$2:$Z$2,0),0),0)</f>
        <v>0.1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0.1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3</v>
      </c>
      <c r="X222" s="42" t="str">
        <f>API!M222&amp;" "&amp;API!V222</f>
        <v>Benoît Badiashile</v>
      </c>
      <c r="Y222" s="42">
        <f>API!AC222</f>
        <v>0</v>
      </c>
    </row>
    <row r="223" spans="1:25">
      <c r="A223" s="31" t="str">
        <f>IF([1]FINAL!A223=0,"",[1]FINAL!A223)</f>
        <v>Adam Lallana</v>
      </c>
      <c r="B223" s="31" t="str">
        <f>IF([1]FINAL!B223=0,"",[1]FINAL!B223)</f>
        <v>Lallana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BHA</v>
      </c>
      <c r="F223" s="43">
        <f>IFERROR(VLOOKUP($E223,Table2!$B$1:$C$21,MATCH("MP",Table2!$B$1:$C$1,0),0),"")</f>
        <v>7</v>
      </c>
      <c r="G223" s="32">
        <f>IFERROR(VLOOKUP(A223,PlayingTime!$B$1:$Z$999,MATCH("Min",PlayingTime!$B$2:$Z$2,0),0),0)</f>
        <v>114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114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0.1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0.1</v>
      </c>
      <c r="V223" s="41">
        <f t="shared" si="15"/>
        <v>5</v>
      </c>
      <c r="X223" s="42" t="str">
        <f>API!M223&amp;" "&amp;API!V223</f>
        <v>Marcus Bettinelli</v>
      </c>
      <c r="Y223" s="42">
        <f>API!AC223</f>
        <v>0</v>
      </c>
    </row>
    <row r="224" spans="1:25">
      <c r="A224" s="31" t="str">
        <f>IF([1]FINAL!A224=0,"",[1]FINAL!A224)</f>
        <v>Albert Sambi Lokonga</v>
      </c>
      <c r="B224" s="31" t="str">
        <f>IF([1]FINAL!B224=0,"",[1]FINAL!B224)</f>
        <v>Sambi</v>
      </c>
      <c r="C224" s="31" t="str">
        <f>IF([1]FINAL!C224=0,"",[1]FINAL!C224)</f>
        <v>Lokonga</v>
      </c>
      <c r="D224" s="31" t="str">
        <f>IF([1]FINAL!D224=0,"",[1]FINAL!D224)</f>
        <v/>
      </c>
      <c r="E224" s="42" t="str">
        <f>[1]FINAL!M224</f>
        <v>LUT</v>
      </c>
      <c r="F224" s="43">
        <f>IFERROR(VLOOKUP($E224,Table2!$B$1:$C$21,MATCH("MP",Table2!$B$1:$C$1,0),0),"")</f>
        <v>6</v>
      </c>
      <c r="G224" s="32">
        <f>IFERROR(VLOOKUP(A224,PlayingTime!$B$1:$Z$999,MATCH("Min",PlayingTime!$B$2:$Z$2,0),0),0)</f>
        <v>129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129</v>
      </c>
      <c r="L224" s="31">
        <f>IFERROR(VLOOKUP(A224,PlayerStats!$B$1:$Z$999,MATCH("xG",PlayerStats!$B$2:$Z$2,0),0),0)</f>
        <v>0.1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0.1</v>
      </c>
      <c r="Q224" s="31">
        <f>IFERROR(VLOOKUP(A224,PlayerStats!$B$1:$Z$999,MATCH("xAG",PlayerStats!$B$2:$Z$2,0),0),0)</f>
        <v>0.1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0.1</v>
      </c>
      <c r="V224" s="41">
        <f t="shared" si="15"/>
        <v>3</v>
      </c>
      <c r="X224" s="42" t="str">
        <f>API!M224&amp;" "&amp;API!V224</f>
        <v>Armando Broja</v>
      </c>
      <c r="Y224" s="42">
        <f>API!AC224</f>
        <v>1</v>
      </c>
    </row>
    <row r="225" spans="1:25">
      <c r="A225" s="31" t="str">
        <f>IF([1]FINAL!A225=0,"",[1]FINAL!A225)</f>
        <v>Cheick Doucouré</v>
      </c>
      <c r="B225" s="31" t="str">
        <f>IF([1]FINAL!B225=0,"",[1]FINAL!B225)</f>
        <v>C.Doucouré</v>
      </c>
      <c r="C225" s="31" t="str">
        <f>IF([1]FINAL!C225=0,"",[1]FINAL!C225)</f>
        <v>C.Doucoure</v>
      </c>
      <c r="D225" s="31" t="str">
        <f>IF([1]FINAL!D225=0,"",[1]FINAL!D225)</f>
        <v>Abdoulaye Doucoure</v>
      </c>
      <c r="E225" s="42" t="str">
        <f>[1]FINAL!M225</f>
        <v>CRY</v>
      </c>
      <c r="F225" s="43">
        <f>IFERROR(VLOOKUP($E225,Table2!$B$1:$C$21,MATCH("MP",Table2!$B$1:$C$1,0),0),"")</f>
        <v>7</v>
      </c>
      <c r="G225" s="32">
        <f>IFERROR(VLOOKUP(A225,PlayingTime!$B$1:$Z$999,MATCH("Min",PlayingTime!$B$2:$Z$2,0),0),0)</f>
        <v>629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629</v>
      </c>
      <c r="L225" s="31">
        <f>IFERROR(VLOOKUP(A225,PlayerStats!$B$1:$Z$999,MATCH("xG",PlayerStats!$B$2:$Z$2,0),0),0)</f>
        <v>0.1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0.1</v>
      </c>
      <c r="Q225" s="31">
        <f>IFERROR(VLOOKUP(A225,PlayerStats!$B$1:$Z$999,MATCH("xAG",PlayerStats!$B$2:$Z$2,0),0),0)</f>
        <v>0.4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0.4</v>
      </c>
      <c r="V225" s="41">
        <f t="shared" si="15"/>
        <v>15</v>
      </c>
      <c r="X225" s="42" t="str">
        <f>API!M225&amp;" "&amp;API!V225</f>
        <v>Trevoh Chalobah</v>
      </c>
      <c r="Y225" s="42">
        <f>API!AC225</f>
        <v>0</v>
      </c>
    </row>
    <row r="226" spans="1:25">
      <c r="A226" s="31" t="str">
        <f>IF([1]FINAL!A226=0,"",[1]FINAL!A226)</f>
        <v>Will Hughes</v>
      </c>
      <c r="B226" s="31" t="str">
        <f>IF([1]FINAL!B226=0,"",[1]FINAL!B226)</f>
        <v>Hughes</v>
      </c>
      <c r="C226" s="31" t="str">
        <f>IF([1]FINAL!C226=0,"",[1]FINAL!C226)</f>
        <v>W Hughes</v>
      </c>
      <c r="D226" s="31" t="str">
        <f>IF([1]FINAL!D226=0,"",[1]FINAL!D226)</f>
        <v/>
      </c>
      <c r="E226" s="42" t="str">
        <f>[1]FINAL!M226</f>
        <v>CRY</v>
      </c>
      <c r="F226" s="43">
        <f>IFERROR(VLOOKUP($E226,Table2!$B$1:$C$21,MATCH("MP",Table2!$B$1:$C$1,0),0),"")</f>
        <v>7</v>
      </c>
      <c r="G226" s="32">
        <f>IFERROR(VLOOKUP(A226,PlayingTime!$B$1:$Z$999,MATCH("Min",PlayingTime!$B$2:$Z$2,0),0),0)</f>
        <v>271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271</v>
      </c>
      <c r="L226" s="31">
        <f>IFERROR(VLOOKUP(A226,PlayerStats!$B$1:$Z$999,MATCH("xG",PlayerStats!$B$2:$Z$2,0),0),0)</f>
        <v>0.2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0.2</v>
      </c>
      <c r="Q226" s="31">
        <f>IFERROR(VLOOKUP(A226,PlayerStats!$B$1:$Z$999,MATCH("xAG",PlayerStats!$B$2:$Z$2,0),0),0)</f>
        <v>0.1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0.1</v>
      </c>
      <c r="V226" s="41">
        <f t="shared" si="15"/>
        <v>7</v>
      </c>
      <c r="X226" s="42" t="str">
        <f>API!M226&amp;" "&amp;API!V226</f>
        <v>Ben Chilwell</v>
      </c>
      <c r="Y226" s="42">
        <f>API!AC226</f>
        <v>15</v>
      </c>
    </row>
    <row r="227" spans="1:25">
      <c r="A227" s="31" t="str">
        <f>IF([1]FINAL!A227=0,"",[1]FINAL!A227)</f>
        <v>Alexis Mac Allister</v>
      </c>
      <c r="B227" s="31" t="str">
        <f>IF([1]FINAL!B227=0,"",[1]FINAL!B227)</f>
        <v>Mac Allister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LIV</v>
      </c>
      <c r="F227" s="43">
        <f>IFERROR(VLOOKUP($E227,Table2!$B$1:$C$21,MATCH("MP",Table2!$B$1:$C$1,0),0),"")</f>
        <v>7</v>
      </c>
      <c r="G227" s="32">
        <f>IFERROR(VLOOKUP(A227,PlayingTime!$B$1:$Z$999,MATCH("Min",PlayingTime!$B$2:$Z$2,0),0),0)</f>
        <v>520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520</v>
      </c>
      <c r="L227" s="31">
        <f>IFERROR(VLOOKUP(A227,PlayerStats!$B$1:$Z$999,MATCH("xG",PlayerStats!$B$2:$Z$2,0),0),0)</f>
        <v>0.1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0.1</v>
      </c>
      <c r="Q227" s="31">
        <f>IFERROR(VLOOKUP(A227,PlayerStats!$B$1:$Z$999,MATCH("xAG",PlayerStats!$B$2:$Z$2,0),0),0)</f>
        <v>0.3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0.3</v>
      </c>
      <c r="V227" s="41">
        <f t="shared" si="15"/>
        <v>11</v>
      </c>
      <c r="X227" s="42" t="str">
        <f>API!M227&amp;" "&amp;API!V227</f>
        <v>Carney Chukwuemeka</v>
      </c>
      <c r="Y227" s="42">
        <f>API!AC227</f>
        <v>6</v>
      </c>
    </row>
    <row r="228" spans="1:25">
      <c r="A228" s="31" t="str">
        <f>IF([1]FINAL!A228=0,"",[1]FINAL!A228)</f>
        <v>Tahith Chong</v>
      </c>
      <c r="B228" s="31" t="str">
        <f>IF([1]FINAL!B228=0,"",[1]FINAL!B228)</f>
        <v>Chong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LUT</v>
      </c>
      <c r="F228" s="43">
        <f>IFERROR(VLOOKUP($E228,Table2!$B$1:$C$21,MATCH("MP",Table2!$B$1:$C$1,0),0),"")</f>
        <v>6</v>
      </c>
      <c r="G228" s="32">
        <f>IFERROR(VLOOKUP(A228,PlayingTime!$B$1:$Z$999,MATCH("Min",PlayingTime!$B$2:$Z$2,0),0),0)</f>
        <v>319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319</v>
      </c>
      <c r="L228" s="31">
        <f>IFERROR(VLOOKUP(A228,PlayerStats!$B$1:$Z$999,MATCH("xG",PlayerStats!$B$2:$Z$2,0),0),0)</f>
        <v>0.3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0.3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7</v>
      </c>
      <c r="X228" s="42" t="str">
        <f>API!M228&amp;" "&amp;API!V228</f>
        <v>Levi Colwill</v>
      </c>
      <c r="Y228" s="42">
        <f>API!AC228</f>
        <v>19</v>
      </c>
    </row>
    <row r="229" spans="1:25">
      <c r="A229" s="31" t="str">
        <f>IF([1]FINAL!A229=0,"",[1]FINAL!A229)</f>
        <v>Curtis Jones</v>
      </c>
      <c r="B229" s="31" t="str">
        <f>IF([1]FINAL!B229=0,"",[1]FINAL!B229)</f>
        <v>Jones</v>
      </c>
      <c r="C229" s="31" t="str">
        <f>IF([1]FINAL!C229=0,"",[1]FINAL!C229)</f>
        <v>C Jones</v>
      </c>
      <c r="D229" s="31" t="str">
        <f>IF([1]FINAL!D229=0,"",[1]FINAL!D229)</f>
        <v/>
      </c>
      <c r="E229" s="42" t="str">
        <f>[1]FINAL!M229</f>
        <v>LIV</v>
      </c>
      <c r="F229" s="43">
        <f>IFERROR(VLOOKUP($E229,Table2!$B$1:$C$21,MATCH("MP",Table2!$B$1:$C$1,0),0),"")</f>
        <v>7</v>
      </c>
      <c r="G229" s="32">
        <f>IFERROR(VLOOKUP(A229,PlayingTime!$B$1:$Z$999,MATCH("Min",PlayingTime!$B$2:$Z$2,0),0),0)</f>
        <v>280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280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5</v>
      </c>
      <c r="X229" s="42" t="str">
        <f>API!M229&amp;" "&amp;API!V229</f>
        <v>Marc Cucurella Saseta</v>
      </c>
      <c r="Y229" s="42">
        <f>API!AC229</f>
        <v>0</v>
      </c>
    </row>
    <row r="230" spans="1:25">
      <c r="A230" s="31" t="str">
        <f>IF([1]FINAL!A230=0,"",[1]FINAL!A230)</f>
        <v>Joe Rothwell</v>
      </c>
      <c r="B230" s="31" t="str">
        <f>IF([1]FINAL!B230=0,"",[1]FINAL!B230)</f>
        <v>Rothwell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BOU</v>
      </c>
      <c r="F230" s="43">
        <f>IFERROR(VLOOKUP($E230,Table2!$B$1:$C$21,MATCH("MP",Table2!$B$1:$C$1,0),0),"")</f>
        <v>7</v>
      </c>
      <c r="G230" s="32">
        <f>IFERROR(VLOOKUP(A230,PlayingTime!$B$1:$Z$999,MATCH("Min",PlayingTime!$B$2:$Z$2,0),0),0)</f>
        <v>226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226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0.1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0.1</v>
      </c>
      <c r="V230" s="41">
        <f t="shared" si="15"/>
        <v>6</v>
      </c>
      <c r="X230" s="42" t="str">
        <f>API!M230&amp;" "&amp;API!V230</f>
        <v>Enzo Fernández</v>
      </c>
      <c r="Y230" s="42">
        <f>API!AC230</f>
        <v>11</v>
      </c>
    </row>
    <row r="231" spans="1:25">
      <c r="A231" s="31" t="str">
        <f>IF([1]FINAL!A231=0,"",[1]FINAL!A231)</f>
        <v>Sander Berge</v>
      </c>
      <c r="B231" s="31" t="str">
        <f>IF([1]FINAL!B231=0,"",[1]FINAL!B231)</f>
        <v>Berge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BUR</v>
      </c>
      <c r="F231" s="43">
        <f>IFERROR(VLOOKUP($E231,Table2!$B$1:$C$21,MATCH("MP",Table2!$B$1:$C$1,0),0),"")</f>
        <v>6</v>
      </c>
      <c r="G231" s="32">
        <f>IFERROR(VLOOKUP(A231,PlayingTime!$B$1:$Z$999,MATCH("Min",PlayingTime!$B$2:$Z$2,0),0),0)</f>
        <v>334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334</v>
      </c>
      <c r="L231" s="31">
        <f>IFERROR(VLOOKUP(A231,PlayerStats!$B$1:$Z$999,MATCH("xG",PlayerStats!$B$2:$Z$2,0),0),0)</f>
        <v>0.3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8</v>
      </c>
      <c r="X231" s="42" t="str">
        <f>API!M231&amp;" "&amp;API!V231</f>
        <v>David Datro Fofana</v>
      </c>
      <c r="Y231" s="42">
        <f>API!AC231</f>
        <v>0</v>
      </c>
    </row>
    <row r="232" spans="1:25">
      <c r="A232" s="31" t="str">
        <f>IF([1]FINAL!A232=0,"",[1]FINAL!A232)</f>
        <v>Jóhann Berg Gudmundsson</v>
      </c>
      <c r="B232" s="31" t="str">
        <f>IF([1]FINAL!B232=0,"",[1]FINAL!B232)</f>
        <v>Gudmundsson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BUR</v>
      </c>
      <c r="F232" s="43">
        <f>IFERROR(VLOOKUP($E232,Table2!$B$1:$C$21,MATCH("MP",Table2!$B$1:$C$1,0),0),"")</f>
        <v>6</v>
      </c>
      <c r="G232" s="32">
        <f>IFERROR(VLOOKUP(A232,PlayingTime!$B$1:$Z$999,MATCH("Min",PlayingTime!$B$2:$Z$2,0),0),0)</f>
        <v>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7</v>
      </c>
      <c r="X232" s="42" t="str">
        <f>API!M232&amp;" "&amp;API!V232</f>
        <v>Wesley Fofana</v>
      </c>
      <c r="Y232" s="42">
        <f>API!AC232</f>
        <v>0</v>
      </c>
    </row>
    <row r="233" spans="1:25">
      <c r="A233" s="31" t="str">
        <f>IF([1]FINAL!A233=0,"",[1]FINAL!A233)</f>
        <v>Jordan Beyer</v>
      </c>
      <c r="B233" s="31" t="str">
        <f>IF([1]FINAL!B233=0,"",[1]FINAL!B233)</f>
        <v>Beyer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6</v>
      </c>
      <c r="G233" s="32">
        <f>IFERROR(VLOOKUP(A233,PlayingTime!$B$1:$Z$999,MATCH("Min",PlayingTime!$B$2:$Z$2,0),0),0)</f>
        <v>412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412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4</v>
      </c>
      <c r="X233" s="42" t="str">
        <f>API!M233&amp;" "&amp;API!V233</f>
        <v>Conor Gallagher</v>
      </c>
      <c r="Y233" s="42">
        <f>API!AC233</f>
        <v>13</v>
      </c>
    </row>
    <row r="234" spans="1:25">
      <c r="A234" s="31" t="str">
        <f>IF([1]FINAL!A234=0,"",[1]FINAL!A234)</f>
        <v>Dara O'Shea</v>
      </c>
      <c r="B234" s="31" t="str">
        <f>IF([1]FINAL!B234=0,"",[1]FINAL!B234)</f>
        <v>O'Shea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6</v>
      </c>
      <c r="G234" s="32">
        <f>IFERROR(VLOOKUP(A234,PlayingTime!$B$1:$Z$999,MATCH("Min",PlayingTime!$B$2:$Z$2,0),0),0)</f>
        <v>270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270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2</v>
      </c>
      <c r="X234" s="42" t="str">
        <f>API!M234&amp;" "&amp;API!V234</f>
        <v>Malo Gusto</v>
      </c>
      <c r="Y234" s="42">
        <f>API!AC234</f>
        <v>22</v>
      </c>
    </row>
    <row r="235" spans="1:25">
      <c r="A235" s="31" t="str">
        <f>IF([1]FINAL!A235=0,"",[1]FINAL!A235)</f>
        <v>Brennan Johnson</v>
      </c>
      <c r="B235" s="31" t="str">
        <f>IF([1]FINAL!B235=0,"",[1]FINAL!B235)</f>
        <v>Johnson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TOT</v>
      </c>
      <c r="F235" s="43">
        <f>IFERROR(VLOOKUP($E235,Table2!$B$1:$C$21,MATCH("MP",Table2!$B$1:$C$1,0),0),"")</f>
        <v>7</v>
      </c>
      <c r="G235" s="32">
        <f>IFERROR(VLOOKUP(A235,PlayingTime!$B$1:$Z$999,MATCH("Min",PlayingTime!$B$2:$Z$2,0),0),0)</f>
        <v>73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73</v>
      </c>
      <c r="L235" s="31">
        <f>IFERROR(VLOOKUP(A235,PlayerStats!$B$1:$Z$999,MATCH("xG",PlayerStats!$B$2:$Z$2,0),0),0)</f>
        <v>0.6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0.6</v>
      </c>
      <c r="Q235" s="31">
        <f>IFERROR(VLOOKUP(A235,PlayerStats!$B$1:$Z$999,MATCH("xAG",PlayerStats!$B$2:$Z$2,0),0),0)</f>
        <v>0.1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0.1</v>
      </c>
      <c r="V235" s="41">
        <f t="shared" si="15"/>
        <v>9</v>
      </c>
      <c r="X235" s="42" t="str">
        <f>API!M235&amp;" "&amp;API!V235</f>
        <v>Reece James</v>
      </c>
      <c r="Y235" s="42">
        <f>API!AC235</f>
        <v>2</v>
      </c>
    </row>
    <row r="236" spans="1:25">
      <c r="A236" s="31" t="str">
        <f>IF([1]FINAL!A236=0,"",[1]FINAL!A236)</f>
        <v>Jarrad Branthwaite</v>
      </c>
      <c r="B236" s="31" t="str">
        <f>IF([1]FINAL!B236=0,"",[1]FINAL!B236)</f>
        <v>Branthwaite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EVE</v>
      </c>
      <c r="F236" s="43">
        <f>IFERROR(VLOOKUP($E236,Table2!$B$1:$C$21,MATCH("MP",Table2!$B$1:$C$1,0),0),"")</f>
        <v>7</v>
      </c>
      <c r="G236" s="32">
        <f>IFERROR(VLOOKUP(A236,PlayingTime!$B$1:$Z$999,MATCH("Min",PlayingTime!$B$2:$Z$2,0),0),0)</f>
        <v>450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450</v>
      </c>
      <c r="L236" s="31">
        <f>IFERROR(VLOOKUP(A236,PlayerStats!$B$1:$Z$999,MATCH("xG",PlayerStats!$B$2:$Z$2,0),0),0)</f>
        <v>0.2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0.2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5</v>
      </c>
      <c r="X236" s="42" t="str">
        <f>API!M236&amp;" "&amp;API!V236</f>
        <v>Romelu Lukaku Bolingoli</v>
      </c>
      <c r="Y236" s="42">
        <f>API!AC236</f>
        <v>0</v>
      </c>
    </row>
    <row r="237" spans="1:25">
      <c r="A237" s="31" t="str">
        <f>IF([1]FINAL!A237=0,"",[1]FINAL!A237)</f>
        <v>Nuno Varela Tavares</v>
      </c>
      <c r="B237" s="31" t="str">
        <f>IF([1]FINAL!B237=0,"",[1]FINAL!B237)</f>
        <v>Tavares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7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0</v>
      </c>
      <c r="X237" s="42" t="str">
        <f>API!M237&amp;" "&amp;API!V237</f>
        <v>Noni Madueke</v>
      </c>
      <c r="Y237" s="42">
        <f>API!AC237</f>
        <v>2</v>
      </c>
    </row>
    <row r="238" spans="1:25">
      <c r="A238" s="31" t="str">
        <f>IF([1]FINAL!A238=0,"",[1]FINAL!A238)</f>
        <v>Rayan Aït-Nouri</v>
      </c>
      <c r="B238" s="31" t="str">
        <f>IF([1]FINAL!B238=0,"",[1]FINAL!B238)</f>
        <v>Aït-Nouri</v>
      </c>
      <c r="C238" s="31" t="str">
        <f>IF([1]FINAL!C238=0,"",[1]FINAL!C238)</f>
        <v>Rayan Ait-Nouri</v>
      </c>
      <c r="D238" s="31" t="str">
        <f>IF([1]FINAL!D238=0,"",[1]FINAL!D238)</f>
        <v>Rayan Aït Nouri</v>
      </c>
      <c r="E238" s="42" t="str">
        <f>[1]FINAL!M238</f>
        <v>WOL</v>
      </c>
      <c r="F238" s="43">
        <f>IFERROR(VLOOKUP($E238,Table2!$B$1:$C$21,MATCH("MP",Table2!$B$1:$C$1,0),0),"")</f>
        <v>7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469</v>
      </c>
      <c r="K238" s="37">
        <f t="shared" si="12"/>
        <v>469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0.3</v>
      </c>
      <c r="P238" s="39">
        <f t="shared" si="13"/>
        <v>0.3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0.1</v>
      </c>
      <c r="U238" s="39">
        <f t="shared" si="14"/>
        <v>0.1</v>
      </c>
      <c r="V238" s="41">
        <f t="shared" si="15"/>
        <v>7</v>
      </c>
      <c r="X238" s="42" t="str">
        <f>API!M238&amp;" "&amp;API!V238</f>
        <v>Mykhailo Mudryk</v>
      </c>
      <c r="Y238" s="42">
        <f>API!AC238</f>
        <v>8</v>
      </c>
    </row>
    <row r="239" spans="1:25">
      <c r="A239" s="31" t="str">
        <f>IF([1]FINAL!A239=0,"",[1]FINAL!A239)</f>
        <v>Lisandro Martínez</v>
      </c>
      <c r="B239" s="31" t="str">
        <f>IF([1]FINAL!B239=0,"",[1]FINAL!B239)</f>
        <v>Martinez</v>
      </c>
      <c r="C239" s="31" t="str">
        <f>IF([1]FINAL!C239=0,"",[1]FINAL!C239)</f>
        <v>L Martinez</v>
      </c>
      <c r="D239" s="31" t="str">
        <f>IF([1]FINAL!D239=0,"",[1]FINAL!D239)</f>
        <v>Lisandro Martinez</v>
      </c>
      <c r="E239" s="42" t="str">
        <f>[1]FINAL!M239</f>
        <v>MUN</v>
      </c>
      <c r="F239" s="43">
        <f>IFERROR(VLOOKUP($E239,Table2!$B$1:$C$21,MATCH("MP",Table2!$B$1:$C$1,0),0),"")</f>
        <v>7</v>
      </c>
      <c r="G239" s="32">
        <f>IFERROR(VLOOKUP(A239,PlayingTime!$B$1:$Z$999,MATCH("Min",PlayingTime!$B$2:$Z$2,0),0),0)</f>
        <v>375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375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</v>
      </c>
      <c r="Q239" s="31">
        <f>IFERROR(VLOOKUP(A239,PlayerStats!$B$1:$Z$999,MATCH("xAG",PlayerStats!$B$2:$Z$2,0),0),0)</f>
        <v>0.1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0.1</v>
      </c>
      <c r="V239" s="41">
        <f t="shared" si="15"/>
        <v>5</v>
      </c>
      <c r="X239" s="42" t="str">
        <f>API!M239&amp;" "&amp;API!V239</f>
        <v>Nicolas Jackson</v>
      </c>
      <c r="Y239" s="42">
        <f>API!AC239</f>
        <v>12</v>
      </c>
    </row>
    <row r="240" spans="1:25">
      <c r="A240" s="31" t="str">
        <f>IF([1]FINAL!A240=0,"",[1]FINAL!A240)</f>
        <v>Michael Keane</v>
      </c>
      <c r="B240" s="31" t="str">
        <f>IF([1]FINAL!B240=0,"",[1]FINAL!B240)</f>
        <v>Keane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EVE</v>
      </c>
      <c r="F240" s="43">
        <f>IFERROR(VLOOKUP($E240,Table2!$B$1:$C$21,MATCH("MP",Table2!$B$1:$C$1,0),0),"")</f>
        <v>7</v>
      </c>
      <c r="G240" s="32">
        <f>IFERROR(VLOOKUP(A240,PlayingTime!$B$1:$Z$999,MATCH("Min",PlayingTime!$B$2:$Z$2,0),0),0)</f>
        <v>181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181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2</v>
      </c>
      <c r="X240" s="42" t="str">
        <f>API!M240&amp;" "&amp;API!V240</f>
        <v>Christopher Nkunku</v>
      </c>
      <c r="Y240" s="42">
        <f>API!AC240</f>
        <v>0</v>
      </c>
    </row>
    <row r="241" spans="1:25">
      <c r="A241" s="31" t="str">
        <f>IF([1]FINAL!A241=0,"",[1]FINAL!A241)</f>
        <v>Nélson Cabral Semedo</v>
      </c>
      <c r="B241" s="31" t="str">
        <f>IF([1]FINAL!B241=0,"",[1]FINAL!B241)</f>
        <v>N.Semedo</v>
      </c>
      <c r="C241" s="31" t="str">
        <f>IF([1]FINAL!C241=0,"",[1]FINAL!C241)</f>
        <v>Nélson Semedo</v>
      </c>
      <c r="D241" s="31" t="str">
        <f>IF([1]FINAL!D241=0,"",[1]FINAL!D241)</f>
        <v/>
      </c>
      <c r="E241" s="42" t="str">
        <f>[1]FINAL!M241</f>
        <v>WOL</v>
      </c>
      <c r="F241" s="43">
        <f>IFERROR(VLOOKUP($E241,Table2!$B$1:$C$21,MATCH("MP",Table2!$B$1:$C$1,0),0),"")</f>
        <v>7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623</v>
      </c>
      <c r="J241" s="32">
        <f>IFERROR(VLOOKUP(D241,PlayingTime!$B$1:$Z$999,MATCH("Min",PlayingTime!$B$2:$Z$2,0),0),0)</f>
        <v>0</v>
      </c>
      <c r="K241" s="37">
        <f t="shared" si="12"/>
        <v>623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0.1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</v>
      </c>
      <c r="V241" s="41">
        <f t="shared" si="15"/>
        <v>11</v>
      </c>
      <c r="X241" s="42" t="str">
        <f>API!M241&amp;" "&amp;API!V241</f>
        <v>Christian Pulisic</v>
      </c>
      <c r="Y241" s="42">
        <f>API!AC241</f>
        <v>0</v>
      </c>
    </row>
    <row r="242" spans="1:25">
      <c r="A242" s="31" t="str">
        <f>IF([1]FINAL!A242=0,"",[1]FINAL!A242)</f>
        <v>Tom Cairney</v>
      </c>
      <c r="B242" s="31" t="str">
        <f>IF([1]FINAL!B242=0,"",[1]FINAL!B242)</f>
        <v>Cairney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FUL</v>
      </c>
      <c r="F242" s="43">
        <f>IFERROR(VLOOKUP($E242,Table2!$B$1:$C$21,MATCH("MP",Table2!$B$1:$C$1,0),0),"")</f>
        <v>6</v>
      </c>
      <c r="G242" s="32">
        <f>IFERROR(VLOOKUP(A242,PlayingTime!$B$1:$Z$999,MATCH("Min",PlayingTime!$B$2:$Z$2,0),0),0)</f>
        <v>110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110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4</v>
      </c>
      <c r="X242" s="42" t="str">
        <f>API!M242&amp;" "&amp;API!V242</f>
        <v>Malang Sarr</v>
      </c>
      <c r="Y242" s="42">
        <f>API!AC242</f>
        <v>0</v>
      </c>
    </row>
    <row r="243" spans="1:25">
      <c r="A243" s="31" t="str">
        <f>IF([1]FINAL!A243=0,"",[1]FINAL!A243)</f>
        <v>Marvelous Nakamba</v>
      </c>
      <c r="B243" s="31" t="str">
        <f>IF([1]FINAL!B243=0,"",[1]FINAL!B243)</f>
        <v>Nakamba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LUT</v>
      </c>
      <c r="F243" s="43">
        <f>IFERROR(VLOOKUP($E243,Table2!$B$1:$C$21,MATCH("MP",Table2!$B$1:$C$1,0),0),"")</f>
        <v>6</v>
      </c>
      <c r="G243" s="32">
        <f>IFERROR(VLOOKUP(A243,PlayingTime!$B$1:$Z$999,MATCH("Min",PlayingTime!$B$2:$Z$2,0),0),0)</f>
        <v>540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540</v>
      </c>
      <c r="L243" s="31">
        <f>IFERROR(VLOOKUP(A243,PlayerStats!$B$1:$Z$999,MATCH("xG",PlayerStats!$B$2:$Z$2,0),0),0)</f>
        <v>0.1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0.1</v>
      </c>
      <c r="Q243" s="31">
        <f>IFERROR(VLOOKUP(A243,PlayerStats!$B$1:$Z$999,MATCH("xAG",PlayerStats!$B$2:$Z$2,0),0),0)</f>
        <v>0.3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0.3</v>
      </c>
      <c r="V243" s="41">
        <f t="shared" si="15"/>
        <v>10</v>
      </c>
      <c r="X243" s="42" t="str">
        <f>API!M243&amp;" "&amp;API!V243</f>
        <v>Gabriel Słonina</v>
      </c>
      <c r="Y243" s="42">
        <f>API!AC243</f>
        <v>0</v>
      </c>
    </row>
    <row r="244" spans="1:25">
      <c r="A244" s="31" t="str">
        <f>IF([1]FINAL!A244=0,"",[1]FINAL!A244)</f>
        <v>Marvelous Nakamba</v>
      </c>
      <c r="B244" s="31" t="str">
        <f>IF([1]FINAL!B244=0,"",[1]FINAL!B244)</f>
        <v>Nakamba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LUT</v>
      </c>
      <c r="F244" s="43">
        <f>IFERROR(VLOOKUP($E244,Table2!$B$1:$C$21,MATCH("MP",Table2!$B$1:$C$1,0),0),"")</f>
        <v>6</v>
      </c>
      <c r="G244" s="32">
        <f>IFERROR(VLOOKUP(A244,PlayingTime!$B$1:$Z$999,MATCH("Min",PlayingTime!$B$2:$Z$2,0),0),0)</f>
        <v>540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540</v>
      </c>
      <c r="L244" s="31">
        <f>IFERROR(VLOOKUP(A244,PlayerStats!$B$1:$Z$999,MATCH("xG",PlayerStats!$B$2:$Z$2,0),0),0)</f>
        <v>0.1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0.1</v>
      </c>
      <c r="Q244" s="31">
        <f>IFERROR(VLOOKUP(A244,PlayerStats!$B$1:$Z$999,MATCH("xAG",PlayerStats!$B$2:$Z$2,0),0),0)</f>
        <v>0.3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0.3</v>
      </c>
      <c r="V244" s="41">
        <f t="shared" si="15"/>
        <v>10</v>
      </c>
      <c r="X244" s="42" t="str">
        <f>API!M244&amp;" "&amp;API!V244</f>
        <v>Raheem Sterling</v>
      </c>
      <c r="Y244" s="42">
        <f>API!AC244</f>
        <v>29</v>
      </c>
    </row>
    <row r="245" spans="1:25">
      <c r="A245" s="31" t="str">
        <f>IF([1]FINAL!A245=0,"",[1]FINAL!A245)</f>
        <v>Orel Mangala</v>
      </c>
      <c r="B245" s="31" t="str">
        <f>IF([1]FINAL!B245=0,"",[1]FINAL!B245)</f>
        <v>Mangala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NFO</v>
      </c>
      <c r="F245" s="43">
        <f>IFERROR(VLOOKUP($E245,Table2!$B$1:$C$21,MATCH("MP",Table2!$B$1:$C$1,0),0),"")</f>
        <v>7</v>
      </c>
      <c r="G245" s="32">
        <f>IFERROR(VLOOKUP(A245,PlayingTime!$B$1:$Z$999,MATCH("Min",PlayingTime!$B$2:$Z$2,0),0),0)</f>
        <v>478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478</v>
      </c>
      <c r="L245" s="31">
        <f>IFERROR(VLOOKUP(A245,PlayerStats!$B$1:$Z$999,MATCH("xG",PlayerStats!$B$2:$Z$2,0),0),0)</f>
        <v>0.2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0.2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10</v>
      </c>
      <c r="X245" s="42" t="str">
        <f>API!M245&amp;" "&amp;API!V245</f>
        <v>Thiago Emiliano da Silva</v>
      </c>
      <c r="Y245" s="42">
        <f>API!AC245</f>
        <v>19</v>
      </c>
    </row>
    <row r="246" spans="1:25">
      <c r="A246" s="31" t="str">
        <f>IF([1]FINAL!A246=0,"",[1]FINAL!A246)</f>
        <v>Oliver Skipp</v>
      </c>
      <c r="B246" s="31" t="str">
        <f>IF([1]FINAL!B246=0,"",[1]FINAL!B246)</f>
        <v>Skipp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TOT</v>
      </c>
      <c r="F246" s="43">
        <f>IFERROR(VLOOKUP($E246,Table2!$B$1:$C$21,MATCH("MP",Table2!$B$1:$C$1,0),0),"")</f>
        <v>7</v>
      </c>
      <c r="G246" s="32">
        <f>IFERROR(VLOOKUP(A246,PlayingTime!$B$1:$Z$999,MATCH("Min",PlayingTime!$B$2:$Z$2,0),0),0)</f>
        <v>105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105</v>
      </c>
      <c r="L246" s="31">
        <f>IFERROR(VLOOKUP(A246,PlayerStats!$B$1:$Z$999,MATCH("xG",PlayerStats!$B$2:$Z$2,0),0),0)</f>
        <v>0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</v>
      </c>
      <c r="Q246" s="31">
        <f>IFERROR(VLOOKUP(A246,PlayerStats!$B$1:$Z$999,MATCH("xAG",PlayerStats!$B$2:$Z$2,0),0),0)</f>
        <v>0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</v>
      </c>
      <c r="V246" s="41">
        <f t="shared" si="15"/>
        <v>4</v>
      </c>
      <c r="X246" s="42" t="str">
        <f>API!M246&amp;" "&amp;API!V246</f>
        <v>Hakim Ziyech</v>
      </c>
      <c r="Y246" s="42">
        <f>API!AC246</f>
        <v>0</v>
      </c>
    </row>
    <row r="247" spans="1:25">
      <c r="A247" s="31" t="str">
        <f>IF([1]FINAL!A247=0,"",[1]FINAL!A247)</f>
        <v>Neal Maupay</v>
      </c>
      <c r="B247" s="31" t="str">
        <f>IF([1]FINAL!B247=0,"",[1]FINAL!B247)</f>
        <v>Maupay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BRE</v>
      </c>
      <c r="F247" s="43">
        <f>IFERROR(VLOOKUP($E247,Table2!$B$1:$C$21,MATCH("MP",Table2!$B$1:$C$1,0),0),"")</f>
        <v>7</v>
      </c>
      <c r="G247" s="32">
        <f>IFERROR(VLOOKUP(A247,PlayingTime!$B$1:$Z$999,MATCH("Min",PlayingTime!$B$2:$Z$2,0),0),0)</f>
        <v>35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35</v>
      </c>
      <c r="L247" s="31">
        <f>IFERROR(VLOOKUP(A247,PlayerStats!$B$1:$Z$999,MATCH("xG",PlayerStats!$B$2:$Z$2,0),0),0)</f>
        <v>0.3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0.3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5</v>
      </c>
      <c r="X247" s="42" t="str">
        <f>API!M247&amp;" "&amp;API!V247</f>
        <v>Cole Palmer</v>
      </c>
      <c r="Y247" s="42">
        <f>API!AC247</f>
        <v>4</v>
      </c>
    </row>
    <row r="248" spans="1:25">
      <c r="A248" s="31" t="str">
        <f>IF([1]FINAL!A248=0,"",[1]FINAL!A248)</f>
        <v>George Baldock</v>
      </c>
      <c r="B248" s="31" t="str">
        <f>IF([1]FINAL!B248=0,"",[1]FINAL!B248)</f>
        <v>Baldock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SHU</v>
      </c>
      <c r="F248" s="43">
        <f>IFERROR(VLOOKUP($E248,Table2!$B$1:$C$21,MATCH("MP",Table2!$B$1:$C$1,0),0),"")</f>
        <v>7</v>
      </c>
      <c r="G248" s="32">
        <f>IFERROR(VLOOKUP(A248,PlayingTime!$B$1:$Z$999,MATCH("Min",PlayingTime!$B$2:$Z$2,0),0),0)</f>
        <v>250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250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0.2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0.2</v>
      </c>
      <c r="V248" s="41">
        <f t="shared" si="15"/>
        <v>4</v>
      </c>
      <c r="X248" s="42" t="str">
        <f>API!M248&amp;" "&amp;API!V248</f>
        <v>Ângelo Gabriel Borges Damaceno</v>
      </c>
      <c r="Y248" s="42">
        <f>API!AC248</f>
        <v>0</v>
      </c>
    </row>
    <row r="249" spans="1:25">
      <c r="A249" s="31" t="str">
        <f>IF([1]FINAL!A249=0,"",[1]FINAL!A249)</f>
        <v>James Milner</v>
      </c>
      <c r="B249" s="31" t="str">
        <f>IF([1]FINAL!B249=0,"",[1]FINAL!B249)</f>
        <v>Milner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BHA</v>
      </c>
      <c r="F249" s="43">
        <f>IFERROR(VLOOKUP($E249,Table2!$B$1:$C$21,MATCH("MP",Table2!$B$1:$C$1,0),0),"")</f>
        <v>7</v>
      </c>
      <c r="G249" s="32">
        <f>IFERROR(VLOOKUP(A249,PlayingTime!$B$1:$Z$999,MATCH("Min",PlayingTime!$B$2:$Z$2,0),0),0)</f>
        <v>229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229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0.1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0.1</v>
      </c>
      <c r="V249" s="41">
        <f t="shared" si="15"/>
        <v>6</v>
      </c>
      <c r="X249" s="42" t="str">
        <f>API!M249&amp;" "&amp;API!V249</f>
        <v>Ian Maatsen</v>
      </c>
      <c r="Y249" s="42">
        <f>API!AC249</f>
        <v>3</v>
      </c>
    </row>
    <row r="250" spans="1:25">
      <c r="A250" s="31" t="str">
        <f>IF([1]FINAL!A250=0,"",[1]FINAL!A250)</f>
        <v>Jaidon Anthony</v>
      </c>
      <c r="B250" s="31" t="str">
        <f>IF([1]FINAL!B250=0,"",[1]FINAL!B250)</f>
        <v>Anthony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BOU</v>
      </c>
      <c r="F250" s="43">
        <f>IFERROR(VLOOKUP($E250,Table2!$B$1:$C$21,MATCH("MP",Table2!$B$1:$C$1,0),0),"")</f>
        <v>7</v>
      </c>
      <c r="G250" s="32">
        <f>IFERROR(VLOOKUP(A250,PlayingTime!$B$1:$Z$999,MATCH("Min",PlayingTime!$B$2:$Z$2,0),0),0)</f>
        <v>152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152</v>
      </c>
      <c r="L250" s="31">
        <f>IFERROR(VLOOKUP(A250,PlayerStats!$B$1:$Z$999,MATCH("xG",PlayerStats!$B$2:$Z$2,0),0),0)</f>
        <v>0.1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0.1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3</v>
      </c>
      <c r="X250" s="42" t="str">
        <f>API!M250&amp;" "&amp;API!V250</f>
        <v>Axel Disasi</v>
      </c>
      <c r="Y250" s="42">
        <f>API!AC250</f>
        <v>26</v>
      </c>
    </row>
    <row r="251" spans="1:25">
      <c r="A251" s="31" t="str">
        <f>IF([1]FINAL!A251=0,"",[1]FINAL!A251)</f>
        <v>Rico Lewis</v>
      </c>
      <c r="B251" s="31" t="str">
        <f>IF([1]FINAL!B251=0,"",[1]FINAL!B251)</f>
        <v>R.Lewis</v>
      </c>
      <c r="C251" s="31" t="str">
        <f>IF([1]FINAL!C251=0,"",[1]FINAL!C251)</f>
        <v>R Lewis</v>
      </c>
      <c r="D251" s="31" t="str">
        <f>IF([1]FINAL!D251=0,"",[1]FINAL!D251)</f>
        <v/>
      </c>
      <c r="E251" s="42" t="str">
        <f>[1]FINAL!M251</f>
        <v>MCI</v>
      </c>
      <c r="F251" s="43">
        <f>IFERROR(VLOOKUP($E251,Table2!$B$1:$C$21,MATCH("MP",Table2!$B$1:$C$1,0),0),"")</f>
        <v>7</v>
      </c>
      <c r="G251" s="32">
        <f>IFERROR(VLOOKUP(A251,PlayingTime!$B$1:$Z$999,MATCH("Min",PlayingTime!$B$2:$Z$2,0),0),0)</f>
        <v>80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80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8</v>
      </c>
      <c r="X251" s="42" t="str">
        <f>API!M251&amp;" "&amp;API!V251</f>
        <v>Lesley Ugochukwu</v>
      </c>
      <c r="Y251" s="42">
        <f>API!AC251</f>
        <v>6</v>
      </c>
    </row>
    <row r="252" spans="1:25">
      <c r="A252" s="31" t="str">
        <f>IF([1]FINAL!A252=0,"",[1]FINAL!A252)</f>
        <v>Julio Enciso</v>
      </c>
      <c r="B252" s="31" t="str">
        <f>IF([1]FINAL!B252=0,"",[1]FINAL!B252)</f>
        <v>Enciso</v>
      </c>
      <c r="C252" s="31" t="str">
        <f>IF([1]FINAL!C252=0,"",[1]FINAL!C252)</f>
        <v>Julio César Enciso</v>
      </c>
      <c r="D252" s="31" t="str">
        <f>IF([1]FINAL!D252=0,"",[1]FINAL!D252)</f>
        <v/>
      </c>
      <c r="E252" s="42" t="str">
        <f>[1]FINAL!M252</f>
        <v>BHA</v>
      </c>
      <c r="F252" s="43">
        <f>IFERROR(VLOOKUP($E252,Table2!$B$1:$C$21,MATCH("MP",Table2!$B$1:$C$1,0),0),"")</f>
        <v>7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69</v>
      </c>
      <c r="J252" s="32">
        <f>IFERROR(VLOOKUP(D252,PlayingTime!$B$1:$Z$999,MATCH("Min",PlayingTime!$B$2:$Z$2,0),0),0)</f>
        <v>0</v>
      </c>
      <c r="K252" s="37">
        <f t="shared" si="12"/>
        <v>69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0.2</v>
      </c>
      <c r="O252" s="31">
        <f>IFERROR(VLOOKUP(D252,PlayerStats!$B$1:$Z$999,MATCH("xG",PlayerStats!$B$2:$Z$2,0),0),0)</f>
        <v>0</v>
      </c>
      <c r="P252" s="39">
        <f t="shared" si="13"/>
        <v>0.2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0.7</v>
      </c>
      <c r="T252" s="31">
        <f>IFERROR(VLOOKUP(D252,PlayerStats!$B$1:$Z$999,MATCH("xAG",PlayerStats!$B$2:$Z$2,0),0),0)</f>
        <v>0</v>
      </c>
      <c r="U252" s="39">
        <f t="shared" si="14"/>
        <v>0.7</v>
      </c>
      <c r="V252" s="41">
        <f t="shared" si="15"/>
        <v>8</v>
      </c>
      <c r="X252" s="42" t="str">
        <f>API!M252&amp;" "&amp;API!V252</f>
        <v>Mason Burstow</v>
      </c>
      <c r="Y252" s="42">
        <f>API!AC252</f>
        <v>2</v>
      </c>
    </row>
    <row r="253" spans="1:25">
      <c r="A253" s="31" t="str">
        <f>IF([1]FINAL!A253=0,"",[1]FINAL!A253)</f>
        <v>Reece James</v>
      </c>
      <c r="B253" s="31" t="str">
        <f>IF([1]FINAL!B253=0,"",[1]FINAL!B253)</f>
        <v>James</v>
      </c>
      <c r="C253" s="31" t="str">
        <f>IF([1]FINAL!C253=0,"",[1]FINAL!C253)</f>
        <v>R James</v>
      </c>
      <c r="D253" s="31" t="str">
        <f>IF([1]FINAL!D253=0,"",[1]FINAL!D253)</f>
        <v/>
      </c>
      <c r="E253" s="42" t="str">
        <f>[1]FINAL!M253</f>
        <v>CHE</v>
      </c>
      <c r="F253" s="43">
        <f>IFERROR(VLOOKUP($E253,Table2!$B$1:$C$21,MATCH("MP",Table2!$B$1:$C$1,0),0),"")</f>
        <v>6</v>
      </c>
      <c r="G253" s="32">
        <f>IFERROR(VLOOKUP(A253,PlayingTime!$B$1:$Z$999,MATCH("Min",PlayingTime!$B$2:$Z$2,0),0),0)</f>
        <v>75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75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0.3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0.3</v>
      </c>
      <c r="V253" s="41">
        <f t="shared" si="15"/>
        <v>2</v>
      </c>
      <c r="X253" s="42" t="str">
        <f>API!M253&amp;" "&amp;API!V253</f>
        <v>Lucas Bergström</v>
      </c>
      <c r="Y253" s="42">
        <f>API!AC253</f>
        <v>0</v>
      </c>
    </row>
    <row r="254" spans="1:25">
      <c r="A254" s="31" t="str">
        <f>IF([1]FINAL!A254=0,"",[1]FINAL!A254)</f>
        <v>Kieffer Moore</v>
      </c>
      <c r="B254" s="31" t="str">
        <f>IF([1]FINAL!B254=0,"",[1]FINAL!B254)</f>
        <v>Moore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BOU</v>
      </c>
      <c r="F254" s="43">
        <f>IFERROR(VLOOKUP($E254,Table2!$B$1:$C$21,MATCH("MP",Table2!$B$1:$C$1,0),0),"")</f>
        <v>7</v>
      </c>
      <c r="G254" s="32">
        <f>IFERROR(VLOOKUP(A254,PlayingTime!$B$1:$Z$999,MATCH("Min",PlayingTime!$B$2:$Z$2,0),0),0)</f>
        <v>57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57</v>
      </c>
      <c r="L254" s="31">
        <f>IFERROR(VLOOKUP(A254,PlayerStats!$B$1:$Z$999,MATCH("xG",PlayerStats!$B$2:$Z$2,0),0),0)</f>
        <v>0.3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0.3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3</v>
      </c>
      <c r="X254" s="42" t="str">
        <f>API!M254&amp;" "&amp;API!V254</f>
        <v>Roméo Lavia</v>
      </c>
      <c r="Y254" s="42">
        <f>API!AC254</f>
        <v>0</v>
      </c>
    </row>
    <row r="255" spans="1:25">
      <c r="A255" s="31" t="str">
        <f>IF([1]FINAL!A255=0,"",[1]FINAL!A255)</f>
        <v>Jacob Bruun Larsen</v>
      </c>
      <c r="B255" s="31" t="str">
        <f>IF([1]FINAL!B255=0,"",[1]FINAL!B255)</f>
        <v>Bruun Larsen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BUR</v>
      </c>
      <c r="F255" s="43">
        <f>IFERROR(VLOOKUP($E255,Table2!$B$1:$C$21,MATCH("MP",Table2!$B$1:$C$1,0),0),"")</f>
        <v>6</v>
      </c>
      <c r="G255" s="32">
        <f>IFERROR(VLOOKUP(A255,PlayingTime!$B$1:$Z$999,MATCH("Min",PlayingTime!$B$2:$Z$2,0),0),0)</f>
        <v>114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114</v>
      </c>
      <c r="L255" s="31">
        <f>IFERROR(VLOOKUP(A255,PlayerStats!$B$1:$Z$999,MATCH("xG",PlayerStats!$B$2:$Z$2,0),0),0)</f>
        <v>0.3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0.3</v>
      </c>
      <c r="Q255" s="31">
        <f>IFERROR(VLOOKUP(A255,PlayerStats!$B$1:$Z$999,MATCH("xAG",PlayerStats!$B$2:$Z$2,0),0),0)</f>
        <v>0.1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0.1</v>
      </c>
      <c r="V255" s="41">
        <f t="shared" si="15"/>
        <v>5</v>
      </c>
      <c r="X255" s="42" t="str">
        <f>API!M255&amp;" "&amp;API!V255</f>
        <v>Bashir Humphreys</v>
      </c>
      <c r="Y255" s="42">
        <f>API!AC255</f>
        <v>0</v>
      </c>
    </row>
    <row r="256" spans="1:25">
      <c r="A256" s="31" t="str">
        <f>IF([1]FINAL!A256=0,"",[1]FINAL!A256)</f>
        <v>Jadon Sancho</v>
      </c>
      <c r="B256" s="31" t="str">
        <f>IF([1]FINAL!B256=0,"",[1]FINAL!B256)</f>
        <v>Sancho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MUN</v>
      </c>
      <c r="F256" s="43">
        <f>IFERROR(VLOOKUP($E256,Table2!$B$1:$C$21,MATCH("MP",Table2!$B$1:$C$1,0),0),"")</f>
        <v>7</v>
      </c>
      <c r="G256" s="32">
        <f>IFERROR(VLOOKUP(A256,PlayingTime!$B$1:$Z$999,MATCH("Min",PlayingTime!$B$2:$Z$2,0),0),0)</f>
        <v>79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79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0.1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0.1</v>
      </c>
      <c r="V256" s="41">
        <f t="shared" si="15"/>
        <v>3</v>
      </c>
      <c r="X256" s="42" t="str">
        <f>API!M256&amp;" "&amp;API!V256</f>
        <v>Deivid Washington de Souza Eugênio</v>
      </c>
      <c r="Y256" s="42">
        <f>API!AC256</f>
        <v>0</v>
      </c>
    </row>
    <row r="257" spans="1:25">
      <c r="A257" s="31" t="str">
        <f>IF([1]FINAL!A257=0,"",[1]FINAL!A257)</f>
        <v>Nathan Redmond</v>
      </c>
      <c r="B257" s="31" t="str">
        <f>IF([1]FINAL!B257=0,"",[1]FINAL!B257)</f>
        <v>Redmond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BUR</v>
      </c>
      <c r="F257" s="43">
        <f>IFERROR(VLOOKUP($E257,Table2!$B$1:$C$21,MATCH("MP",Table2!$B$1:$C$1,0),0),"")</f>
        <v>6</v>
      </c>
      <c r="G257" s="32">
        <f>IFERROR(VLOOKUP(A257,PlayingTime!$B$1:$Z$999,MATCH("Min",PlayingTime!$B$2:$Z$2,0),0),0)</f>
        <v>55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55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0.2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0.2</v>
      </c>
      <c r="V257" s="41">
        <f t="shared" si="15"/>
        <v>3</v>
      </c>
      <c r="X257" s="42" t="str">
        <f>API!M257&amp;" "&amp;API!V257</f>
        <v>Eddie Beach</v>
      </c>
      <c r="Y257" s="42">
        <f>API!AC257</f>
        <v>0</v>
      </c>
    </row>
    <row r="258" spans="1:25">
      <c r="A258" s="31" t="str">
        <f>IF([1]FINAL!A258=0,"",[1]FINAL!A258)</f>
        <v>Nathan Redmond</v>
      </c>
      <c r="B258" s="31" t="str">
        <f>IF([1]FINAL!B258=0,"",[1]FINAL!B258)</f>
        <v>Redmond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BUR</v>
      </c>
      <c r="F258" s="43">
        <f>IFERROR(VLOOKUP($E258,Table2!$B$1:$C$21,MATCH("MP",Table2!$B$1:$C$1,0),0),"")</f>
        <v>6</v>
      </c>
      <c r="G258" s="32">
        <f>IFERROR(VLOOKUP(A258,PlayingTime!$B$1:$Z$999,MATCH("Min",PlayingTime!$B$2:$Z$2,0),0),0)</f>
        <v>55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55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0.2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0.2</v>
      </c>
      <c r="V258" s="41">
        <f t="shared" si="15"/>
        <v>3</v>
      </c>
      <c r="X258" s="42" t="str">
        <f>API!M258&amp;" "&amp;API!V258</f>
        <v>Diego Manuel Jadon da Silva Moreira</v>
      </c>
      <c r="Y258" s="42">
        <f>API!AC258</f>
        <v>0</v>
      </c>
    </row>
    <row r="259" spans="1:25">
      <c r="A259" s="31" t="str">
        <f>IF([1]FINAL!A259=0,"",[1]FINAL!A259)</f>
        <v>Mikkel Damsgaard</v>
      </c>
      <c r="B259" s="31" t="str">
        <f>IF([1]FINAL!B259=0,"",[1]FINAL!B259)</f>
        <v>Damsgaard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BRE</v>
      </c>
      <c r="F259" s="43">
        <f>IFERROR(VLOOKUP($E259,Table2!$B$1:$C$21,MATCH("MP",Table2!$B$1:$C$1,0),0),"")</f>
        <v>7</v>
      </c>
      <c r="G259" s="32">
        <f>IFERROR(VLOOKUP(A259,PlayingTime!$B$1:$Z$999,MATCH("Min",PlayingTime!$B$2:$Z$2,0),0),0)</f>
        <v>54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54</v>
      </c>
      <c r="L259" s="31">
        <f>IFERROR(VLOOKUP(A259,PlayerStats!$B$1:$Z$999,MATCH("xG",PlayerStats!$B$2:$Z$2,0),0),0)</f>
        <v>0.1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0.1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2</v>
      </c>
      <c r="X259" s="42" t="str">
        <f>API!M259&amp;" "&amp;API!V259</f>
        <v>Djordje Petrovic</v>
      </c>
      <c r="Y259" s="42">
        <f>API!AC259</f>
        <v>0</v>
      </c>
    </row>
    <row r="260" spans="1:25">
      <c r="A260" s="31" t="str">
        <f>IF([1]FINAL!A260=0,"",[1]FINAL!A260)</f>
        <v>Matt Targett</v>
      </c>
      <c r="B260" s="31" t="str">
        <f>IF([1]FINAL!B260=0,"",[1]FINAL!B260)</f>
        <v>Targett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NEW</v>
      </c>
      <c r="F260" s="43">
        <f>IFERROR(VLOOKUP($E260,Table2!$B$1:$C$21,MATCH("MP",Table2!$B$1:$C$1,0),0),"")</f>
        <v>7</v>
      </c>
      <c r="G260" s="32">
        <f>IFERROR(VLOOKUP(A260,PlayingTime!$B$1:$Z$999,MATCH("Min",PlayingTime!$B$2:$Z$2,0),0),0)</f>
        <v>77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77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1</v>
      </c>
      <c r="X260" s="42" t="str">
        <f>API!M260&amp;" "&amp;API!V260</f>
        <v>Alfie Gilchrist</v>
      </c>
      <c r="Y260" s="42">
        <f>API!AC260</f>
        <v>0</v>
      </c>
    </row>
    <row r="261" spans="1:25">
      <c r="A261" s="31" t="str">
        <f>IF([1]FINAL!A261=0,"",[1]FINAL!A261)</f>
        <v>Manuel Benson Hedilazio</v>
      </c>
      <c r="B261" s="31" t="str">
        <f>IF([1]FINAL!B261=0,"",[1]FINAL!B261)</f>
        <v>Benson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BUR</v>
      </c>
      <c r="F261" s="43">
        <f>IFERROR(VLOOKUP($E261,Table2!$B$1:$C$21,MATCH("MP",Table2!$B$1:$C$1,0),0),"")</f>
        <v>6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3</v>
      </c>
      <c r="X261" s="42" t="str">
        <f>API!M261&amp;" "&amp;API!V261</f>
        <v>Ronnie Stutter</v>
      </c>
      <c r="Y261" s="42">
        <f>API!AC261</f>
        <v>0</v>
      </c>
    </row>
    <row r="262" spans="1:25">
      <c r="A262" s="31" t="str">
        <f>IF([1]FINAL!A262=0,"",[1]FINAL!A262)</f>
        <v>Pierre-Emile Højbjerg</v>
      </c>
      <c r="B262" s="31" t="str">
        <f>IF([1]FINAL!B262=0,"",[1]FINAL!B262)</f>
        <v>Højbjerg</v>
      </c>
      <c r="C262" s="31" t="str">
        <f>IF([1]FINAL!C262=0,"",[1]FINAL!C262)</f>
        <v>Pierre Højbjerg</v>
      </c>
      <c r="D262" s="31" t="str">
        <f>IF([1]FINAL!D262=0,"",[1]FINAL!D262)</f>
        <v>Pierre-Emile Hojbjerg</v>
      </c>
      <c r="E262" s="42" t="str">
        <f>[1]FINAL!M262</f>
        <v>TOT</v>
      </c>
      <c r="F262" s="43">
        <f>IFERROR(VLOOKUP($E262,Table2!$B$1:$C$21,MATCH("MP",Table2!$B$1:$C$1,0),0),"")</f>
        <v>7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84</v>
      </c>
      <c r="J262" s="32">
        <f>IFERROR(VLOOKUP(D262,PlayingTime!$B$1:$Z$999,MATCH("Min",PlayingTime!$B$2:$Z$2,0),0),0)</f>
        <v>0</v>
      </c>
      <c r="K262" s="37">
        <f t="shared" si="16"/>
        <v>84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5</v>
      </c>
      <c r="X262" s="42" t="str">
        <f>API!M262&amp;" "&amp;API!V262</f>
        <v>Alex Matos</v>
      </c>
      <c r="Y262" s="42">
        <f>API!AC262</f>
        <v>0</v>
      </c>
    </row>
    <row r="263" spans="1:25">
      <c r="A263" s="31" t="str">
        <f>IF([1]FINAL!A263=0,"",[1]FINAL!A263)</f>
        <v>Davinson Sánchez</v>
      </c>
      <c r="B263" s="31" t="str">
        <f>IF([1]FINAL!B263=0,"",[1]FINAL!B263)</f>
        <v>Sánchez</v>
      </c>
      <c r="C263" s="31" t="str">
        <f>IF([1]FINAL!C263=0,"",[1]FINAL!C263)</f>
        <v>D Sanchez</v>
      </c>
      <c r="D263" s="31" t="str">
        <f>IF([1]FINAL!D263=0,"",[1]FINAL!D263)</f>
        <v>Davinson Sanchez</v>
      </c>
      <c r="E263" s="42" t="str">
        <f>[1]FINAL!M263</f>
        <v>TOT</v>
      </c>
      <c r="F263" s="43">
        <f>IFERROR(VLOOKUP($E263,Table2!$B$1:$C$21,MATCH("MP",Table2!$B$1:$C$1,0),0),"")</f>
        <v>7</v>
      </c>
      <c r="G263" s="32">
        <f>IFERROR(VLOOKUP(A263,PlayingTime!$B$1:$Z$999,MATCH("Min",PlayingTime!$B$2:$Z$2,0),0),0)</f>
        <v>77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77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0</v>
      </c>
      <c r="X263" s="42" t="str">
        <f>API!M263&amp;" "&amp;API!V263</f>
        <v>Rob Holding</v>
      </c>
      <c r="Y263" s="42">
        <f>API!AC263</f>
        <v>0</v>
      </c>
    </row>
    <row r="264" spans="1:25">
      <c r="A264" s="31" t="str">
        <f>IF([1]FINAL!A264=0,"",[1]FINAL!A264)</f>
        <v>Daniel Castelo Podence</v>
      </c>
      <c r="B264" s="31" t="str">
        <f>IF([1]FINAL!B264=0,"",[1]FINAL!B264)</f>
        <v>Podence</v>
      </c>
      <c r="C264" s="31" t="str">
        <f>IF([1]FINAL!C264=0,"",[1]FINAL!C264)</f>
        <v>Daniel Podence</v>
      </c>
      <c r="D264" s="31" t="str">
        <f>IF([1]FINAL!D264=0,"",[1]FINAL!D264)</f>
        <v/>
      </c>
      <c r="E264" s="42" t="str">
        <f>[1]FINAL!M264</f>
        <v>WOL</v>
      </c>
      <c r="F264" s="43">
        <f>IFERROR(VLOOKUP($E264,Table2!$B$1:$C$21,MATCH("MP",Table2!$B$1:$C$1,0),0),"")</f>
        <v>7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0</v>
      </c>
      <c r="X264" s="42" t="str">
        <f>API!M264&amp;" "&amp;API!V264</f>
        <v>Naouirou Ahamada</v>
      </c>
      <c r="Y264" s="42">
        <f>API!AC264</f>
        <v>3</v>
      </c>
    </row>
    <row r="265" spans="1:25">
      <c r="A265" s="31" t="str">
        <f>IF([1]FINAL!A265=0,"",[1]FINAL!A265)</f>
        <v>Gonçalo Manuel Ganchinho Guedes</v>
      </c>
      <c r="B265" s="31" t="str">
        <f>IF([1]FINAL!B265=0,"",[1]FINAL!B265)</f>
        <v>Guedes</v>
      </c>
      <c r="C265" s="31" t="str">
        <f>IF([1]FINAL!C265=0,"",[1]FINAL!C265)</f>
        <v>Gonçalo Guedes</v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7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0</v>
      </c>
      <c r="X265" s="42" t="str">
        <f>API!M265&amp;" "&amp;API!V265</f>
        <v>Joachim Andersen</v>
      </c>
      <c r="Y265" s="42">
        <f>API!AC265</f>
        <v>45</v>
      </c>
    </row>
    <row r="266" spans="1:25">
      <c r="A266" s="31" t="str">
        <f>IF([1]FINAL!A266=0,"",[1]FINAL!A266)</f>
        <v>Luke Cundle</v>
      </c>
      <c r="B266" s="31" t="str">
        <f>IF([1]FINAL!B266=0,"",[1]FINAL!B266)</f>
        <v>Cundle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7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0</v>
      </c>
      <c r="X266" s="42" t="str">
        <f>API!M266&amp;" "&amp;API!V266</f>
        <v>Jordan Ayew</v>
      </c>
      <c r="Y266" s="42">
        <f>API!AC266</f>
        <v>20</v>
      </c>
    </row>
    <row r="267" spans="1:25">
      <c r="A267" s="31" t="str">
        <f>IF([1]FINAL!A267=0,"",[1]FINAL!A267)</f>
        <v>Francisco Jorge Tomás Oliveira</v>
      </c>
      <c r="B267" s="31" t="str">
        <f>IF([1]FINAL!B267=0,"",[1]FINAL!B267)</f>
        <v>Chiquinho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WOL</v>
      </c>
      <c r="F267" s="43">
        <f>IFERROR(VLOOKUP($E267,Table2!$B$1:$C$21,MATCH("MP",Table2!$B$1:$C$1,0),0),"")</f>
        <v>7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0</v>
      </c>
      <c r="X267" s="42" t="str">
        <f>API!M267&amp;" "&amp;API!V267</f>
        <v>Nathaniel Clyne</v>
      </c>
      <c r="Y267" s="42">
        <f>API!AC267</f>
        <v>0</v>
      </c>
    </row>
    <row r="268" spans="1:25">
      <c r="A268" s="31" t="str">
        <f>IF([1]FINAL!A268=0,"",[1]FINAL!A268)</f>
        <v>Matija Šarkić</v>
      </c>
      <c r="B268" s="31" t="str">
        <f>IF([1]FINAL!B268=0,"",[1]FINAL!B268)</f>
        <v>Šarkić</v>
      </c>
      <c r="C268" s="31" t="str">
        <f>IF([1]FINAL!C268=0,"",[1]FINAL!C268)</f>
        <v>Sarkic</v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7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0</v>
      </c>
      <c r="X268" s="42" t="str">
        <f>API!M268&amp;" "&amp;API!V268</f>
        <v>Cheick Doucouré</v>
      </c>
      <c r="Y268" s="42">
        <f>API!AC268</f>
        <v>15</v>
      </c>
    </row>
    <row r="269" spans="1:25">
      <c r="A269" s="31" t="str">
        <f>IF([1]FINAL!A269=0,"",[1]FINAL!A269)</f>
        <v>Toti António Gomes</v>
      </c>
      <c r="B269" s="31" t="str">
        <f>IF([1]FINAL!B269=0,"",[1]FINAL!B269)</f>
        <v>Toti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WOL</v>
      </c>
      <c r="F269" s="43">
        <f>IFERROR(VLOOKUP($E269,Table2!$B$1:$C$21,MATCH("MP",Table2!$B$1:$C$1,0),0),"")</f>
        <v>7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0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5</v>
      </c>
      <c r="X269" s="42" t="str">
        <f>API!M269&amp;" "&amp;API!V269</f>
        <v>Malcolm Ebiowei</v>
      </c>
      <c r="Y269" s="42">
        <f>API!AC269</f>
        <v>0</v>
      </c>
    </row>
    <row r="270" spans="1:25">
      <c r="A270" s="31" t="str">
        <f>IF([1]FINAL!A270=0,"",[1]FINAL!A270)</f>
        <v>Matt Doherty</v>
      </c>
      <c r="B270" s="31" t="str">
        <f>IF([1]FINAL!B270=0,"",[1]FINAL!B270)</f>
        <v>Doherty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WOL</v>
      </c>
      <c r="F270" s="43">
        <f>IFERROR(VLOOKUP($E270,Table2!$B$1:$C$21,MATCH("MP",Table2!$B$1:$C$1,0),0),"")</f>
        <v>7</v>
      </c>
      <c r="G270" s="32">
        <f>IFERROR(VLOOKUP(A270,PlayingTime!$B$1:$Z$999,MATCH("Min",PlayingTime!$B$2:$Z$2,0),0),0)</f>
        <v>93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93</v>
      </c>
      <c r="L270" s="31">
        <f>IFERROR(VLOOKUP(A270,PlayerStats!$B$1:$Z$999,MATCH("xG",PlayerStats!$B$2:$Z$2,0),0),0)</f>
        <v>0.1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0.1</v>
      </c>
      <c r="Q270" s="31">
        <f>IFERROR(VLOOKUP(A270,PlayerStats!$B$1:$Z$999,MATCH("xAG",PlayerStats!$B$2:$Z$2,0),0),0)</f>
        <v>0.1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0.1</v>
      </c>
      <c r="V270" s="41">
        <f t="shared" si="19"/>
        <v>2</v>
      </c>
      <c r="X270" s="42" t="str">
        <f>API!M270&amp;" "&amp;API!V270</f>
        <v>Odsonne Edouard</v>
      </c>
      <c r="Y270" s="42">
        <f>API!AC270</f>
        <v>34</v>
      </c>
    </row>
    <row r="271" spans="1:25">
      <c r="A271" s="31" t="str">
        <f>IF([1]FINAL!A271=0,"",[1]FINAL!A271)</f>
        <v>Jonathan Castro Otto</v>
      </c>
      <c r="B271" s="31" t="str">
        <f>IF([1]FINAL!B271=0,"",[1]FINAL!B271)</f>
        <v>J.Otto</v>
      </c>
      <c r="C271" s="31" t="str">
        <f>IF([1]FINAL!C271=0,"",[1]FINAL!C271)</f>
        <v>Jonny Castro</v>
      </c>
      <c r="D271" s="31" t="str">
        <f>IF([1]FINAL!D271=0,"",[1]FINAL!D271)</f>
        <v/>
      </c>
      <c r="E271" s="42" t="str">
        <f>[1]FINAL!M271</f>
        <v>WOL</v>
      </c>
      <c r="F271" s="43">
        <f>IFERROR(VLOOKUP($E271,Table2!$B$1:$C$21,MATCH("MP",Table2!$B$1:$C$1,0),0),"")</f>
        <v>7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5</v>
      </c>
      <c r="J271" s="32">
        <f>IFERROR(VLOOKUP(D271,PlayingTime!$B$1:$Z$999,MATCH("Min",PlayingTime!$B$2:$Z$2,0),0),0)</f>
        <v>0</v>
      </c>
      <c r="K271" s="37">
        <f t="shared" si="16"/>
        <v>5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1</v>
      </c>
      <c r="X271" s="42" t="str">
        <f>API!M271&amp;" "&amp;API!V271</f>
        <v>Eberechi Eze</v>
      </c>
      <c r="Y271" s="42">
        <f>API!AC271</f>
        <v>25</v>
      </c>
    </row>
    <row r="272" spans="1:25">
      <c r="A272" s="31" t="str">
        <f>IF([1]FINAL!A272=0,"",[1]FINAL!A272)</f>
        <v>Danny Ings</v>
      </c>
      <c r="B272" s="31" t="str">
        <f>IF([1]FINAL!B272=0,"",[1]FINAL!B272)</f>
        <v>Ings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WHU</v>
      </c>
      <c r="F272" s="43">
        <f>IFERROR(VLOOKUP($E272,Table2!$B$1:$C$21,MATCH("MP",Table2!$B$1:$C$1,0),0),"")</f>
        <v>7</v>
      </c>
      <c r="G272" s="32">
        <f>IFERROR(VLOOKUP(A272,PlayingTime!$B$1:$Z$999,MATCH("Min",PlayingTime!$B$2:$Z$2,0),0),0)</f>
        <v>38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38</v>
      </c>
      <c r="L272" s="31">
        <f>IFERROR(VLOOKUP(A272,PlayerStats!$B$1:$Z$999,MATCH("xG",PlayerStats!$B$2:$Z$2,0),0),0)</f>
        <v>0.1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0.1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5</v>
      </c>
      <c r="X272" s="42" t="str">
        <f>API!M272&amp;" "&amp;API!V272</f>
        <v>Vicente Guaita</v>
      </c>
      <c r="Y272" s="42">
        <f>API!AC272</f>
        <v>0</v>
      </c>
    </row>
    <row r="273" spans="1:25">
      <c r="A273" s="31" t="str">
        <f>IF([1]FINAL!A273=0,"",[1]FINAL!A273)</f>
        <v>Maxwel Cornet</v>
      </c>
      <c r="B273" s="31" t="str">
        <f>IF([1]FINAL!B273=0,"",[1]FINAL!B273)</f>
        <v>Cornet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WHU</v>
      </c>
      <c r="F273" s="43">
        <f>IFERROR(VLOOKUP($E273,Table2!$B$1:$C$21,MATCH("MP",Table2!$B$1:$C$1,0),0),"")</f>
        <v>7</v>
      </c>
      <c r="G273" s="32">
        <f>IFERROR(VLOOKUP(A273,PlayingTime!$B$1:$Z$999,MATCH("Min",PlayingTime!$B$2:$Z$2,0),0),0)</f>
        <v>1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</v>
      </c>
      <c r="X273" s="42" t="str">
        <f>API!M273&amp;" "&amp;API!V273</f>
        <v>Marc Guéhi</v>
      </c>
      <c r="Y273" s="42">
        <f>API!AC273</f>
        <v>26</v>
      </c>
    </row>
    <row r="274" spans="1:25">
      <c r="A274" s="31" t="str">
        <f>IF([1]FINAL!A274=0,"",[1]FINAL!A274)</f>
        <v>Flynn Downes</v>
      </c>
      <c r="B274" s="31" t="str">
        <f>IF([1]FINAL!B274=0,"",[1]FINAL!B274)</f>
        <v>Downes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WHU</v>
      </c>
      <c r="F274" s="43">
        <f>IFERROR(VLOOKUP($E274,Table2!$B$1:$C$21,MATCH("MP",Table2!$B$1:$C$1,0),0),"")</f>
        <v>7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0</v>
      </c>
      <c r="X274" s="42" t="str">
        <f>API!M274&amp;" "&amp;API!V274</f>
        <v>Will Hughes</v>
      </c>
      <c r="Y274" s="42">
        <f>API!AC274</f>
        <v>7</v>
      </c>
    </row>
    <row r="275" spans="1:25">
      <c r="A275" s="31" t="str">
        <f>IF([1]FINAL!A275=0,"",[1]FINAL!A275)</f>
        <v>Conor Coventry</v>
      </c>
      <c r="B275" s="31" t="str">
        <f>IF([1]FINAL!B275=0,"",[1]FINAL!B275)</f>
        <v>Coventry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WHU</v>
      </c>
      <c r="F275" s="43">
        <f>IFERROR(VLOOKUP($E275,Table2!$B$1:$C$21,MATCH("MP",Table2!$B$1:$C$1,0),0),"")</f>
        <v>7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0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0</v>
      </c>
      <c r="X275" s="42" t="str">
        <f>API!M275&amp;" "&amp;API!V275</f>
        <v>Sam Johnstone</v>
      </c>
      <c r="Y275" s="42">
        <f>API!AC275</f>
        <v>29</v>
      </c>
    </row>
    <row r="276" spans="1:25">
      <c r="A276" s="31" t="str">
        <f>IF([1]FINAL!A276=0,"",[1]FINAL!A276)</f>
        <v>Lukasz Fabianski</v>
      </c>
      <c r="B276" s="31" t="str">
        <f>IF([1]FINAL!B276=0,"",[1]FINAL!B276)</f>
        <v>Fabianski</v>
      </c>
      <c r="C276" s="31" t="str">
        <f>IF([1]FINAL!C276=0,"",[1]FINAL!C276)</f>
        <v>Łukasz Fabiański</v>
      </c>
      <c r="D276" s="31" t="str">
        <f>IF([1]FINAL!D276=0,"",[1]FINAL!D276)</f>
        <v/>
      </c>
      <c r="E276" s="42" t="str">
        <f>[1]FINAL!M276</f>
        <v>WHU</v>
      </c>
      <c r="F276" s="43">
        <f>IFERROR(VLOOKUP($E276,Table2!$B$1:$C$21,MATCH("MP",Table2!$B$1:$C$1,0),0),"")</f>
        <v>7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0</v>
      </c>
      <c r="X276" s="42" t="str">
        <f>API!M276&amp;" "&amp;API!V276</f>
        <v>Jefferson Lerma Solís</v>
      </c>
      <c r="Y276" s="42">
        <f>API!AC276</f>
        <v>9</v>
      </c>
    </row>
    <row r="277" spans="1:25">
      <c r="A277" s="31" t="str">
        <f>IF([1]FINAL!A277=0,"",[1]FINAL!A277)</f>
        <v>Gianluca Scamacca</v>
      </c>
      <c r="B277" s="31" t="str">
        <f>IF([1]FINAL!B277=0,"",[1]FINAL!B277)</f>
        <v>Scamacca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WHU</v>
      </c>
      <c r="F277" s="43">
        <f>IFERROR(VLOOKUP($E277,Table2!$B$1:$C$21,MATCH("MP",Table2!$B$1:$C$1,0),0),"")</f>
        <v>7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0</v>
      </c>
      <c r="X277" s="42" t="str">
        <f>API!M277&amp;" "&amp;API!V277</f>
        <v>Jean-Philippe Mateta</v>
      </c>
      <c r="Y277" s="42">
        <f>API!AC277</f>
        <v>16</v>
      </c>
    </row>
    <row r="278" spans="1:25">
      <c r="A278" s="31" t="str">
        <f>IF([1]FINAL!A278=0,"",[1]FINAL!A278)</f>
        <v>Divin Mubama</v>
      </c>
      <c r="B278" s="31" t="str">
        <f>IF([1]FINAL!B278=0,"",[1]FINAL!B278)</f>
        <v>Mubama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7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0</v>
      </c>
      <c r="X278" s="42" t="str">
        <f>API!M278&amp;" "&amp;API!V278</f>
        <v>Remi Matthews</v>
      </c>
      <c r="Y278" s="42">
        <f>API!AC278</f>
        <v>0</v>
      </c>
    </row>
    <row r="279" spans="1:25">
      <c r="A279" s="31" t="str">
        <f>IF([1]FINAL!A279=0,"",[1]FINAL!A279)</f>
        <v>Thilo Kehrer</v>
      </c>
      <c r="B279" s="31" t="str">
        <f>IF([1]FINAL!B279=0,"",[1]FINAL!B279)</f>
        <v>Kehrer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WHU</v>
      </c>
      <c r="F279" s="43">
        <f>IFERROR(VLOOKUP($E279,Table2!$B$1:$C$21,MATCH("MP",Table2!$B$1:$C$1,0),0),"")</f>
        <v>7</v>
      </c>
      <c r="G279" s="32">
        <f>IFERROR(VLOOKUP(A279,PlayingTime!$B$1:$Z$999,MATCH("Min",PlayingTime!$B$2:$Z$2,0),0),0)</f>
        <v>21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21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2</v>
      </c>
      <c r="X279" s="42" t="str">
        <f>API!M279&amp;" "&amp;API!V279</f>
        <v>Tyrick Mitchell</v>
      </c>
      <c r="Y279" s="42">
        <f>API!AC279</f>
        <v>28</v>
      </c>
    </row>
    <row r="280" spans="1:25">
      <c r="A280" s="31" t="str">
        <f>IF([1]FINAL!A280=0,"",[1]FINAL!A280)</f>
        <v>Aaron Cresswell</v>
      </c>
      <c r="B280" s="31" t="str">
        <f>IF([1]FINAL!B280=0,"",[1]FINAL!B280)</f>
        <v>Cresswell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WHU</v>
      </c>
      <c r="F280" s="43">
        <f>IFERROR(VLOOKUP($E280,Table2!$B$1:$C$21,MATCH("MP",Table2!$B$1:$C$1,0),0),"")</f>
        <v>7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0</v>
      </c>
      <c r="X280" s="42" t="str">
        <f>API!M280&amp;" "&amp;API!V280</f>
        <v>Jake O'Brien</v>
      </c>
      <c r="Y280" s="42">
        <f>API!AC280</f>
        <v>0</v>
      </c>
    </row>
    <row r="281" spans="1:25">
      <c r="A281" s="31" t="str">
        <f>IF([1]FINAL!A281=0,"",[1]FINAL!A281)</f>
        <v>Ben Johnson</v>
      </c>
      <c r="B281" s="31" t="str">
        <f>IF([1]FINAL!B281=0,"",[1]FINAL!B281)</f>
        <v>Johnson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WHU</v>
      </c>
      <c r="F281" s="43">
        <f>IFERROR(VLOOKUP($E281,Table2!$B$1:$C$21,MATCH("MP",Table2!$B$1:$C$1,0),0),"")</f>
        <v>7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0</v>
      </c>
      <c r="X281" s="42" t="str">
        <f>API!M281&amp;" "&amp;API!V281</f>
        <v>Michael Olise</v>
      </c>
      <c r="Y281" s="42">
        <f>API!AC281</f>
        <v>0</v>
      </c>
    </row>
    <row r="282" spans="1:25">
      <c r="A282" s="31" t="str">
        <f>IF([1]FINAL!A282=0,"",[1]FINAL!A282)</f>
        <v>Ben Davies</v>
      </c>
      <c r="B282" s="31" t="str">
        <f>IF([1]FINAL!B282=0,"",[1]FINAL!B282)</f>
        <v>Davies</v>
      </c>
      <c r="C282" s="31" t="str">
        <f>IF([1]FINAL!C282=0,"",[1]FINAL!C282)</f>
        <v>Ben T Davies</v>
      </c>
      <c r="D282" s="31" t="str">
        <f>IF([1]FINAL!D282=0,"",[1]FINAL!D282)</f>
        <v/>
      </c>
      <c r="E282" s="42" t="str">
        <f>[1]FINAL!M282</f>
        <v>TOT</v>
      </c>
      <c r="F282" s="43">
        <f>IFERROR(VLOOKUP($E282,Table2!$B$1:$C$21,MATCH("MP",Table2!$B$1:$C$1,0),0),"")</f>
        <v>7</v>
      </c>
      <c r="G282" s="32">
        <f>IFERROR(VLOOKUP(A282,PlayingTime!$B$1:$Z$999,MATCH("Min",PlayingTime!$B$2:$Z$2,0),0),0)</f>
        <v>38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38</v>
      </c>
      <c r="L282" s="31">
        <f>IFERROR(VLOOKUP(A282,PlayerStats!$B$1:$Z$999,MATCH("xG",PlayerStats!$B$2:$Z$2,0),0),0)</f>
        <v>0.6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0.6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6</v>
      </c>
      <c r="X282" s="42" t="str">
        <f>API!M282&amp;" "&amp;API!V282</f>
        <v>Luke Plange</v>
      </c>
      <c r="Y282" s="42">
        <f>API!AC282</f>
        <v>0</v>
      </c>
    </row>
    <row r="283" spans="1:25">
      <c r="A283" s="31" t="str">
        <f>IF([1]FINAL!A283=0,"",[1]FINAL!A283)</f>
        <v>Rodrigo Bentancur</v>
      </c>
      <c r="B283" s="31" t="str">
        <f>IF([1]FINAL!B283=0,"",[1]FINAL!B283)</f>
        <v>Bentancur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TOT</v>
      </c>
      <c r="F283" s="43">
        <f>IFERROR(VLOOKUP($E283,Table2!$B$1:$C$21,MATCH("MP",Table2!$B$1:$C$1,0),0),"")</f>
        <v>7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0</v>
      </c>
      <c r="X283" s="42" t="str">
        <f>API!M283&amp;" "&amp;API!V283</f>
        <v>Chris Richards</v>
      </c>
      <c r="Y283" s="42">
        <f>API!AC283</f>
        <v>2</v>
      </c>
    </row>
    <row r="284" spans="1:25">
      <c r="A284" s="31" t="str">
        <f>IF([1]FINAL!A284=0,"",[1]FINAL!A284)</f>
        <v>Bryan Gil Salvatierra</v>
      </c>
      <c r="B284" s="31" t="str">
        <f>IF([1]FINAL!B284=0,"",[1]FINAL!B284)</f>
        <v>Bryan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TOT</v>
      </c>
      <c r="F284" s="43">
        <f>IFERROR(VLOOKUP($E284,Table2!$B$1:$C$21,MATCH("MP",Table2!$B$1:$C$1,0),0),"")</f>
        <v>7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0</v>
      </c>
      <c r="X284" s="42" t="str">
        <f>API!M284&amp;" "&amp;API!V284</f>
        <v>Jairo Riedewald</v>
      </c>
      <c r="Y284" s="42">
        <f>API!AC284</f>
        <v>1</v>
      </c>
    </row>
    <row r="285" spans="1:25">
      <c r="A285" s="31" t="str">
        <f>IF([1]FINAL!A285=0,"",[1]FINAL!A285)</f>
        <v>Hugo Lloris</v>
      </c>
      <c r="B285" s="31" t="str">
        <f>IF([1]FINAL!B285=0,"",[1]FINAL!B285)</f>
        <v>Lloris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TOT</v>
      </c>
      <c r="F285" s="43">
        <f>IFERROR(VLOOKUP($E285,Table2!$B$1:$C$21,MATCH("MP",Table2!$B$1:$C$1,0),0),"")</f>
        <v>7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0</v>
      </c>
      <c r="X285" s="42" t="str">
        <f>API!M285&amp;" "&amp;API!V285</f>
        <v>Jeffrey Schlupp</v>
      </c>
      <c r="Y285" s="42">
        <f>API!AC285</f>
        <v>17</v>
      </c>
    </row>
    <row r="286" spans="1:25">
      <c r="A286" s="31" t="str">
        <f>IF([1]FINAL!A286=0,"",[1]FINAL!A286)</f>
        <v>Fraser Forster</v>
      </c>
      <c r="B286" s="31" t="str">
        <f>IF([1]FINAL!B286=0,"",[1]FINAL!B286)</f>
        <v>Forster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TOT</v>
      </c>
      <c r="F286" s="43">
        <f>IFERROR(VLOOKUP($E286,Table2!$B$1:$C$21,MATCH("MP",Table2!$B$1:$C$1,0),0),"")</f>
        <v>7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0</v>
      </c>
      <c r="X286" s="42" t="str">
        <f>API!M286&amp;" "&amp;API!V286</f>
        <v>James Tomkins</v>
      </c>
      <c r="Y286" s="42">
        <f>API!AC286</f>
        <v>1</v>
      </c>
    </row>
    <row r="287" spans="1:25">
      <c r="A287" s="31" t="str">
        <f>IF([1]FINAL!A287=0,"",[1]FINAL!A287)</f>
        <v>Brandon Austin</v>
      </c>
      <c r="B287" s="31" t="str">
        <f>IF([1]FINAL!B287=0,"",[1]FINAL!B287)</f>
        <v>Austin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TOT</v>
      </c>
      <c r="F287" s="43">
        <f>IFERROR(VLOOKUP($E287,Table2!$B$1:$C$21,MATCH("MP",Table2!$B$1:$C$1,0),0),"")</f>
        <v>7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0</v>
      </c>
      <c r="X287" s="42" t="str">
        <f>API!M287&amp;" "&amp;API!V287</f>
        <v>Joel Ward</v>
      </c>
      <c r="Y287" s="42">
        <f>API!AC287</f>
        <v>21</v>
      </c>
    </row>
    <row r="288" spans="1:25">
      <c r="A288" s="31" t="str">
        <f>IF([1]FINAL!A288=0,"",[1]FINAL!A288)</f>
        <v>Harry Kane</v>
      </c>
      <c r="B288" s="31" t="str">
        <f>IF([1]FINAL!B288=0,"",[1]FINAL!B288)</f>
        <v>Kane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TOT</v>
      </c>
      <c r="F288" s="43">
        <f>IFERROR(VLOOKUP($E288,Table2!$B$1:$C$21,MATCH("MP",Table2!$B$1:$C$1,0),0),"")</f>
        <v>7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0</v>
      </c>
      <c r="X288" s="42" t="str">
        <f>API!M288&amp;" "&amp;API!V288</f>
        <v>Joe Whitworth</v>
      </c>
      <c r="Y288" s="42">
        <f>API!AC288</f>
        <v>0</v>
      </c>
    </row>
    <row r="289" spans="1:25">
      <c r="A289" s="31" t="str">
        <f>IF([1]FINAL!A289=0,"",[1]FINAL!A289)</f>
        <v>Ryan Sessegnon</v>
      </c>
      <c r="B289" s="31" t="str">
        <f>IF([1]FINAL!B289=0,"",[1]FINAL!B289)</f>
        <v>Sessegnon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TOT</v>
      </c>
      <c r="F289" s="43">
        <f>IFERROR(VLOOKUP($E289,Table2!$B$1:$C$21,MATCH("MP",Table2!$B$1:$C$1,0),0),"")</f>
        <v>7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0</v>
      </c>
      <c r="X289" s="42" t="str">
        <f>API!M289&amp;" "&amp;API!V289</f>
        <v>Dean Henderson</v>
      </c>
      <c r="Y289" s="42">
        <f>API!AC289</f>
        <v>0</v>
      </c>
    </row>
    <row r="290" spans="1:25">
      <c r="A290" s="31" t="str">
        <f>IF([1]FINAL!A290=0,"",[1]FINAL!A290)</f>
        <v>Eric Dier</v>
      </c>
      <c r="B290" s="31" t="str">
        <f>IF([1]FINAL!B290=0,"",[1]FINAL!B290)</f>
        <v>Dier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TOT</v>
      </c>
      <c r="F290" s="43">
        <f>IFERROR(VLOOKUP($E290,Table2!$B$1:$C$21,MATCH("MP",Table2!$B$1:$C$1,0),0),"")</f>
        <v>7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0</v>
      </c>
      <c r="X290" s="42" t="str">
        <f>API!M290&amp;" "&amp;API!V290</f>
        <v>Matheus França de Oliveira</v>
      </c>
      <c r="Y290" s="42">
        <f>API!AC290</f>
        <v>0</v>
      </c>
    </row>
    <row r="291" spans="1:25">
      <c r="A291" s="31" t="str">
        <f>IF([1]FINAL!A291=0,"",[1]FINAL!A291)</f>
        <v>Japhet Tanganga</v>
      </c>
      <c r="B291" s="31" t="str">
        <f>IF([1]FINAL!B291=0,"",[1]FINAL!B291)</f>
        <v>Tanganga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TOT</v>
      </c>
      <c r="F291" s="43">
        <f>IFERROR(VLOOKUP($E291,Table2!$B$1:$C$21,MATCH("MP",Table2!$B$1:$C$1,0),0),"")</f>
        <v>7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0</v>
      </c>
      <c r="X291" s="42" t="str">
        <f>API!M291&amp;" "&amp;API!V291</f>
        <v>Jesurun Rak-Sakyi</v>
      </c>
      <c r="Y291" s="42">
        <f>API!AC291</f>
        <v>3</v>
      </c>
    </row>
    <row r="292" spans="1:25">
      <c r="A292" s="31" t="str">
        <f>IF([1]FINAL!A292=0,"",[1]FINAL!A292)</f>
        <v>Djed Spence</v>
      </c>
      <c r="B292" s="31" t="str">
        <f>IF([1]FINAL!B292=0,"",[1]FINAL!B292)</f>
        <v>Spence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TOT</v>
      </c>
      <c r="F292" s="43">
        <f>IFERROR(VLOOKUP($E292,Table2!$B$1:$C$21,MATCH("MP",Table2!$B$1:$C$1,0),0),"")</f>
        <v>7</v>
      </c>
      <c r="G292" s="32">
        <f>IFERROR(VLOOKUP(A292,PlayingTime!$B$1:$Z$999,MATCH("Min",PlayingTime!$B$2:$Z$2,0),0),0)</f>
        <v>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0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0</v>
      </c>
      <c r="X292" s="42" t="str">
        <f>API!M292&amp;" "&amp;API!V292</f>
        <v>John-Kymani Gordon</v>
      </c>
      <c r="Y292" s="42">
        <f>API!AC292</f>
        <v>0</v>
      </c>
    </row>
    <row r="293" spans="1:25">
      <c r="A293" s="31" t="str">
        <f>IF([1]FINAL!A293=0,"",[1]FINAL!A293)</f>
        <v>Joe Rodon</v>
      </c>
      <c r="B293" s="31" t="str">
        <f>IF([1]FINAL!B293=0,"",[1]FINAL!B293)</f>
        <v>Rodon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TOT</v>
      </c>
      <c r="F293" s="43">
        <f>IFERROR(VLOOKUP($E293,Table2!$B$1:$C$21,MATCH("MP",Table2!$B$1:$C$1,0),0),"")</f>
        <v>7</v>
      </c>
      <c r="G293" s="32">
        <f>IFERROR(VLOOKUP(A293,PlayingTime!$B$1:$Z$999,MATCH("Min",PlayingTime!$B$2:$Z$2,0),0),0)</f>
        <v>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0</v>
      </c>
      <c r="X293" s="42" t="str">
        <f>API!M293&amp;" "&amp;API!V293</f>
        <v>Ademola Ola-Adebomi</v>
      </c>
      <c r="Y293" s="42">
        <f>API!AC293</f>
        <v>0</v>
      </c>
    </row>
    <row r="294" spans="1:25">
      <c r="A294" s="31" t="str">
        <f>IF([1]FINAL!A294=0,"",[1]FINAL!A294)</f>
        <v>Oliver McBurnie</v>
      </c>
      <c r="B294" s="31" t="str">
        <f>IF([1]FINAL!B294=0,"",[1]FINAL!B294)</f>
        <v>McBurnie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7</v>
      </c>
      <c r="G294" s="32">
        <f>IFERROR(VLOOKUP(A294,PlayingTime!$B$1:$Z$999,MATCH("Min",PlayingTime!$B$2:$Z$2,0),0),0)</f>
        <v>289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289</v>
      </c>
      <c r="L294" s="31">
        <f>IFERROR(VLOOKUP(A294,PlayerStats!$B$1:$Z$999,MATCH("xG",PlayerStats!$B$2:$Z$2,0),0),0)</f>
        <v>0.7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0.7</v>
      </c>
      <c r="Q294" s="31">
        <f>IFERROR(VLOOKUP(A294,PlayerStats!$B$1:$Z$999,MATCH("xAG",PlayerStats!$B$2:$Z$2,0),0),0)</f>
        <v>0.5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0.5</v>
      </c>
      <c r="V294" s="41">
        <f t="shared" si="19"/>
        <v>7</v>
      </c>
      <c r="X294" s="42" t="str">
        <f>API!M294&amp;" "&amp;API!V294</f>
        <v>David Ozoh</v>
      </c>
      <c r="Y294" s="42">
        <f>API!AC294</f>
        <v>0</v>
      </c>
    </row>
    <row r="295" spans="1:25">
      <c r="A295" s="31" t="str">
        <f>IF([1]FINAL!A295=0,"",[1]FINAL!A295)</f>
        <v>Jayden Bogle</v>
      </c>
      <c r="B295" s="31" t="str">
        <f>IF([1]FINAL!B295=0,"",[1]FINAL!B295)</f>
        <v>Bogle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7</v>
      </c>
      <c r="G295" s="32">
        <f>IFERROR(VLOOKUP(A295,PlayingTime!$B$1:$Z$999,MATCH("Min",PlayingTime!$B$2:$Z$2,0),0),0)</f>
        <v>228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228</v>
      </c>
      <c r="L295" s="31">
        <f>IFERROR(VLOOKUP(A295,PlayerStats!$B$1:$Z$999,MATCH("xG",PlayerStats!$B$2:$Z$2,0),0),0)</f>
        <v>0.2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0.2</v>
      </c>
      <c r="Q295" s="31">
        <f>IFERROR(VLOOKUP(A295,PlayerStats!$B$1:$Z$999,MATCH("xAG",PlayerStats!$B$2:$Z$2,0),0),0)</f>
        <v>0.3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0.3</v>
      </c>
      <c r="V295" s="41">
        <f t="shared" si="19"/>
        <v>14</v>
      </c>
      <c r="X295" s="42" t="str">
        <f>API!M295&amp;" "&amp;API!V295</f>
        <v>André Tavares Gomes</v>
      </c>
      <c r="Y295" s="42">
        <f>API!AC295</f>
        <v>0</v>
      </c>
    </row>
    <row r="296" spans="1:25">
      <c r="A296" s="31" t="str">
        <f>IF([1]FINAL!A296=0,"",[1]FINAL!A296)</f>
        <v>William Osula</v>
      </c>
      <c r="B296" s="31" t="str">
        <f>IF([1]FINAL!B296=0,"",[1]FINAL!B296)</f>
        <v>Osula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7</v>
      </c>
      <c r="G296" s="32">
        <f>IFERROR(VLOOKUP(A296,PlayingTime!$B$1:$Z$999,MATCH("Min",PlayingTime!$B$2:$Z$2,0),0),0)</f>
        <v>233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233</v>
      </c>
      <c r="L296" s="31">
        <f>IFERROR(VLOOKUP(A296,PlayerStats!$B$1:$Z$999,MATCH("xG",PlayerStats!$B$2:$Z$2,0),0),0)</f>
        <v>0.3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0.3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4</v>
      </c>
      <c r="X296" s="42" t="str">
        <f>API!M296&amp;" "&amp;API!V296</f>
        <v>Jarrad Branthwaite</v>
      </c>
      <c r="Y296" s="42">
        <f>API!AC296</f>
        <v>5</v>
      </c>
    </row>
    <row r="297" spans="1:25">
      <c r="A297" s="31" t="str">
        <f>IF([1]FINAL!A297=0,"",[1]FINAL!A297)</f>
        <v>Oliver Norwood</v>
      </c>
      <c r="B297" s="31" t="str">
        <f>IF([1]FINAL!B297=0,"",[1]FINAL!B297)</f>
        <v>Norwood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SHU</v>
      </c>
      <c r="F297" s="43">
        <f>IFERROR(VLOOKUP($E297,Table2!$B$1:$C$21,MATCH("MP",Table2!$B$1:$C$1,0),0),"")</f>
        <v>7</v>
      </c>
      <c r="G297" s="32">
        <f>IFERROR(VLOOKUP(A297,PlayingTime!$B$1:$Z$999,MATCH("Min",PlayingTime!$B$2:$Z$2,0),0),0)</f>
        <v>431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431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0.3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0.3</v>
      </c>
      <c r="V297" s="41">
        <f t="shared" si="19"/>
        <v>10</v>
      </c>
      <c r="X297" s="42" t="str">
        <f>API!M297&amp;" "&amp;API!V297</f>
        <v>Dominic Calvert-Lewin</v>
      </c>
      <c r="Y297" s="42">
        <f>API!AC297</f>
        <v>13</v>
      </c>
    </row>
    <row r="298" spans="1:25">
      <c r="A298" s="31" t="str">
        <f>IF([1]FINAL!A298=0,"",[1]FINAL!A298)</f>
        <v>Yasser Larouci</v>
      </c>
      <c r="B298" s="31" t="str">
        <f>IF([1]FINAL!B298=0,"",[1]FINAL!B298)</f>
        <v>Larouci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SHU</v>
      </c>
      <c r="F298" s="43">
        <f>IFERROR(VLOOKUP($E298,Table2!$B$1:$C$21,MATCH("MP",Table2!$B$1:$C$1,0),0),"")</f>
        <v>7</v>
      </c>
      <c r="G298" s="32">
        <f>IFERROR(VLOOKUP(A298,PlayingTime!$B$1:$Z$999,MATCH("Min",PlayingTime!$B$2:$Z$2,0),0),0)</f>
        <v>197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197</v>
      </c>
      <c r="L298" s="31">
        <f>IFERROR(VLOOKUP(A298,PlayerStats!$B$1:$Z$999,MATCH("xG",PlayerStats!$B$2:$Z$2,0),0),0)</f>
        <v>0.2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0.2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4</v>
      </c>
      <c r="X298" s="42" t="str">
        <f>API!M298&amp;" "&amp;API!V298</f>
        <v>Seamus Coleman</v>
      </c>
      <c r="Y298" s="42">
        <f>API!AC298</f>
        <v>0</v>
      </c>
    </row>
    <row r="299" spans="1:25">
      <c r="A299" s="31" t="str">
        <f>IF([1]FINAL!A299=0,"",[1]FINAL!A299)</f>
        <v>Ben Osborn</v>
      </c>
      <c r="B299" s="31" t="str">
        <f>IF([1]FINAL!B299=0,"",[1]FINAL!B299)</f>
        <v>Osborn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7</v>
      </c>
      <c r="G299" s="32">
        <f>IFERROR(VLOOKUP(A299,PlayingTime!$B$1:$Z$999,MATCH("Min",PlayingTime!$B$2:$Z$2,0),0),0)</f>
        <v>192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192</v>
      </c>
      <c r="L299" s="31">
        <f>IFERROR(VLOOKUP(A299,PlayerStats!$B$1:$Z$999,MATCH("xG",PlayerStats!$B$2:$Z$2,0),0),0)</f>
        <v>0.1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0.1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4</v>
      </c>
      <c r="X299" s="42" t="str">
        <f>API!M299&amp;" "&amp;API!V299</f>
        <v>Dele Alli</v>
      </c>
      <c r="Y299" s="42">
        <f>API!AC299</f>
        <v>0</v>
      </c>
    </row>
    <row r="300" spans="1:25">
      <c r="A300" s="31" t="str">
        <f>IF([1]FINAL!A300=0,"",[1]FINAL!A300)</f>
        <v>John Egan</v>
      </c>
      <c r="B300" s="31" t="str">
        <f>IF([1]FINAL!B300=0,"",[1]FINAL!B300)</f>
        <v>Egan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7</v>
      </c>
      <c r="G300" s="32">
        <f>IFERROR(VLOOKUP(A300,PlayingTime!$B$1:$Z$999,MATCH("Min",PlayingTime!$B$2:$Z$2,0),0),0)</f>
        <v>482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482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1</v>
      </c>
      <c r="X300" s="42" t="str">
        <f>API!M300&amp;" "&amp;API!V300</f>
        <v>Abdoulaye Doucouré</v>
      </c>
      <c r="Y300" s="42">
        <f>API!AC300</f>
        <v>27</v>
      </c>
    </row>
    <row r="301" spans="1:25">
      <c r="A301" s="31" t="str">
        <f>IF([1]FINAL!A301=0,"",[1]FINAL!A301)</f>
        <v>Jack Robinson</v>
      </c>
      <c r="B301" s="31" t="str">
        <f>IF([1]FINAL!B301=0,"",[1]FINAL!B301)</f>
        <v>Robinson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SHU</v>
      </c>
      <c r="F301" s="43">
        <f>IFERROR(VLOOKUP($E301,Table2!$B$1:$C$21,MATCH("MP",Table2!$B$1:$C$1,0),0),"")</f>
        <v>7</v>
      </c>
      <c r="G301" s="32">
        <f>IFERROR(VLOOKUP(A301,PlayingTime!$B$1:$Z$999,MATCH("Min",PlayingTime!$B$2:$Z$2,0),0),0)</f>
        <v>619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619</v>
      </c>
      <c r="L301" s="31">
        <f>IFERROR(VLOOKUP(A301,PlayerStats!$B$1:$Z$999,MATCH("xG",PlayerStats!$B$2:$Z$2,0),0),0)</f>
        <v>0.5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0.5</v>
      </c>
      <c r="Q301" s="31">
        <f>IFERROR(VLOOKUP(A301,PlayerStats!$B$1:$Z$999,MATCH("xAG",PlayerStats!$B$2:$Z$2,0),0),0)</f>
        <v>0.2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0.2</v>
      </c>
      <c r="V301" s="41">
        <f t="shared" si="19"/>
        <v>6</v>
      </c>
      <c r="X301" s="42" t="str">
        <f>API!M301&amp;" "&amp;API!V301</f>
        <v>James Garner</v>
      </c>
      <c r="Y301" s="42">
        <f>API!AC301</f>
        <v>17</v>
      </c>
    </row>
    <row r="302" spans="1:25">
      <c r="A302" s="31" t="str">
        <f>IF([1]FINAL!A302=0,"",[1]FINAL!A302)</f>
        <v>Ismaila Coulibaly</v>
      </c>
      <c r="B302" s="31" t="str">
        <f>IF([1]FINAL!B302=0,"",[1]FINAL!B302)</f>
        <v>Coulibaly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SHU</v>
      </c>
      <c r="F302" s="43">
        <f>IFERROR(VLOOKUP($E302,Table2!$B$1:$C$21,MATCH("MP",Table2!$B$1:$C$1,0),0),"")</f>
        <v>7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0</v>
      </c>
      <c r="X302" s="42" t="str">
        <f>API!M302&amp;" "&amp;API!V302</f>
        <v>Jean-Philippe Gbamin</v>
      </c>
      <c r="Y302" s="42">
        <f>API!AC302</f>
        <v>0</v>
      </c>
    </row>
    <row r="303" spans="1:25">
      <c r="A303" s="31" t="str">
        <f>IF([1]FINAL!A303=0,"",[1]FINAL!A303)</f>
        <v>John Fleck</v>
      </c>
      <c r="B303" s="31" t="str">
        <f>IF([1]FINAL!B303=0,"",[1]FINAL!B303)</f>
        <v>Fleck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7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0</v>
      </c>
      <c r="X303" s="42" t="str">
        <f>API!M303&amp;" "&amp;API!V303</f>
        <v>Ben Godfrey</v>
      </c>
      <c r="Y303" s="42">
        <f>API!AC303</f>
        <v>1</v>
      </c>
    </row>
    <row r="304" spans="1:25">
      <c r="A304" s="31" t="str">
        <f>IF([1]FINAL!A304=0,"",[1]FINAL!A304)</f>
        <v>Anis Slimane</v>
      </c>
      <c r="B304" s="31" t="str">
        <f>IF([1]FINAL!B304=0,"",[1]FINAL!B304)</f>
        <v>Slimane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7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1</v>
      </c>
      <c r="X304" s="42" t="str">
        <f>API!M304&amp;" "&amp;API!V304</f>
        <v>Demarai Gray</v>
      </c>
      <c r="Y304" s="42">
        <f>API!AC304</f>
        <v>0</v>
      </c>
    </row>
    <row r="305" spans="1:25">
      <c r="A305" s="31" t="str">
        <f>IF([1]FINAL!A305=0,"",[1]FINAL!A305)</f>
        <v>Jordan Amissah</v>
      </c>
      <c r="B305" s="31" t="str">
        <f>IF([1]FINAL!B305=0,"",[1]FINAL!B305)</f>
        <v>Amissah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7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0</v>
      </c>
      <c r="X305" s="42" t="str">
        <f>API!M305&amp;" "&amp;API!V305</f>
        <v>Idrissa Gueye</v>
      </c>
      <c r="Y305" s="42">
        <f>API!AC305</f>
        <v>11</v>
      </c>
    </row>
    <row r="306" spans="1:25">
      <c r="A306" s="31" t="str">
        <f>IF([1]FINAL!A306=0,"",[1]FINAL!A306)</f>
        <v>Adam Davies</v>
      </c>
      <c r="B306" s="31" t="str">
        <f>IF([1]FINAL!B306=0,"",[1]FINAL!B306)</f>
        <v>A.Davies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7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0</v>
      </c>
      <c r="X306" s="42" t="str">
        <f>API!M306&amp;" "&amp;API!V306</f>
        <v>Mason Holgate</v>
      </c>
      <c r="Y306" s="42">
        <f>API!AC306</f>
        <v>0</v>
      </c>
    </row>
    <row r="307" spans="1:25">
      <c r="A307" s="31" t="str">
        <f>IF([1]FINAL!A307=0,"",[1]FINAL!A307)</f>
        <v>Wes Foderingham</v>
      </c>
      <c r="B307" s="31" t="str">
        <f>IF([1]FINAL!B307=0,"",[1]FINAL!B307)</f>
        <v>Foderingham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SHU</v>
      </c>
      <c r="F307" s="43">
        <f>IFERROR(VLOOKUP($E307,Table2!$B$1:$C$21,MATCH("MP",Table2!$B$1:$C$1,0),0),"")</f>
        <v>7</v>
      </c>
      <c r="G307" s="32">
        <f>IFERROR(VLOOKUP(A307,PlayingTime!$B$1:$Z$999,MATCH("Min",PlayingTime!$B$2:$Z$2,0),0),0)</f>
        <v>630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630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17</v>
      </c>
      <c r="X307" s="42" t="str">
        <f>API!M307&amp;" "&amp;API!V307</f>
        <v>Michael Keane</v>
      </c>
      <c r="Y307" s="42">
        <f>API!AC307</f>
        <v>2</v>
      </c>
    </row>
    <row r="308" spans="1:25">
      <c r="A308" s="31" t="str">
        <f>IF([1]FINAL!A308=0,"",[1]FINAL!A308)</f>
        <v>Rhian Brewster</v>
      </c>
      <c r="B308" s="31" t="str">
        <f>IF([1]FINAL!B308=0,"",[1]FINAL!B308)</f>
        <v>Brewster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SHU</v>
      </c>
      <c r="F308" s="43">
        <f>IFERROR(VLOOKUP($E308,Table2!$B$1:$C$21,MATCH("MP",Table2!$B$1:$C$1,0),0),"")</f>
        <v>7</v>
      </c>
      <c r="G308" s="32">
        <f>IFERROR(VLOOKUP(A308,PlayingTime!$B$1:$Z$999,MATCH("Min",PlayingTime!$B$2:$Z$2,0),0),0)</f>
        <v>12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12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0.1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0.1</v>
      </c>
      <c r="V308" s="41">
        <f t="shared" si="19"/>
        <v>1</v>
      </c>
      <c r="X308" s="42" t="str">
        <f>API!M308&amp;" "&amp;API!V308</f>
        <v>Dwight McNeil</v>
      </c>
      <c r="Y308" s="42">
        <f>API!AC308</f>
        <v>10</v>
      </c>
    </row>
    <row r="309" spans="1:25">
      <c r="A309" s="31" t="str">
        <f>IF([1]FINAL!A309=0,"",[1]FINAL!A309)</f>
        <v>Daniel Jebbison</v>
      </c>
      <c r="B309" s="31" t="str">
        <f>IF([1]FINAL!B309=0,"",[1]FINAL!B309)</f>
        <v>Jebbison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SHU</v>
      </c>
      <c r="F309" s="43">
        <f>IFERROR(VLOOKUP($E309,Table2!$B$1:$C$21,MATCH("MP",Table2!$B$1:$C$1,0),0),"")</f>
        <v>7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0</v>
      </c>
      <c r="X309" s="42" t="str">
        <f>API!M309&amp;" "&amp;API!V309</f>
        <v>Vitalii Mykolenko</v>
      </c>
      <c r="Y309" s="42">
        <f>API!AC309</f>
        <v>6</v>
      </c>
    </row>
    <row r="310" spans="1:25">
      <c r="A310" s="31" t="str">
        <f>IF([1]FINAL!A310=0,"",[1]FINAL!A310)</f>
        <v>Iliman Ndiaye</v>
      </c>
      <c r="B310" s="31" t="str">
        <f>IF([1]FINAL!B310=0,"",[1]FINAL!B310)</f>
        <v>Ndiaye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7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0</v>
      </c>
      <c r="X310" s="42" t="str">
        <f>API!M310&amp;" "&amp;API!V310</f>
        <v>Amadou Onana</v>
      </c>
      <c r="Y310" s="42">
        <f>API!AC310</f>
        <v>14</v>
      </c>
    </row>
    <row r="311" spans="1:25">
      <c r="A311" s="31" t="str">
        <f>IF([1]FINAL!A311=0,"",[1]FINAL!A311)</f>
        <v>Bénie Traoré</v>
      </c>
      <c r="B311" s="31" t="str">
        <f>IF([1]FINAL!B311=0,"",[1]FINAL!B311)</f>
        <v>T.Bénie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7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8</v>
      </c>
      <c r="X311" s="42" t="str">
        <f>API!M311&amp;" "&amp;API!V311</f>
        <v>Nathan Patterson</v>
      </c>
      <c r="Y311" s="42">
        <f>API!AC311</f>
        <v>11</v>
      </c>
    </row>
    <row r="312" spans="1:25">
      <c r="A312" s="31" t="str">
        <f>IF([1]FINAL!A312=0,"",[1]FINAL!A312)</f>
        <v>Anel Ahmedhodžić</v>
      </c>
      <c r="B312" s="31" t="str">
        <f>IF([1]FINAL!B312=0,"",[1]FINAL!B312)</f>
        <v>Ahmedhodžić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7</v>
      </c>
      <c r="G312" s="32">
        <f>IFERROR(VLOOKUP(A312,PlayingTime!$B$1:$Z$999,MATCH("Min",PlayingTime!$B$2:$Z$2,0),0),0)</f>
        <v>630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630</v>
      </c>
      <c r="L312" s="31">
        <f>IFERROR(VLOOKUP(A312,PlayerStats!$B$1:$Z$999,MATCH("xG",PlayerStats!$B$2:$Z$2,0),0),0)</f>
        <v>0.9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0.9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2</v>
      </c>
      <c r="X312" s="42" t="str">
        <f>API!M312&amp;" "&amp;API!V312</f>
        <v>Jordan Pickford</v>
      </c>
      <c r="Y312" s="42">
        <f>API!AC312</f>
        <v>11</v>
      </c>
    </row>
    <row r="313" spans="1:25">
      <c r="A313" s="31" t="str">
        <f>IF([1]FINAL!A313=0,"",[1]FINAL!A313)</f>
        <v>Chris Basham</v>
      </c>
      <c r="B313" s="31" t="str">
        <f>IF([1]FINAL!B313=0,"",[1]FINAL!B313)</f>
        <v>Basham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SHU</v>
      </c>
      <c r="F313" s="43">
        <f>IFERROR(VLOOKUP($E313,Table2!$B$1:$C$21,MATCH("MP",Table2!$B$1:$C$1,0),0),"")</f>
        <v>7</v>
      </c>
      <c r="G313" s="32">
        <f>IFERROR(VLOOKUP(A313,PlayingTime!$B$1:$Z$999,MATCH("Min",PlayingTime!$B$2:$Z$2,0),0),0)</f>
        <v>287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287</v>
      </c>
      <c r="L313" s="31">
        <f>IFERROR(VLOOKUP(A313,PlayerStats!$B$1:$Z$999,MATCH("xG",PlayerStats!$B$2:$Z$2,0),0),0)</f>
        <v>0.1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0.3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0.3</v>
      </c>
      <c r="V313" s="41">
        <f t="shared" si="19"/>
        <v>7</v>
      </c>
      <c r="X313" s="42" t="str">
        <f>API!M313&amp;" "&amp;API!V313</f>
        <v>Ellis Simms</v>
      </c>
      <c r="Y313" s="42">
        <f>API!AC313</f>
        <v>0</v>
      </c>
    </row>
    <row r="314" spans="1:25">
      <c r="A314" s="31" t="str">
        <f>IF([1]FINAL!A314=0,"",[1]FINAL!A314)</f>
        <v>Max Lowe</v>
      </c>
      <c r="B314" s="31" t="str">
        <f>IF([1]FINAL!B314=0,"",[1]FINAL!B314)</f>
        <v>Lowe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SHU</v>
      </c>
      <c r="F314" s="43">
        <f>IFERROR(VLOOKUP($E314,Table2!$B$1:$C$21,MATCH("MP",Table2!$B$1:$C$1,0),0),"")</f>
        <v>7</v>
      </c>
      <c r="G314" s="32">
        <f>IFERROR(VLOOKUP(A314,PlayingTime!$B$1:$Z$999,MATCH("Min",PlayingTime!$B$2:$Z$2,0),0),0)</f>
        <v>124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124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3</v>
      </c>
      <c r="X314" s="42" t="str">
        <f>API!M314&amp;" "&amp;API!V314</f>
        <v>James Tarkowski</v>
      </c>
      <c r="Y314" s="42">
        <f>API!AC314</f>
        <v>22</v>
      </c>
    </row>
    <row r="315" spans="1:25">
      <c r="A315" s="31" t="str">
        <f>IF([1]FINAL!A315=0,"",[1]FINAL!A315)</f>
        <v>Rhys Norrington-Davies</v>
      </c>
      <c r="B315" s="31" t="str">
        <f>IF([1]FINAL!B315=0,"",[1]FINAL!B315)</f>
        <v>Norrington-Davies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7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João Neves Virgínia</v>
      </c>
      <c r="Y315" s="42">
        <f>API!AC315</f>
        <v>0</v>
      </c>
    </row>
    <row r="316" spans="1:25">
      <c r="A316" s="31" t="str">
        <f>IF([1]FINAL!A316=0,"",[1]FINAL!A316)</f>
        <v>Chris Wood</v>
      </c>
      <c r="B316" s="31" t="str">
        <f>IF([1]FINAL!B316=0,"",[1]FINAL!B316)</f>
        <v>Wood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NFO</v>
      </c>
      <c r="F316" s="43">
        <f>IFERROR(VLOOKUP($E316,Table2!$B$1:$C$21,MATCH("MP",Table2!$B$1:$C$1,0),0),"")</f>
        <v>7</v>
      </c>
      <c r="G316" s="32">
        <f>IFERROR(VLOOKUP(A316,PlayingTime!$B$1:$Z$999,MATCH("Min",PlayingTime!$B$2:$Z$2,0),0),0)</f>
        <v>73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73</v>
      </c>
      <c r="L316" s="31">
        <f>IFERROR(VLOOKUP(A316,PlayerStats!$B$1:$Z$999,MATCH("xG",PlayerStats!$B$2:$Z$2,0),0),0)</f>
        <v>0.3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0.3</v>
      </c>
      <c r="Q316" s="31">
        <f>IFERROR(VLOOKUP(A316,PlayerStats!$B$1:$Z$999,MATCH("xAG",PlayerStats!$B$2:$Z$2,0),0),0)</f>
        <v>0.1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0.1</v>
      </c>
      <c r="V316" s="41">
        <f t="shared" si="19"/>
        <v>13</v>
      </c>
      <c r="X316" s="42" t="str">
        <f>API!M316&amp;" "&amp;API!V316</f>
        <v>Andy Lonergan</v>
      </c>
      <c r="Y316" s="42">
        <f>API!AC316</f>
        <v>0</v>
      </c>
    </row>
    <row r="317" spans="1:25">
      <c r="A317" s="31" t="str">
        <f>IF([1]FINAL!A317=0,"",[1]FINAL!A317)</f>
        <v>Cheikhou Kouyaté</v>
      </c>
      <c r="B317" s="31" t="str">
        <f>IF([1]FINAL!B317=0,"",[1]FINAL!B317)</f>
        <v>Kouyaté</v>
      </c>
      <c r="C317" s="31" t="str">
        <f>IF([1]FINAL!C317=0,"",[1]FINAL!C317)</f>
        <v>Kouyate</v>
      </c>
      <c r="D317" s="31" t="str">
        <f>IF([1]FINAL!D317=0,"",[1]FINAL!D317)</f>
        <v/>
      </c>
      <c r="E317" s="42" t="str">
        <f>[1]FINAL!M317</f>
        <v>NFO</v>
      </c>
      <c r="F317" s="43">
        <f>IFERROR(VLOOKUP($E317,Table2!$B$1:$C$21,MATCH("MP",Table2!$B$1:$C$1,0),0),"")</f>
        <v>7</v>
      </c>
      <c r="G317" s="32">
        <f>IFERROR(VLOOKUP(A317,PlayingTime!$B$1:$Z$999,MATCH("Min",PlayingTime!$B$2:$Z$2,0),0),0)</f>
        <v>55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55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4</v>
      </c>
      <c r="X317" s="42" t="str">
        <f>API!M317&amp;" "&amp;API!V317</f>
        <v>Ashley Young</v>
      </c>
      <c r="Y317" s="42">
        <f>API!AC317</f>
        <v>8</v>
      </c>
    </row>
    <row r="318" spans="1:25">
      <c r="A318" s="31" t="str">
        <f>IF([1]FINAL!A318=0,"",[1]FINAL!A318)</f>
        <v>Lewis O'Brien</v>
      </c>
      <c r="B318" s="31" t="str">
        <f>IF([1]FINAL!B318=0,"",[1]FINAL!B318)</f>
        <v>O'Brien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NFO</v>
      </c>
      <c r="F318" s="43">
        <f>IFERROR(VLOOKUP($E318,Table2!$B$1:$C$21,MATCH("MP",Table2!$B$1:$C$1,0),0),"")</f>
        <v>7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Arnaut Danjuma Groeneveld</v>
      </c>
      <c r="Y318" s="42">
        <f>API!AC318</f>
        <v>15</v>
      </c>
    </row>
    <row r="319" spans="1:25">
      <c r="A319" s="31" t="str">
        <f>IF([1]FINAL!A319=0,"",[1]FINAL!A319)</f>
        <v>Remo Freuler</v>
      </c>
      <c r="B319" s="31" t="str">
        <f>IF([1]FINAL!B319=0,"",[1]FINAL!B319)</f>
        <v>Freuler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NFO</v>
      </c>
      <c r="F319" s="43">
        <f>IFERROR(VLOOKUP($E319,Table2!$B$1:$C$21,MATCH("MP",Table2!$B$1:$C$1,0),0),"")</f>
        <v>7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Lewis Dobbin</v>
      </c>
      <c r="Y319" s="42">
        <f>API!AC319</f>
        <v>5</v>
      </c>
    </row>
    <row r="320" spans="1:25">
      <c r="A320" s="31" t="str">
        <f>IF([1]FINAL!A320=0,"",[1]FINAL!A320)</f>
        <v>Jonjo Shelvey</v>
      </c>
      <c r="B320" s="31" t="str">
        <f>IF([1]FINAL!B320=0,"",[1]FINAL!B320)</f>
        <v>J.Shelvey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NFO</v>
      </c>
      <c r="F320" s="43">
        <f>IFERROR(VLOOKUP($E320,Table2!$B$1:$C$21,MATCH("MP",Table2!$B$1:$C$1,0),0),"")</f>
        <v>7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Youssef Ramalho Chermiti</v>
      </c>
      <c r="Y320" s="42">
        <f>API!AC320</f>
        <v>1</v>
      </c>
    </row>
    <row r="321" spans="1:25">
      <c r="A321" s="31" t="str">
        <f>IF([1]FINAL!A321=0,"",[1]FINAL!A321)</f>
        <v>Alex Mighten</v>
      </c>
      <c r="B321" s="31" t="str">
        <f>IF([1]FINAL!B321=0,"",[1]FINAL!B321)</f>
        <v>Mighten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7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Thomas Cannon</v>
      </c>
      <c r="Y321" s="42">
        <f>API!AC321</f>
        <v>1</v>
      </c>
    </row>
    <row r="322" spans="1:25">
      <c r="A322" s="31" t="str">
        <f>IF([1]FINAL!A322=0,"",[1]FINAL!A322)</f>
        <v>Harry Arter</v>
      </c>
      <c r="B322" s="31" t="str">
        <f>IF([1]FINAL!B322=0,"",[1]FINAL!B322)</f>
        <v>Arter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NFO</v>
      </c>
      <c r="F322" s="43">
        <f>IFERROR(VLOOKUP($E322,Table2!$B$1:$C$21,MATCH("MP",Table2!$B$1:$C$1,0),0),"")</f>
        <v>7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Tyler Onyango</v>
      </c>
      <c r="Y322" s="42">
        <f>API!AC322</f>
        <v>1</v>
      </c>
    </row>
    <row r="323" spans="1:25">
      <c r="A323" s="31" t="str">
        <f>IF([1]FINAL!A323=0,"",[1]FINAL!A323)</f>
        <v>Braian Ojeda Rodríguez</v>
      </c>
      <c r="B323" s="31" t="str">
        <f>IF([1]FINAL!B323=0,"",[1]FINAL!B323)</f>
        <v>Ojeda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NFO</v>
      </c>
      <c r="F323" s="43">
        <f>IFERROR(VLOOKUP($E323,Table2!$B$1:$C$21,MATCH("MP",Table2!$B$1:$C$1,0),0),"")</f>
        <v>7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Jack Harrison</v>
      </c>
      <c r="Y323" s="42">
        <f>API!AC323</f>
        <v>1</v>
      </c>
    </row>
    <row r="324" spans="1:25">
      <c r="A324" s="31" t="str">
        <f>IF([1]FINAL!A324=0,"",[1]FINAL!A324)</f>
        <v>Wayne Hennessey</v>
      </c>
      <c r="B324" s="31" t="str">
        <f>IF([1]FINAL!B324=0,"",[1]FINAL!B324)</f>
        <v>Hennessey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NFO</v>
      </c>
      <c r="F324" s="43">
        <f>IFERROR(VLOOKUP($E324,Table2!$B$1:$C$21,MATCH("MP",Table2!$B$1:$C$1,0),0),"")</f>
        <v>7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Norberto Bercique Gomes Betuncal</v>
      </c>
      <c r="Y324" s="42">
        <f>API!AC324</f>
        <v>7</v>
      </c>
    </row>
    <row r="325" spans="1:25">
      <c r="A325" s="31" t="str">
        <f>IF([1]FINAL!A325=0,"",[1]FINAL!A325)</f>
        <v>Sam Surridge</v>
      </c>
      <c r="B325" s="31" t="str">
        <f>IF([1]FINAL!B325=0,"",[1]FINAL!B325)</f>
        <v>Surridge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NFO</v>
      </c>
      <c r="F325" s="43">
        <f>IFERROR(VLOOKUP($E325,Table2!$B$1:$C$21,MATCH("MP",Table2!$B$1:$C$1,0),0),"")</f>
        <v>7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Mackenzie Hunt</v>
      </c>
      <c r="Y325" s="42">
        <f>API!AC325</f>
        <v>0</v>
      </c>
    </row>
    <row r="326" spans="1:25">
      <c r="A326" s="31" t="str">
        <f>IF([1]FINAL!A326=0,"",[1]FINAL!A326)</f>
        <v>Emmanuel Dennis</v>
      </c>
      <c r="B326" s="31" t="str">
        <f>IF([1]FINAL!B326=0,"",[1]FINAL!B326)</f>
        <v>Dennis</v>
      </c>
      <c r="C326" s="31" t="str">
        <f>IF([1]FINAL!C326=0,"",[1]FINAL!C326)</f>
        <v>E Dennis</v>
      </c>
      <c r="D326" s="31" t="str">
        <f>IF([1]FINAL!D326=0,"",[1]FINAL!D326)</f>
        <v/>
      </c>
      <c r="E326" s="42" t="str">
        <f>[1]FINAL!M326</f>
        <v>NFO</v>
      </c>
      <c r="F326" s="43">
        <f>IFERROR(VLOOKUP($E326,Table2!$B$1:$C$21,MATCH("MP",Table2!$B$1:$C$1,0),0),"")</f>
        <v>7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Alex Iwobi</v>
      </c>
      <c r="Y326" s="42">
        <f>API!AC326</f>
        <v>5</v>
      </c>
    </row>
    <row r="327" spans="1:25">
      <c r="A327" s="31" t="str">
        <f>IF([1]FINAL!A327=0,"",[1]FINAL!A327)</f>
        <v>Harry Toffolo</v>
      </c>
      <c r="B327" s="31" t="str">
        <f>IF([1]FINAL!B327=0,"",[1]FINAL!B327)</f>
        <v>Toffolo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7</v>
      </c>
      <c r="G327" s="32">
        <f>IFERROR(VLOOKUP(A327,PlayingTime!$B$1:$Z$999,MATCH("Min",PlayingTime!$B$2:$Z$2,0),0),0)</f>
        <v>31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31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4</v>
      </c>
      <c r="X327" s="42" t="str">
        <f>API!M327&amp;" "&amp;API!V327</f>
        <v>Andreas Hoelgebaum Pereira</v>
      </c>
      <c r="Y327" s="42">
        <f>API!AC327</f>
        <v>21</v>
      </c>
    </row>
    <row r="328" spans="1:25">
      <c r="A328" s="31" t="str">
        <f>IF([1]FINAL!A328=0,"",[1]FINAL!A328)</f>
        <v>Steve Cook</v>
      </c>
      <c r="B328" s="31" t="str">
        <f>IF([1]FINAL!B328=0,"",[1]FINAL!B328)</f>
        <v>Cook</v>
      </c>
      <c r="C328" s="31" t="str">
        <f>IF([1]FINAL!C328=0,"",[1]FINAL!C328)</f>
        <v>S Cook</v>
      </c>
      <c r="D328" s="31" t="str">
        <f>IF([1]FINAL!D328=0,"",[1]FINAL!D328)</f>
        <v/>
      </c>
      <c r="E328" s="42" t="str">
        <f>[1]FINAL!M328</f>
        <v>NFO</v>
      </c>
      <c r="F328" s="43">
        <f>IFERROR(VLOOKUP($E328,Table2!$B$1:$C$21,MATCH("MP",Table2!$B$1:$C$1,0),0),"")</f>
        <v>7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Tom Cairney</v>
      </c>
      <c r="Y328" s="42">
        <f>API!AC328</f>
        <v>4</v>
      </c>
    </row>
    <row r="329" spans="1:25">
      <c r="A329" s="31" t="str">
        <f>IF([1]FINAL!A329=0,"",[1]FINAL!A329)</f>
        <v>Giulian Biancone</v>
      </c>
      <c r="B329" s="31" t="str">
        <f>IF([1]FINAL!B329=0,"",[1]FINAL!B329)</f>
        <v>Biancone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NFO</v>
      </c>
      <c r="F329" s="43">
        <f>IFERROR(VLOOKUP($E329,Table2!$B$1:$C$21,MATCH("MP",Table2!$B$1:$C$1,0),0),"")</f>
        <v>7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Ivan Neves Abreu Cavaleiro</v>
      </c>
      <c r="Y329" s="42">
        <f>API!AC329</f>
        <v>0</v>
      </c>
    </row>
    <row r="330" spans="1:25">
      <c r="A330" s="31" t="str">
        <f>IF([1]FINAL!A330=0,"",[1]FINAL!A330)</f>
        <v>Mohamed Dräger</v>
      </c>
      <c r="B330" s="31" t="str">
        <f>IF([1]FINAL!B330=0,"",[1]FINAL!B330)</f>
        <v>Dräger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NFO</v>
      </c>
      <c r="F330" s="43">
        <f>IFERROR(VLOOKUP($E330,Table2!$B$1:$C$21,MATCH("MP",Table2!$B$1:$C$1,0),0),"")</f>
        <v>7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Bobby De Cordova-Reid</v>
      </c>
      <c r="Y330" s="42">
        <f>API!AC330</f>
        <v>18</v>
      </c>
    </row>
    <row r="331" spans="1:25">
      <c r="A331" s="31" t="str">
        <f>IF([1]FINAL!A331=0,"",[1]FINAL!A331)</f>
        <v>Jonathan Panzo</v>
      </c>
      <c r="B331" s="31" t="str">
        <f>IF([1]FINAL!B331=0,"",[1]FINAL!B331)</f>
        <v>Panzo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NFO</v>
      </c>
      <c r="F331" s="43">
        <f>IFERROR(VLOOKUP($E331,Table2!$B$1:$C$21,MATCH("MP",Table2!$B$1:$C$1,0),0),"")</f>
        <v>7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Issa Diop</v>
      </c>
      <c r="Y331" s="42">
        <f>API!AC331</f>
        <v>20</v>
      </c>
    </row>
    <row r="332" spans="1:25">
      <c r="A332" s="31" t="str">
        <f>IF([1]FINAL!A332=0,"",[1]FINAL!A332)</f>
        <v>Loïc Mbe Soh</v>
      </c>
      <c r="B332" s="31" t="str">
        <f>IF([1]FINAL!B332=0,"",[1]FINAL!B332)</f>
        <v>Mbe Soh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7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Tyrese Francois</v>
      </c>
      <c r="Y332" s="42">
        <f>API!AC332</f>
        <v>0</v>
      </c>
    </row>
    <row r="333" spans="1:25">
      <c r="A333" s="31" t="str">
        <f>IF([1]FINAL!A333=0,"",[1]FINAL!A333)</f>
        <v>Omar Richards</v>
      </c>
      <c r="B333" s="31" t="str">
        <f>IF([1]FINAL!B333=0,"",[1]FINAL!B333)</f>
        <v>O.Richards</v>
      </c>
      <c r="C333" s="31" t="str">
        <f>IF([1]FINAL!C333=0,"",[1]FINAL!C333)</f>
        <v>O Richards</v>
      </c>
      <c r="D333" s="31" t="str">
        <f>IF([1]FINAL!D333=0,"",[1]FINAL!D333)</f>
        <v/>
      </c>
      <c r="E333" s="42" t="str">
        <f>[1]FINAL!M333</f>
        <v>NFO</v>
      </c>
      <c r="F333" s="43">
        <f>IFERROR(VLOOKUP($E333,Table2!$B$1:$C$21,MATCH("MP",Table2!$B$1:$C$1,0),0),"")</f>
        <v>7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Anthony Knockaert</v>
      </c>
      <c r="Y333" s="42">
        <f>API!AC333</f>
        <v>0</v>
      </c>
    </row>
    <row r="334" spans="1:25">
      <c r="A334" s="31" t="str">
        <f>IF([1]FINAL!A334=0,"",[1]FINAL!A334)</f>
        <v>Richie Laryea</v>
      </c>
      <c r="B334" s="31" t="str">
        <f>IF([1]FINAL!B334=0,"",[1]FINAL!B334)</f>
        <v>Laryea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7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Terence Kongolo</v>
      </c>
      <c r="Y334" s="42">
        <f>API!AC334</f>
        <v>0</v>
      </c>
    </row>
    <row r="335" spans="1:25">
      <c r="A335" s="31" t="str">
        <f>IF([1]FINAL!A335=0,"",[1]FINAL!A335)</f>
        <v>Jacob Murphy</v>
      </c>
      <c r="B335" s="31" t="str">
        <f>IF([1]FINAL!B335=0,"",[1]FINAL!B335)</f>
        <v>J.Murphy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NEW</v>
      </c>
      <c r="F335" s="43">
        <f>IFERROR(VLOOKUP($E335,Table2!$B$1:$C$21,MATCH("MP",Table2!$B$1:$C$1,0),0),"")</f>
        <v>7</v>
      </c>
      <c r="G335" s="32">
        <f>IFERROR(VLOOKUP(A335,PlayingTime!$B$1:$Z$999,MATCH("Min",PlayingTime!$B$2:$Z$2,0),0),0)</f>
        <v>6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6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0.6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0.6</v>
      </c>
      <c r="V335" s="41">
        <f t="shared" si="23"/>
        <v>5</v>
      </c>
      <c r="X335" s="42" t="str">
        <f>API!M335&amp;" "&amp;API!V335</f>
        <v>Bernd Leno</v>
      </c>
      <c r="Y335" s="42">
        <f>API!AC335</f>
        <v>35</v>
      </c>
    </row>
    <row r="336" spans="1:25">
      <c r="A336" s="31" t="str">
        <f>IF([1]FINAL!A336=0,"",[1]FINAL!A336)</f>
        <v>Joe Willock</v>
      </c>
      <c r="B336" s="31" t="str">
        <f>IF([1]FINAL!B336=0,"",[1]FINAL!B336)</f>
        <v>Willock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NEW</v>
      </c>
      <c r="F336" s="43">
        <f>IFERROR(VLOOKUP($E336,Table2!$B$1:$C$21,MATCH("MP",Table2!$B$1:$C$1,0),0),"")</f>
        <v>7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Saša Lukić</v>
      </c>
      <c r="Y336" s="42">
        <f>API!AC336</f>
        <v>6</v>
      </c>
    </row>
    <row r="337" spans="1:25">
      <c r="A337" s="31" t="str">
        <f>IF([1]FINAL!A337=0,"",[1]FINAL!A337)</f>
        <v>Allan Saint-Maximin</v>
      </c>
      <c r="B337" s="31" t="str">
        <f>IF([1]FINAL!B337=0,"",[1]FINAL!B337)</f>
        <v>Saint-Maximin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NEW</v>
      </c>
      <c r="F337" s="43">
        <f>IFERROR(VLOOKUP($E337,Table2!$B$1:$C$21,MATCH("MP",Table2!$B$1:$C$1,0),0),"")</f>
        <v>7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Kevin Mbabu</v>
      </c>
      <c r="Y337" s="42">
        <f>API!AC337</f>
        <v>0</v>
      </c>
    </row>
    <row r="338" spans="1:25">
      <c r="A338" s="31" t="str">
        <f>IF([1]FINAL!A338=0,"",[1]FINAL!A338)</f>
        <v>Ryan Fraser</v>
      </c>
      <c r="B338" s="31" t="str">
        <f>IF([1]FINAL!B338=0,"",[1]FINAL!B338)</f>
        <v>Fraser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NEW</v>
      </c>
      <c r="F338" s="43">
        <f>IFERROR(VLOOKUP($E338,Table2!$B$1:$C$21,MATCH("MP",Table2!$B$1:$C$1,0),0),"")</f>
        <v>7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Aleksandar Mitrović</v>
      </c>
      <c r="Y338" s="42">
        <f>API!AC338</f>
        <v>1</v>
      </c>
    </row>
    <row r="339" spans="1:25">
      <c r="A339" s="31" t="str">
        <f>IF([1]FINAL!A339=0,"",[1]FINAL!A339)</f>
        <v>Matt Ritchie</v>
      </c>
      <c r="B339" s="31" t="str">
        <f>IF([1]FINAL!B339=0,"",[1]FINAL!B339)</f>
        <v>Ritchie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NEW</v>
      </c>
      <c r="F339" s="43">
        <f>IFERROR(VLOOKUP($E339,Table2!$B$1:$C$21,MATCH("MP",Table2!$B$1:$C$1,0),0),"")</f>
        <v>7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0</v>
      </c>
      <c r="X339" s="42" t="str">
        <f>API!M339&amp;" "&amp;API!V339</f>
        <v>Rodrigo Muniz Carvalho</v>
      </c>
      <c r="Y339" s="42">
        <f>API!AC339</f>
        <v>2</v>
      </c>
    </row>
    <row r="340" spans="1:25">
      <c r="A340" s="31" t="str">
        <f>IF([1]FINAL!A340=0,"",[1]FINAL!A340)</f>
        <v>Jeff Hendrick</v>
      </c>
      <c r="B340" s="31" t="str">
        <f>IF([1]FINAL!B340=0,"",[1]FINAL!B340)</f>
        <v>Hendrick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7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João Palhinha Gonçalves</v>
      </c>
      <c r="Y340" s="42">
        <f>API!AC340</f>
        <v>15</v>
      </c>
    </row>
    <row r="341" spans="1:25">
      <c r="A341" s="31" t="str">
        <f>IF([1]FINAL!A341=0,"",[1]FINAL!A341)</f>
        <v>Martin Dubravka</v>
      </c>
      <c r="B341" s="31" t="str">
        <f>IF([1]FINAL!B341=0,"",[1]FINAL!B341)</f>
        <v>Dubravka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NEW</v>
      </c>
      <c r="F341" s="43">
        <f>IFERROR(VLOOKUP($E341,Table2!$B$1:$C$21,MATCH("MP",Table2!$B$1:$C$1,0),0),"")</f>
        <v>7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Tim Ream</v>
      </c>
      <c r="Y341" s="42">
        <f>API!AC341</f>
        <v>25</v>
      </c>
    </row>
    <row r="342" spans="1:25">
      <c r="A342" s="31" t="str">
        <f>IF([1]FINAL!A342=0,"",[1]FINAL!A342)</f>
        <v>Karl Darlow</v>
      </c>
      <c r="B342" s="31" t="str">
        <f>IF([1]FINAL!B342=0,"",[1]FINAL!B342)</f>
        <v>Darlow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NEW</v>
      </c>
      <c r="F342" s="43">
        <f>IFERROR(VLOOKUP($E342,Table2!$B$1:$C$21,MATCH("MP",Table2!$B$1:$C$1,0),0),"")</f>
        <v>7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0</v>
      </c>
      <c r="X342" s="42" t="str">
        <f>API!M342&amp;" "&amp;API!V342</f>
        <v>Harrison Reed</v>
      </c>
      <c r="Y342" s="42">
        <f>API!AC342</f>
        <v>16</v>
      </c>
    </row>
    <row r="343" spans="1:25">
      <c r="A343" s="31" t="str">
        <f>IF([1]FINAL!A343=0,"",[1]FINAL!A343)</f>
        <v>Jamaal Lascelles</v>
      </c>
      <c r="B343" s="31" t="str">
        <f>IF([1]FINAL!B343=0,"",[1]FINAL!B343)</f>
        <v>Lascelles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NEW</v>
      </c>
      <c r="F343" s="43">
        <f>IFERROR(VLOOKUP($E343,Table2!$B$1:$C$21,MATCH("MP",Table2!$B$1:$C$1,0),0),"")</f>
        <v>7</v>
      </c>
      <c r="G343" s="32">
        <f>IFERROR(VLOOKUP(A343,PlayingTime!$B$1:$Z$999,MATCH("Min",PlayingTime!$B$2:$Z$2,0),0),0)</f>
        <v>107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107</v>
      </c>
      <c r="L343" s="31">
        <f>IFERROR(VLOOKUP(A343,PlayerStats!$B$1:$Z$999,MATCH("xG",PlayerStats!$B$2:$Z$2,0),0),0)</f>
        <v>0.1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0.1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7</v>
      </c>
      <c r="X343" s="42" t="str">
        <f>API!M343&amp;" "&amp;API!V343</f>
        <v>Antonee Robinson</v>
      </c>
      <c r="Y343" s="42">
        <f>API!AC343</f>
        <v>14</v>
      </c>
    </row>
    <row r="344" spans="1:25">
      <c r="A344" s="31" t="str">
        <f>IF([1]FINAL!A344=0,"",[1]FINAL!A344)</f>
        <v>Javier Manquillo Gaitán</v>
      </c>
      <c r="B344" s="31" t="str">
        <f>IF([1]FINAL!B344=0,"",[1]FINAL!B344)</f>
        <v>Manquillo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NEW</v>
      </c>
      <c r="F344" s="43">
        <f>IFERROR(VLOOKUP($E344,Table2!$B$1:$C$21,MATCH("MP",Table2!$B$1:$C$1,0),0),"")</f>
        <v>7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Marek Rodák</v>
      </c>
      <c r="Y344" s="42">
        <f>API!AC344</f>
        <v>-1</v>
      </c>
    </row>
    <row r="345" spans="1:25">
      <c r="A345" s="31" t="str">
        <f>IF([1]FINAL!A345=0,"",[1]FINAL!A345)</f>
        <v>Jamal Lewis</v>
      </c>
      <c r="B345" s="31" t="str">
        <f>IF([1]FINAL!B345=0,"",[1]FINAL!B345)</f>
        <v>J.Lewis</v>
      </c>
      <c r="C345" s="31" t="str">
        <f>IF([1]FINAL!C345=0,"",[1]FINAL!C345)</f>
        <v>J Lewis</v>
      </c>
      <c r="D345" s="31" t="str">
        <f>IF([1]FINAL!D345=0,"",[1]FINAL!D345)</f>
        <v/>
      </c>
      <c r="E345" s="42" t="str">
        <f>[1]FINAL!M345</f>
        <v>NEW</v>
      </c>
      <c r="F345" s="43">
        <f>IFERROR(VLOOKUP($E345,Table2!$B$1:$C$21,MATCH("MP",Table2!$B$1:$C$1,0),0),"")</f>
        <v>7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Kenny Tete</v>
      </c>
      <c r="Y345" s="42">
        <f>API!AC345</f>
        <v>12</v>
      </c>
    </row>
    <row r="346" spans="1:25">
      <c r="A346" s="31" t="str">
        <f>IF([1]FINAL!A346=0,"",[1]FINAL!A346)</f>
        <v>Emil Krafth</v>
      </c>
      <c r="B346" s="31" t="str">
        <f>IF([1]FINAL!B346=0,"",[1]FINAL!B346)</f>
        <v>Krafth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NEW</v>
      </c>
      <c r="F346" s="43">
        <f>IFERROR(VLOOKUP($E346,Table2!$B$1:$C$21,MATCH("MP",Table2!$B$1:$C$1,0),0),"")</f>
        <v>7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0</v>
      </c>
      <c r="X346" s="42" t="str">
        <f>API!M346&amp;" "&amp;API!V346</f>
        <v>Tosin Adarabioyo</v>
      </c>
      <c r="Y346" s="42">
        <f>API!AC346</f>
        <v>1</v>
      </c>
    </row>
    <row r="347" spans="1:25">
      <c r="A347" s="31" t="str">
        <f>IF([1]FINAL!A347=0,"",[1]FINAL!A347)</f>
        <v>Paul Dummett</v>
      </c>
      <c r="B347" s="31" t="str">
        <f>IF([1]FINAL!B347=0,"",[1]FINAL!B347)</f>
        <v>Dummett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NEW</v>
      </c>
      <c r="F347" s="43">
        <f>IFERROR(VLOOKUP($E347,Table2!$B$1:$C$21,MATCH("MP",Table2!$B$1:$C$1,0),0),"")</f>
        <v>7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Carlos Vinícius Alves Morais</v>
      </c>
      <c r="Y347" s="42">
        <f>API!AC347</f>
        <v>8</v>
      </c>
    </row>
    <row r="348" spans="1:25">
      <c r="A348" s="31" t="str">
        <f>IF([1]FINAL!A348=0,"",[1]FINAL!A348)</f>
        <v>Harrison Ashby</v>
      </c>
      <c r="B348" s="31" t="str">
        <f>IF([1]FINAL!B348=0,"",[1]FINAL!B348)</f>
        <v>Ashby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NEW</v>
      </c>
      <c r="F348" s="43">
        <f>IFERROR(VLOOKUP($E348,Table2!$B$1:$C$21,MATCH("MP",Table2!$B$1:$C$1,0),0),"")</f>
        <v>7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Harry Wilson</v>
      </c>
      <c r="Y348" s="42">
        <f>API!AC348</f>
        <v>13</v>
      </c>
    </row>
    <row r="349" spans="1:25">
      <c r="A349" s="31" t="str">
        <f>IF([1]FINAL!A349=0,"",[1]FINAL!A349)</f>
        <v>Facundo Pellistri Rebollo</v>
      </c>
      <c r="B349" s="31" t="str">
        <f>IF([1]FINAL!B349=0,"",[1]FINAL!B349)</f>
        <v>Pellistri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7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5</v>
      </c>
      <c r="X349" s="42" t="str">
        <f>API!M349&amp;" "&amp;API!V349</f>
        <v>Raúl Jiménez</v>
      </c>
      <c r="Y349" s="42">
        <f>API!AC349</f>
        <v>10</v>
      </c>
    </row>
    <row r="350" spans="1:25">
      <c r="A350" s="31" t="str">
        <f>IF([1]FINAL!A350=0,"",[1]FINAL!A350)</f>
        <v>Frederico Rodrigues de Paula Santos</v>
      </c>
      <c r="B350" s="31" t="str">
        <f>IF([1]FINAL!B350=0,"",[1]FINAL!B350)</f>
        <v>Fred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MUN</v>
      </c>
      <c r="F350" s="43">
        <f>IFERROR(VLOOKUP($E350,Table2!$B$1:$C$21,MATCH("MP",Table2!$B$1:$C$1,0),0),"")</f>
        <v>7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Willian Borges da Silva</v>
      </c>
      <c r="Y350" s="42">
        <f>API!AC350</f>
        <v>11</v>
      </c>
    </row>
    <row r="351" spans="1:25">
      <c r="A351" s="31" t="str">
        <f>IF([1]FINAL!A351=0,"",[1]FINAL!A351)</f>
        <v>Donny van de Beek</v>
      </c>
      <c r="B351" s="31" t="str">
        <f>IF([1]FINAL!B351=0,"",[1]FINAL!B351)</f>
        <v>Van de Beek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MUN</v>
      </c>
      <c r="F351" s="43">
        <f>IFERROR(VLOOKUP($E351,Table2!$B$1:$C$21,MATCH("MP",Table2!$B$1:$C$1,0),0),"")</f>
        <v>7</v>
      </c>
      <c r="G351" s="32">
        <f>IFERROR(VLOOKUP(A351,PlayingTime!$B$1:$Z$999,MATCH("Min",PlayingTime!$B$2:$Z$2,0),0),0)</f>
        <v>3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3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0.1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0.1</v>
      </c>
      <c r="V351" s="41">
        <f t="shared" si="23"/>
        <v>1</v>
      </c>
      <c r="X351" s="42" t="str">
        <f>API!M351&amp;" "&amp;API!V351</f>
        <v>Calvin Bassey</v>
      </c>
      <c r="Y351" s="42">
        <f>API!AC351</f>
        <v>0</v>
      </c>
    </row>
    <row r="352" spans="1:25">
      <c r="A352" s="31" t="str">
        <f>IF([1]FINAL!A352=0,"",[1]FINAL!A352)</f>
        <v>Amad Diallo</v>
      </c>
      <c r="B352" s="31" t="str">
        <f>IF([1]FINAL!B352=0,"",[1]FINAL!B352)</f>
        <v>Amad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MUN</v>
      </c>
      <c r="F352" s="43">
        <f>IFERROR(VLOOKUP($E352,Table2!$B$1:$C$21,MATCH("MP",Table2!$B$1:$C$1,0),0),"")</f>
        <v>7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Luc De Fougerolles</v>
      </c>
      <c r="Y352" s="42">
        <f>API!AC352</f>
        <v>0</v>
      </c>
    </row>
    <row r="353" spans="1:25">
      <c r="A353" s="31" t="str">
        <f>IF([1]FINAL!A353=0,"",[1]FINAL!A353)</f>
        <v>Tom Heaton</v>
      </c>
      <c r="B353" s="31" t="str">
        <f>IF([1]FINAL!B353=0,"",[1]FINAL!B353)</f>
        <v>Heaton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7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Jay Stansfield</v>
      </c>
      <c r="Y353" s="42">
        <f>API!AC353</f>
        <v>0</v>
      </c>
    </row>
    <row r="354" spans="1:25">
      <c r="A354" s="31" t="str">
        <f>IF([1]FINAL!A354=0,"",[1]FINAL!A354)</f>
        <v>Tyrell Malacia</v>
      </c>
      <c r="B354" s="31" t="str">
        <f>IF([1]FINAL!B354=0,"",[1]FINAL!B354)</f>
        <v>Malacia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MUN</v>
      </c>
      <c r="F354" s="43">
        <f>IFERROR(VLOOKUP($E354,Table2!$B$1:$C$21,MATCH("MP",Table2!$B$1:$C$1,0),0),"")</f>
        <v>7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Matthew Dibley-Dias</v>
      </c>
      <c r="Y354" s="42">
        <f>API!AC354</f>
        <v>0</v>
      </c>
    </row>
    <row r="355" spans="1:25">
      <c r="A355" s="31" t="str">
        <f>IF([1]FINAL!A355=0,"",[1]FINAL!A355)</f>
        <v>Harry Maguire</v>
      </c>
      <c r="B355" s="31" t="str">
        <f>IF([1]FINAL!B355=0,"",[1]FINAL!B355)</f>
        <v>Maguire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7</v>
      </c>
      <c r="G355" s="32">
        <f>IFERROR(VLOOKUP(A355,PlayingTime!$B$1:$Z$999,MATCH("Min",PlayingTime!$B$2:$Z$2,0),0),0)</f>
        <v>28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28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1</v>
      </c>
      <c r="X355" s="42" t="str">
        <f>API!M355&amp;" "&amp;API!V355</f>
        <v>Adama Traoré</v>
      </c>
      <c r="Y355" s="42">
        <f>API!AC355</f>
        <v>3</v>
      </c>
    </row>
    <row r="356" spans="1:25">
      <c r="A356" s="31" t="str">
        <f>IF([1]FINAL!A356=0,"",[1]FINAL!A356)</f>
        <v>Brandon Williams</v>
      </c>
      <c r="B356" s="31" t="str">
        <f>IF([1]FINAL!B356=0,"",[1]FINAL!B356)</f>
        <v>B.Williams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MUN</v>
      </c>
      <c r="F356" s="43">
        <f>IFERROR(VLOOKUP($E356,Table2!$B$1:$C$21,MATCH("MP",Table2!$B$1:$C$1,0),0),"")</f>
        <v>7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Luke Harris</v>
      </c>
      <c r="Y356" s="42">
        <f>API!AC356</f>
        <v>2</v>
      </c>
    </row>
    <row r="357" spans="1:25">
      <c r="A357" s="31" t="str">
        <f>IF([1]FINAL!A357=0,"",[1]FINAL!A357)</f>
        <v>Eric Bailly</v>
      </c>
      <c r="B357" s="31" t="str">
        <f>IF([1]FINAL!B357=0,"",[1]FINAL!B357)</f>
        <v>Bailly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MUN</v>
      </c>
      <c r="F357" s="43">
        <f>IFERROR(VLOOKUP($E357,Table2!$B$1:$C$21,MATCH("MP",Table2!$B$1:$C$1,0),0),"")</f>
        <v>7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Timothy Castagne</v>
      </c>
      <c r="Y357" s="42">
        <f>API!AC357</f>
        <v>15</v>
      </c>
    </row>
    <row r="358" spans="1:25">
      <c r="A358" s="31" t="str">
        <f>IF([1]FINAL!A358=0,"",[1]FINAL!A358)</f>
        <v>Alex Telles</v>
      </c>
      <c r="B358" s="31" t="str">
        <f>IF([1]FINAL!B358=0,"",[1]FINAL!B358)</f>
        <v>Alex Telles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MUN</v>
      </c>
      <c r="F358" s="43">
        <f>IFERROR(VLOOKUP($E358,Table2!$B$1:$C$21,MATCH("MP",Table2!$B$1:$C$1,0),0),"")</f>
        <v>7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Steven Benda</v>
      </c>
      <c r="Y358" s="42">
        <f>API!AC358</f>
        <v>0</v>
      </c>
    </row>
    <row r="359" spans="1:25">
      <c r="A359" s="31" t="str">
        <f>IF([1]FINAL!A359=0,"",[1]FINAL!A359)</f>
        <v>Sergio Gómez</v>
      </c>
      <c r="B359" s="31" t="str">
        <f>IF([1]FINAL!B359=0,"",[1]FINAL!B359)</f>
        <v>Sergio Gómez</v>
      </c>
      <c r="C359" s="31" t="str">
        <f>IF([1]FINAL!C359=0,"",[1]FINAL!C359)</f>
        <v>S Gomez</v>
      </c>
      <c r="D359" s="31" t="str">
        <f>IF([1]FINAL!D359=0,"",[1]FINAL!D359)</f>
        <v/>
      </c>
      <c r="E359" s="42" t="str">
        <f>[1]FINAL!M359</f>
        <v>MCI</v>
      </c>
      <c r="F359" s="43">
        <f>IFERROR(VLOOKUP($E359,Table2!$B$1:$C$21,MATCH("MP",Table2!$B$1:$C$1,0),0),"")</f>
        <v>7</v>
      </c>
      <c r="G359" s="32">
        <f>IFERROR(VLOOKUP(A359,PlayingTime!$B$1:$Z$999,MATCH("Min",PlayingTime!$B$2:$Z$2,0),0),0)</f>
        <v>16</v>
      </c>
      <c r="H359" s="32">
        <f>IFERROR(VLOOKUP(B359,PlayingTime!$B$1:$Z$999,MATCH("Min",PlayingTime!$B$2:$Z$2,0),0),0)</f>
        <v>16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32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0.2</v>
      </c>
      <c r="R359" s="31">
        <f>IFERROR(VLOOKUP(B359,PlayerStats!$B$1:$Z$999,MATCH("xAG",PlayerStats!$B$2:$Z$2,0),0),0)</f>
        <v>0.2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0.4</v>
      </c>
      <c r="V359" s="41">
        <f t="shared" si="23"/>
        <v>5</v>
      </c>
      <c r="X359" s="42" t="str">
        <f>API!M359&amp;" "&amp;API!V359</f>
        <v>Fodé Ballo-Touré</v>
      </c>
      <c r="Y359" s="42">
        <f>API!AC359</f>
        <v>0</v>
      </c>
    </row>
    <row r="360" spans="1:25">
      <c r="A360" s="31" t="str">
        <f>IF([1]FINAL!A360=0,"",[1]FINAL!A360)</f>
        <v>Kevin De Bruyne</v>
      </c>
      <c r="B360" s="31" t="str">
        <f>IF([1]FINAL!B360=0,"",[1]FINAL!B360)</f>
        <v>De Bruyne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MCI</v>
      </c>
      <c r="F360" s="43">
        <f>IFERROR(VLOOKUP($E360,Table2!$B$1:$C$21,MATCH("MP",Table2!$B$1:$C$1,0),0),"")</f>
        <v>7</v>
      </c>
      <c r="G360" s="32">
        <f>IFERROR(VLOOKUP(A360,PlayingTime!$B$1:$Z$999,MATCH("Min",PlayingTime!$B$2:$Z$2,0),0),0)</f>
        <v>22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22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</v>
      </c>
      <c r="X360" s="42" t="str">
        <f>API!M360&amp;" "&amp;API!V360</f>
        <v>Adrián San Miguel del Castillo</v>
      </c>
      <c r="Y360" s="42">
        <f>API!AC360</f>
        <v>0</v>
      </c>
    </row>
    <row r="361" spans="1:25">
      <c r="A361" s="31" t="str">
        <f>IF([1]FINAL!A361=0,"",[1]FINAL!A361)</f>
        <v>Riyad Mahrez</v>
      </c>
      <c r="B361" s="31" t="str">
        <f>IF([1]FINAL!B361=0,"",[1]FINAL!B361)</f>
        <v>Mahrez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MCI</v>
      </c>
      <c r="F361" s="43">
        <f>IFERROR(VLOOKUP($E361,Table2!$B$1:$C$21,MATCH("MP",Table2!$B$1:$C$1,0),0),"")</f>
        <v>7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Trent Alexander-Arnold</v>
      </c>
      <c r="Y361" s="42">
        <f>API!AC361</f>
        <v>17</v>
      </c>
    </row>
    <row r="362" spans="1:25">
      <c r="A362" s="31" t="str">
        <f>IF([1]FINAL!A362=0,"",[1]FINAL!A362)</f>
        <v>Kalvin Phillips</v>
      </c>
      <c r="B362" s="31" t="str">
        <f>IF([1]FINAL!B362=0,"",[1]FINAL!B362)</f>
        <v>Phillips</v>
      </c>
      <c r="C362" s="31" t="str">
        <f>IF([1]FINAL!C362=0,"",[1]FINAL!C362)</f>
        <v>K Phillips</v>
      </c>
      <c r="D362" s="31" t="str">
        <f>IF([1]FINAL!D362=0,"",[1]FINAL!D362)</f>
        <v/>
      </c>
      <c r="E362" s="42" t="str">
        <f>[1]FINAL!M362</f>
        <v>MCI</v>
      </c>
      <c r="F362" s="43">
        <f>IFERROR(VLOOKUP($E362,Table2!$B$1:$C$21,MATCH("MP",Table2!$B$1:$C$1,0),0),"")</f>
        <v>7</v>
      </c>
      <c r="G362" s="32">
        <f>IFERROR(VLOOKUP(A362,PlayingTime!$B$1:$Z$999,MATCH("Min",PlayingTime!$B$2:$Z$2,0),0),0)</f>
        <v>73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73</v>
      </c>
      <c r="L362" s="31">
        <f>IFERROR(VLOOKUP(A362,PlayerStats!$B$1:$Z$999,MATCH("xG",PlayerStats!$B$2:$Z$2,0),0),0)</f>
        <v>0.1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0.1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3</v>
      </c>
      <c r="X362" s="42" t="str">
        <f>API!M362&amp;" "&amp;API!V362</f>
        <v>Alisson Ramses Becker</v>
      </c>
      <c r="Y362" s="42">
        <f>API!AC362</f>
        <v>27</v>
      </c>
    </row>
    <row r="363" spans="1:25">
      <c r="A363" s="31" t="str">
        <f>IF([1]FINAL!A363=0,"",[1]FINAL!A363)</f>
        <v>Stefan Ortega Moreno</v>
      </c>
      <c r="B363" s="31" t="str">
        <f>IF([1]FINAL!B363=0,"",[1]FINAL!B363)</f>
        <v>Ortega Moreno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MCI</v>
      </c>
      <c r="F363" s="43">
        <f>IFERROR(VLOOKUP($E363,Table2!$B$1:$C$21,MATCH("MP",Table2!$B$1:$C$1,0),0),"")</f>
        <v>7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Stefan Bajcetic</v>
      </c>
      <c r="Y363" s="42">
        <f>API!AC363</f>
        <v>0</v>
      </c>
    </row>
    <row r="364" spans="1:25">
      <c r="A364" s="31" t="str">
        <f>IF([1]FINAL!A364=0,"",[1]FINAL!A364)</f>
        <v>Scott Carson</v>
      </c>
      <c r="B364" s="31" t="str">
        <f>IF([1]FINAL!B364=0,"",[1]FINAL!B364)</f>
        <v>Carson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MCI</v>
      </c>
      <c r="F364" s="43">
        <f>IFERROR(VLOOKUP($E364,Table2!$B$1:$C$21,MATCH("MP",Table2!$B$1:$C$1,0),0),"")</f>
        <v>7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Darwin Núñez Ribeiro</v>
      </c>
      <c r="Y364" s="42">
        <f>API!AC364</f>
        <v>28</v>
      </c>
    </row>
    <row r="365" spans="1:25">
      <c r="A365" s="31" t="str">
        <f>IF([1]FINAL!A365=0,"",[1]FINAL!A365)</f>
        <v>Zack Steffen</v>
      </c>
      <c r="B365" s="31" t="str">
        <f>IF([1]FINAL!B365=0,"",[1]FINAL!B365)</f>
        <v>Steffen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7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Diogo Teixeira da Silva</v>
      </c>
      <c r="Y365" s="42">
        <f>API!AC365</f>
        <v>23</v>
      </c>
    </row>
    <row r="366" spans="1:25">
      <c r="A366" s="31" t="str">
        <f>IF([1]FINAL!A366=0,"",[1]FINAL!A366)</f>
        <v>Aymeric Laporte</v>
      </c>
      <c r="B366" s="31" t="str">
        <f>IF([1]FINAL!B366=0,"",[1]FINAL!B366)</f>
        <v>Laporte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MCI</v>
      </c>
      <c r="F366" s="43">
        <f>IFERROR(VLOOKUP($E366,Table2!$B$1:$C$21,MATCH("MP",Table2!$B$1:$C$1,0),0),"")</f>
        <v>7</v>
      </c>
      <c r="G366" s="32">
        <f>IFERROR(VLOOKUP(A366,PlayingTime!$B$1:$Z$999,MATCH("Min",PlayingTime!$B$2:$Z$2,0),0),0)</f>
        <v>12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12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1</v>
      </c>
      <c r="X366" s="42" t="str">
        <f>API!M366&amp;" "&amp;API!V366</f>
        <v>Harvey Elliott</v>
      </c>
      <c r="Y366" s="42">
        <f>API!AC366</f>
        <v>7</v>
      </c>
    </row>
    <row r="367" spans="1:25">
      <c r="A367" s="31" t="str">
        <f>IF([1]FINAL!A367=0,"",[1]FINAL!A367)</f>
        <v>João Cancelo</v>
      </c>
      <c r="B367" s="31" t="str">
        <f>IF([1]FINAL!B367=0,"",[1]FINAL!B367)</f>
        <v>Cancelo</v>
      </c>
      <c r="C367" s="31" t="str">
        <f>IF([1]FINAL!C367=0,"",[1]FINAL!C367)</f>
        <v>Joao Cancelo</v>
      </c>
      <c r="D367" s="31" t="str">
        <f>IF([1]FINAL!D367=0,"",[1]FINAL!D367)</f>
        <v/>
      </c>
      <c r="E367" s="42" t="str">
        <f>[1]FINAL!M367</f>
        <v>MCI</v>
      </c>
      <c r="F367" s="43">
        <f>IFERROR(VLOOKUP($E367,Table2!$B$1:$C$21,MATCH("MP",Table2!$B$1:$C$1,0),0),"")</f>
        <v>7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Fabio Henrique Tavares</v>
      </c>
      <c r="Y367" s="42">
        <f>API!AC367</f>
        <v>0</v>
      </c>
    </row>
    <row r="368" spans="1:25">
      <c r="A368" s="31" t="str">
        <f>IF([1]FINAL!A368=0,"",[1]FINAL!A368)</f>
        <v>John Stones</v>
      </c>
      <c r="B368" s="31" t="str">
        <f>IF([1]FINAL!B368=0,"",[1]FINAL!B368)</f>
        <v>Stones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MCI</v>
      </c>
      <c r="F368" s="43">
        <f>IFERROR(VLOOKUP($E368,Table2!$B$1:$C$21,MATCH("MP",Table2!$B$1:$C$1,0),0),"")</f>
        <v>7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Cody Gakpo</v>
      </c>
      <c r="Y368" s="42">
        <f>API!AC368</f>
        <v>20</v>
      </c>
    </row>
    <row r="369" spans="1:25">
      <c r="A369" s="31" t="str">
        <f>IF([1]FINAL!A369=0,"",[1]FINAL!A369)</f>
        <v>Cauley Woodrow</v>
      </c>
      <c r="B369" s="31" t="str">
        <f>IF([1]FINAL!B369=0,"",[1]FINAL!B369)</f>
        <v>Woodrow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6</v>
      </c>
      <c r="G369" s="32">
        <f>IFERROR(VLOOKUP(A369,PlayingTime!$B$1:$Z$999,MATCH("Min",PlayingTime!$B$2:$Z$2,0),0),0)</f>
        <v>47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47</v>
      </c>
      <c r="L369" s="31">
        <f>IFERROR(VLOOKUP(A369,PlayerStats!$B$1:$Z$999,MATCH("xG",PlayerStats!$B$2:$Z$2,0),0),0)</f>
        <v>0.4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0.4</v>
      </c>
      <c r="Q369" s="31">
        <f>IFERROR(VLOOKUP(A369,PlayerStats!$B$1:$Z$999,MATCH("xAG",PlayerStats!$B$2:$Z$2,0),0),0)</f>
        <v>0.3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0.3</v>
      </c>
      <c r="V369" s="41">
        <f t="shared" si="23"/>
        <v>5</v>
      </c>
      <c r="X369" s="42" t="str">
        <f>API!M369&amp;" "&amp;API!V369</f>
        <v>Joe Gomez</v>
      </c>
      <c r="Y369" s="42">
        <f>API!AC369</f>
        <v>14</v>
      </c>
    </row>
    <row r="370" spans="1:25">
      <c r="A370" s="31" t="str">
        <f>IF([1]FINAL!A370=0,"",[1]FINAL!A370)</f>
        <v>Elijah Adebayo</v>
      </c>
      <c r="B370" s="31" t="str">
        <f>IF([1]FINAL!B370=0,"",[1]FINAL!B370)</f>
        <v>Adebayo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6</v>
      </c>
      <c r="G370" s="32">
        <f>IFERROR(VLOOKUP(A370,PlayingTime!$B$1:$Z$999,MATCH("Min",PlayingTime!$B$2:$Z$2,0),0),0)</f>
        <v>238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238</v>
      </c>
      <c r="L370" s="31">
        <f>IFERROR(VLOOKUP(A370,PlayerStats!$B$1:$Z$999,MATCH("xG",PlayerStats!$B$2:$Z$2,0),0),0)</f>
        <v>0.4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0.4</v>
      </c>
      <c r="Q370" s="31">
        <f>IFERROR(VLOOKUP(A370,PlayerStats!$B$1:$Z$999,MATCH("xAG",PlayerStats!$B$2:$Z$2,0),0),0)</f>
        <v>0.1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0.1</v>
      </c>
      <c r="V370" s="41">
        <f t="shared" si="23"/>
        <v>9</v>
      </c>
      <c r="X370" s="42" t="str">
        <f>API!M370&amp;" "&amp;API!V370</f>
        <v>Jordan Henderson</v>
      </c>
      <c r="Y370" s="42">
        <f>API!AC370</f>
        <v>0</v>
      </c>
    </row>
    <row r="371" spans="1:25">
      <c r="A371" s="31" t="str">
        <f>IF([1]FINAL!A371=0,"",[1]FINAL!A371)</f>
        <v>Issa Kaboré</v>
      </c>
      <c r="B371" s="31" t="str">
        <f>IF([1]FINAL!B371=0,"",[1]FINAL!B371)</f>
        <v>Kaboré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LUT</v>
      </c>
      <c r="F371" s="43">
        <f>IFERROR(VLOOKUP($E371,Table2!$B$1:$C$21,MATCH("MP",Table2!$B$1:$C$1,0),0),"")</f>
        <v>6</v>
      </c>
      <c r="G371" s="32">
        <f>IFERROR(VLOOKUP(A371,PlayingTime!$B$1:$Z$999,MATCH("Min",PlayingTime!$B$2:$Z$2,0),0),0)</f>
        <v>416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416</v>
      </c>
      <c r="L371" s="31">
        <f>IFERROR(VLOOKUP(A371,PlayerStats!$B$1:$Z$999,MATCH("xG",PlayerStats!$B$2:$Z$2,0),0),0)</f>
        <v>0.1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0.1</v>
      </c>
      <c r="Q371" s="31">
        <f>IFERROR(VLOOKUP(A371,PlayerStats!$B$1:$Z$999,MATCH("xAG",PlayerStats!$B$2:$Z$2,0),0),0)</f>
        <v>0.9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0.9</v>
      </c>
      <c r="V371" s="41">
        <f t="shared" si="23"/>
        <v>11</v>
      </c>
      <c r="X371" s="42" t="str">
        <f>API!M371&amp;" "&amp;API!V371</f>
        <v>Curtis Jones</v>
      </c>
      <c r="Y371" s="42">
        <f>API!AC371</f>
        <v>5</v>
      </c>
    </row>
    <row r="372" spans="1:25">
      <c r="A372" s="31" t="str">
        <f>IF([1]FINAL!A372=0,"",[1]FINAL!A372)</f>
        <v>Alfie Doughty</v>
      </c>
      <c r="B372" s="31" t="str">
        <f>IF([1]FINAL!B372=0,"",[1]FINAL!B372)</f>
        <v>Doughty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LUT</v>
      </c>
      <c r="F372" s="43">
        <f>IFERROR(VLOOKUP($E372,Table2!$B$1:$C$21,MATCH("MP",Table2!$B$1:$C$1,0),0),"")</f>
        <v>6</v>
      </c>
      <c r="G372" s="32">
        <f>IFERROR(VLOOKUP(A372,PlayingTime!$B$1:$Z$999,MATCH("Min",PlayingTime!$B$2:$Z$2,0),0),0)</f>
        <v>295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295</v>
      </c>
      <c r="L372" s="31">
        <f>IFERROR(VLOOKUP(A372,PlayerStats!$B$1:$Z$999,MATCH("xG",PlayerStats!$B$2:$Z$2,0),0),0)</f>
        <v>0.1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0.1</v>
      </c>
      <c r="Q372" s="31">
        <f>IFERROR(VLOOKUP(A372,PlayerStats!$B$1:$Z$999,MATCH("xAG",PlayerStats!$B$2:$Z$2,0),0),0)</f>
        <v>1.1000000000000001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1.1000000000000001</v>
      </c>
      <c r="V372" s="41">
        <f t="shared" si="23"/>
        <v>15</v>
      </c>
      <c r="X372" s="42" t="str">
        <f>API!M372&amp;" "&amp;API!V372</f>
        <v>Caoimhin Kelleher</v>
      </c>
      <c r="Y372" s="42">
        <f>API!AC372</f>
        <v>0</v>
      </c>
    </row>
    <row r="373" spans="1:25">
      <c r="A373" s="31" t="str">
        <f>IF([1]FINAL!A373=0,"",[1]FINAL!A373)</f>
        <v>Luke Berry</v>
      </c>
      <c r="B373" s="31" t="str">
        <f>IF([1]FINAL!B373=0,"",[1]FINAL!B373)</f>
        <v>Berry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LUT</v>
      </c>
      <c r="F373" s="43">
        <f>IFERROR(VLOOKUP($E373,Table2!$B$1:$C$21,MATCH("MP",Table2!$B$1:$C$1,0),0),"")</f>
        <v>6</v>
      </c>
      <c r="G373" s="32">
        <f>IFERROR(VLOOKUP(A373,PlayingTime!$B$1:$Z$999,MATCH("Min",PlayingTime!$B$2:$Z$2,0),0),0)</f>
        <v>3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3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1</v>
      </c>
      <c r="X373" s="42" t="str">
        <f>API!M373&amp;" "&amp;API!V373</f>
        <v>Ibrahima Konaté</v>
      </c>
      <c r="Y373" s="42">
        <f>API!AC373</f>
        <v>6</v>
      </c>
    </row>
    <row r="374" spans="1:25">
      <c r="A374" s="31" t="str">
        <f>IF([1]FINAL!A374=0,"",[1]FINAL!A374)</f>
        <v>Allan Campbell</v>
      </c>
      <c r="B374" s="31" t="str">
        <f>IF([1]FINAL!B374=0,"",[1]FINAL!B374)</f>
        <v>Campbell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LUT</v>
      </c>
      <c r="F374" s="43">
        <f>IFERROR(VLOOKUP($E374,Table2!$B$1:$C$21,MATCH("MP",Table2!$B$1:$C$1,0),0),"")</f>
        <v>6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Luis Díaz</v>
      </c>
      <c r="Y374" s="42">
        <f>API!AC374</f>
        <v>24</v>
      </c>
    </row>
    <row r="375" spans="1:25">
      <c r="A375" s="31" t="str">
        <f>IF([1]FINAL!A375=0,"",[1]FINAL!A375)</f>
        <v>Jordan Clark</v>
      </c>
      <c r="B375" s="31" t="str">
        <f>IF([1]FINAL!B375=0,"",[1]FINAL!B375)</f>
        <v>Clark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LUT</v>
      </c>
      <c r="F375" s="43">
        <f>IFERROR(VLOOKUP($E375,Table2!$B$1:$C$21,MATCH("MP",Table2!$B$1:$C$1,0),0),"")</f>
        <v>6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Alexis Mac Allister</v>
      </c>
      <c r="Y375" s="42">
        <f>API!AC375</f>
        <v>11</v>
      </c>
    </row>
    <row r="376" spans="1:25">
      <c r="A376" s="31" t="str">
        <f>IF([1]FINAL!A376=0,"",[1]FINAL!A376)</f>
        <v>Luke Freeman</v>
      </c>
      <c r="B376" s="31" t="str">
        <f>IF([1]FINAL!B376=0,"",[1]FINAL!B376)</f>
        <v>Freeman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LUT</v>
      </c>
      <c r="F376" s="43">
        <f>IFERROR(VLOOKUP($E376,Table2!$B$1:$C$21,MATCH("MP",Table2!$B$1:$C$1,0),0),"")</f>
        <v>6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Joel Matip</v>
      </c>
      <c r="Y376" s="42">
        <f>API!AC376</f>
        <v>11</v>
      </c>
    </row>
    <row r="377" spans="1:25">
      <c r="A377" s="31" t="str">
        <f>IF([1]FINAL!A377=0,"",[1]FINAL!A377)</f>
        <v>Carlos Mendes Gomes</v>
      </c>
      <c r="B377" s="31" t="str">
        <f>IF([1]FINAL!B377=0,"",[1]FINAL!B377)</f>
        <v>Mendes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6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Nathaniel Phillips</v>
      </c>
      <c r="Y377" s="42">
        <f>API!AC377</f>
        <v>0</v>
      </c>
    </row>
    <row r="378" spans="1:25">
      <c r="A378" s="31" t="str">
        <f>IF([1]FINAL!A378=0,"",[1]FINAL!A378)</f>
        <v>Fred Onyedinma</v>
      </c>
      <c r="B378" s="31" t="str">
        <f>IF([1]FINAL!B378=0,"",[1]FINAL!B378)</f>
        <v>Onyedinma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6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Andrew Robertson</v>
      </c>
      <c r="Y378" s="42">
        <f>API!AC378</f>
        <v>25</v>
      </c>
    </row>
    <row r="379" spans="1:25">
      <c r="A379" s="31" t="str">
        <f>IF([1]FINAL!A379=0,"",[1]FINAL!A379)</f>
        <v>Dion Pereira</v>
      </c>
      <c r="B379" s="31" t="str">
        <f>IF([1]FINAL!B379=0,"",[1]FINAL!B379)</f>
        <v>Pereira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LUT</v>
      </c>
      <c r="F379" s="43">
        <f>IFERROR(VLOOKUP($E379,Table2!$B$1:$C$21,MATCH("MP",Table2!$B$1:$C$1,0),0),"")</f>
        <v>6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Mohamed Salah</v>
      </c>
      <c r="Y379" s="42">
        <f>API!AC379</f>
        <v>44</v>
      </c>
    </row>
    <row r="380" spans="1:25">
      <c r="A380" s="31" t="str">
        <f>IF([1]FINAL!A380=0,"",[1]FINAL!A380)</f>
        <v>Glen Rea</v>
      </c>
      <c r="B380" s="31" t="str">
        <f>IF([1]FINAL!B380=0,"",[1]FINAL!B380)</f>
        <v>Rea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LUT</v>
      </c>
      <c r="F380" s="43">
        <f>IFERROR(VLOOKUP($E380,Table2!$B$1:$C$21,MATCH("MP",Table2!$B$1:$C$1,0),0),"")</f>
        <v>6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Dominik Szoboszlai</v>
      </c>
      <c r="Y380" s="42">
        <f>API!AC380</f>
        <v>25</v>
      </c>
    </row>
    <row r="381" spans="1:25">
      <c r="A381" s="31" t="str">
        <f>IF([1]FINAL!A381=0,"",[1]FINAL!A381)</f>
        <v>Elliot Thorpe</v>
      </c>
      <c r="B381" s="31" t="str">
        <f>IF([1]FINAL!B381=0,"",[1]FINAL!B381)</f>
        <v>Thorpe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LUT</v>
      </c>
      <c r="F381" s="43">
        <f>IFERROR(VLOOKUP($E381,Table2!$B$1:$C$21,MATCH("MP",Table2!$B$1:$C$1,0),0),"")</f>
        <v>6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Thiago Alcántara do Nascimento</v>
      </c>
      <c r="Y381" s="42">
        <f>API!AC381</f>
        <v>0</v>
      </c>
    </row>
    <row r="382" spans="1:25">
      <c r="A382" s="31" t="str">
        <f>IF([1]FINAL!A382=0,"",[1]FINAL!A382)</f>
        <v>Louie Watson</v>
      </c>
      <c r="B382" s="31" t="str">
        <f>IF([1]FINAL!B382=0,"",[1]FINAL!B382)</f>
        <v>Watson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LUT</v>
      </c>
      <c r="F382" s="43">
        <f>IFERROR(VLOOKUP($E382,Table2!$B$1:$C$21,MATCH("MP",Table2!$B$1:$C$1,0),0),"")</f>
        <v>6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Konstantinos Tsimikas</v>
      </c>
      <c r="Y382" s="42">
        <f>API!AC382</f>
        <v>1</v>
      </c>
    </row>
    <row r="383" spans="1:25">
      <c r="A383" s="31" t="str">
        <f>IF([1]FINAL!A383=0,"",[1]FINAL!A383)</f>
        <v>Matt Macey</v>
      </c>
      <c r="B383" s="31" t="str">
        <f>IF([1]FINAL!B383=0,"",[1]FINAL!B383)</f>
        <v>Macey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LUT</v>
      </c>
      <c r="F383" s="43">
        <f>IFERROR(VLOOKUP($E383,Table2!$B$1:$C$21,MATCH("MP",Table2!$B$1:$C$1,0),0),"")</f>
        <v>6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Sepp van den Berg</v>
      </c>
      <c r="Y383" s="42">
        <f>API!AC383</f>
        <v>0</v>
      </c>
    </row>
    <row r="384" spans="1:25">
      <c r="A384" s="31" t="str">
        <f>IF([1]FINAL!A384=0,"",[1]FINAL!A384)</f>
        <v>James Shea</v>
      </c>
      <c r="B384" s="31" t="str">
        <f>IF([1]FINAL!B384=0,"",[1]FINAL!B384)</f>
        <v>Shea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LUT</v>
      </c>
      <c r="F384" s="43">
        <f>IFERROR(VLOOKUP($E384,Table2!$B$1:$C$21,MATCH("MP",Table2!$B$1:$C$1,0),0),"")</f>
        <v>6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Virgil van Dijk</v>
      </c>
      <c r="Y384" s="42">
        <f>API!AC384</f>
        <v>12</v>
      </c>
    </row>
    <row r="385" spans="1:25">
      <c r="A385" s="31" t="str">
        <f>IF([1]FINAL!A385=0,"",[1]FINAL!A385)</f>
        <v>Jack Walton</v>
      </c>
      <c r="B385" s="31" t="str">
        <f>IF([1]FINAL!B385=0,"",[1]FINAL!B385)</f>
        <v>Walton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6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Jarell Quansah</v>
      </c>
      <c r="Y385" s="42">
        <f>API!AC385</f>
        <v>4</v>
      </c>
    </row>
    <row r="386" spans="1:25">
      <c r="A386" s="31" t="str">
        <f>IF([1]FINAL!A386=0,"",[1]FINAL!A386)</f>
        <v>John McAtee</v>
      </c>
      <c r="B386" s="31" t="str">
        <f>IF([1]FINAL!B386=0,"",[1]FINAL!B386)</f>
        <v>McAtee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LUT</v>
      </c>
      <c r="F386" s="43">
        <f>IFERROR(VLOOKUP($E386,Table2!$B$1:$C$21,MATCH("MP",Table2!$B$1:$C$1,0),0),"")</f>
        <v>6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Bobby Clark</v>
      </c>
      <c r="Y386" s="42">
        <f>API!AC386</f>
        <v>0</v>
      </c>
    </row>
    <row r="387" spans="1:25">
      <c r="A387" s="31" t="str">
        <f>IF([1]FINAL!A387=0,"",[1]FINAL!A387)</f>
        <v>Admiral Muskwe</v>
      </c>
      <c r="B387" s="31" t="str">
        <f>IF([1]FINAL!B387=0,"",[1]FINAL!B387)</f>
        <v>Muskwe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6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Ben Doak</v>
      </c>
      <c r="Y387" s="42">
        <f>API!AC387</f>
        <v>1</v>
      </c>
    </row>
    <row r="388" spans="1:25">
      <c r="A388" s="31" t="str">
        <f>IF([1]FINAL!A388=0,"",[1]FINAL!A388)</f>
        <v>Aribim Pepple</v>
      </c>
      <c r="B388" s="31" t="str">
        <f>IF([1]FINAL!B388=0,"",[1]FINAL!B388)</f>
        <v>Pepple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LUT</v>
      </c>
      <c r="F388" s="43">
        <f>IFERROR(VLOOKUP($E388,Table2!$B$1:$C$21,MATCH("MP",Table2!$B$1:$C$1,0),0),"")</f>
        <v>6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James McConnell</v>
      </c>
      <c r="Y388" s="42">
        <f>API!AC388</f>
        <v>0</v>
      </c>
    </row>
    <row r="389" spans="1:25">
      <c r="A389" s="31" t="str">
        <f>IF([1]FINAL!A389=0,"",[1]FINAL!A389)</f>
        <v>Joe Taylor</v>
      </c>
      <c r="B389" s="31" t="str">
        <f>IF([1]FINAL!B389=0,"",[1]FINAL!B389)</f>
        <v>Taylor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LUT</v>
      </c>
      <c r="F389" s="43">
        <f>IFERROR(VLOOKUP($E389,Table2!$B$1:$C$21,MATCH("MP",Table2!$B$1:$C$1,0),0),"")</f>
        <v>6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Wataru Endo</v>
      </c>
      <c r="Y389" s="42">
        <f>API!AC389</f>
        <v>5</v>
      </c>
    </row>
    <row r="390" spans="1:25">
      <c r="A390" s="31" t="str">
        <f>IF([1]FINAL!A390=0,"",[1]FINAL!A390)</f>
        <v>Gabriel Osho</v>
      </c>
      <c r="B390" s="31" t="str">
        <f>IF([1]FINAL!B390=0,"",[1]FINAL!B390)</f>
        <v>Osho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6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Ryan Gravenberch</v>
      </c>
      <c r="Y390" s="42">
        <f>API!AC390</f>
        <v>3</v>
      </c>
    </row>
    <row r="391" spans="1:25">
      <c r="A391" s="31" t="str">
        <f>IF([1]FINAL!A391=0,"",[1]FINAL!A391)</f>
        <v>Dan Potts</v>
      </c>
      <c r="B391" s="31" t="str">
        <f>IF([1]FINAL!B391=0,"",[1]FINAL!B391)</f>
        <v>Potts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6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Albert Sambi Lokonga</v>
      </c>
      <c r="Y391" s="42">
        <f>API!AC391</f>
        <v>3</v>
      </c>
    </row>
    <row r="392" spans="1:25">
      <c r="A392" s="31" t="str">
        <f>IF([1]FINAL!A392=0,"",[1]FINAL!A392)</f>
        <v>Tom Lockyer</v>
      </c>
      <c r="B392" s="31" t="str">
        <f>IF([1]FINAL!B392=0,"",[1]FINAL!B392)</f>
        <v>Lockyer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6</v>
      </c>
      <c r="G392" s="32">
        <f>IFERROR(VLOOKUP(A392,PlayingTime!$B$1:$Z$999,MATCH("Min",PlayingTime!$B$2:$Z$2,0),0),0)</f>
        <v>415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415</v>
      </c>
      <c r="L392" s="31">
        <f>IFERROR(VLOOKUP(A392,PlayerStats!$B$1:$Z$999,MATCH("xG",PlayerStats!$B$2:$Z$2,0),0),0)</f>
        <v>0.7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0.7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12</v>
      </c>
      <c r="X392" s="42" t="str">
        <f>API!M392&amp;" "&amp;API!V392</f>
        <v>Marvelous Nakamba</v>
      </c>
      <c r="Y392" s="42">
        <f>API!AC392</f>
        <v>10</v>
      </c>
    </row>
    <row r="393" spans="1:25">
      <c r="A393" s="31" t="str">
        <f>IF([1]FINAL!A393=0,"",[1]FINAL!A393)</f>
        <v>Stefan Bajcetic</v>
      </c>
      <c r="B393" s="31" t="str">
        <f>IF([1]FINAL!B393=0,"",[1]FINAL!B393)</f>
        <v>Bajcetic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LIV</v>
      </c>
      <c r="F393" s="43">
        <f>IFERROR(VLOOKUP($E393,Table2!$B$1:$C$21,MATCH("MP",Table2!$B$1:$C$1,0),0),"")</f>
        <v>7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Elijah Adebayo</v>
      </c>
      <c r="Y393" s="42">
        <f>API!AC393</f>
        <v>9</v>
      </c>
    </row>
    <row r="394" spans="1:25">
      <c r="A394" s="31" t="str">
        <f>IF([1]FINAL!A394=0,"",[1]FINAL!A394)</f>
        <v>Jordan Henderson</v>
      </c>
      <c r="B394" s="31" t="str">
        <f>IF([1]FINAL!B394=0,"",[1]FINAL!B394)</f>
        <v>Henderson</v>
      </c>
      <c r="C394" s="31" t="str">
        <f>IF([1]FINAL!C394=0,"",[1]FINAL!C394)</f>
        <v>J Henderson</v>
      </c>
      <c r="D394" s="31" t="str">
        <f>IF([1]FINAL!D394=0,"",[1]FINAL!D394)</f>
        <v/>
      </c>
      <c r="E394" s="42" t="str">
        <f>[1]FINAL!M394</f>
        <v>LIV</v>
      </c>
      <c r="F394" s="43">
        <f>IFERROR(VLOOKUP($E394,Table2!$B$1:$C$21,MATCH("MP",Table2!$B$1:$C$1,0),0),"")</f>
        <v>7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Mads Juel Andersen</v>
      </c>
      <c r="Y394" s="42">
        <f>API!AC394</f>
        <v>12</v>
      </c>
    </row>
    <row r="395" spans="1:25">
      <c r="A395" s="31" t="str">
        <f>IF([1]FINAL!A395=0,"",[1]FINAL!A395)</f>
        <v>Thiago Alcántara do Nascimento</v>
      </c>
      <c r="B395" s="31" t="str">
        <f>IF([1]FINAL!B395=0,"",[1]FINAL!B395)</f>
        <v>Thiago</v>
      </c>
      <c r="C395" s="31" t="str">
        <f>IF([1]FINAL!C395=0,"",[1]FINAL!C395)</f>
        <v>Thiago Alcántara</v>
      </c>
      <c r="D395" s="31" t="str">
        <f>IF([1]FINAL!D395=0,"",[1]FINAL!D395)</f>
        <v/>
      </c>
      <c r="E395" s="42" t="str">
        <f>[1]FINAL!M395</f>
        <v>LIV</v>
      </c>
      <c r="F395" s="43">
        <f>IFERROR(VLOOKUP($E395,Table2!$B$1:$C$21,MATCH("MP",Table2!$B$1:$C$1,0),0),"")</f>
        <v>7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Amari'i Bell</v>
      </c>
      <c r="Y395" s="42">
        <f>API!AC395</f>
        <v>8</v>
      </c>
    </row>
    <row r="396" spans="1:25">
      <c r="A396" s="31" t="str">
        <f>IF([1]FINAL!A396=0,"",[1]FINAL!A396)</f>
        <v>Fabio Henrique Tavares</v>
      </c>
      <c r="B396" s="31" t="str">
        <f>IF([1]FINAL!B396=0,"",[1]FINAL!B396)</f>
        <v>Fabinho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LIV</v>
      </c>
      <c r="F396" s="43">
        <f>IFERROR(VLOOKUP($E396,Table2!$B$1:$C$21,MATCH("MP",Table2!$B$1:$C$1,0),0),"")</f>
        <v>7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Luke Berry</v>
      </c>
      <c r="Y396" s="42">
        <f>API!AC396</f>
        <v>1</v>
      </c>
    </row>
    <row r="397" spans="1:25">
      <c r="A397" s="31" t="str">
        <f>IF([1]FINAL!A397=0,"",[1]FINAL!A397)</f>
        <v>Caoimhin Kelleher</v>
      </c>
      <c r="B397" s="31" t="str">
        <f>IF([1]FINAL!B397=0,"",[1]FINAL!B397)</f>
        <v>Kelleher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LIV</v>
      </c>
      <c r="F397" s="43">
        <f>IFERROR(VLOOKUP($E397,Table2!$B$1:$C$21,MATCH("MP",Table2!$B$1:$C$1,0),0),"")</f>
        <v>7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Reece Burke</v>
      </c>
      <c r="Y397" s="42">
        <f>API!AC397</f>
        <v>7</v>
      </c>
    </row>
    <row r="398" spans="1:25">
      <c r="A398" s="31" t="str">
        <f>IF([1]FINAL!A398=0,"",[1]FINAL!A398)</f>
        <v>Adrián San Miguel del Castillo</v>
      </c>
      <c r="B398" s="31" t="str">
        <f>IF([1]FINAL!B398=0,"",[1]FINAL!B398)</f>
        <v>Adrián</v>
      </c>
      <c r="C398" s="31" t="str">
        <f>IF([1]FINAL!C398=0,"",[1]FINAL!C398)</f>
        <v>Adrian</v>
      </c>
      <c r="D398" s="31" t="str">
        <f>IF([1]FINAL!D398=0,"",[1]FINAL!D398)</f>
        <v/>
      </c>
      <c r="E398" s="42" t="str">
        <f>[1]FINAL!M398</f>
        <v>LIV</v>
      </c>
      <c r="F398" s="43">
        <f>IFERROR(VLOOKUP($E398,Table2!$B$1:$C$21,MATCH("MP",Table2!$B$1:$C$1,0),0),"")</f>
        <v>7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Allan Campbell</v>
      </c>
      <c r="Y398" s="42">
        <f>API!AC398</f>
        <v>0</v>
      </c>
    </row>
    <row r="399" spans="1:25">
      <c r="A399" s="31" t="str">
        <f>IF([1]FINAL!A399=0,"",[1]FINAL!A399)</f>
        <v>Konstantinos Tsimikas</v>
      </c>
      <c r="B399" s="31" t="str">
        <f>IF([1]FINAL!B399=0,"",[1]FINAL!B399)</f>
        <v>Tsimikas</v>
      </c>
      <c r="C399" s="31" t="str">
        <f>IF([1]FINAL!C399=0,"",[1]FINAL!C399)</f>
        <v>Kostas Tsimikas</v>
      </c>
      <c r="D399" s="31" t="str">
        <f>IF([1]FINAL!D399=0,"",[1]FINAL!D399)</f>
        <v/>
      </c>
      <c r="E399" s="42" t="str">
        <f>[1]FINAL!M399</f>
        <v>LIV</v>
      </c>
      <c r="F399" s="43">
        <f>IFERROR(VLOOKUP($E399,Table2!$B$1:$C$21,MATCH("MP",Table2!$B$1:$C$1,0),0),"")</f>
        <v>7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5</v>
      </c>
      <c r="J399" s="32">
        <f>IFERROR(VLOOKUP(D399,PlayingTime!$B$1:$Z$999,MATCH("Min",PlayingTime!$B$2:$Z$2,0),0),0)</f>
        <v>0</v>
      </c>
      <c r="K399" s="37">
        <f t="shared" si="24"/>
        <v>5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1</v>
      </c>
      <c r="X399" s="42" t="str">
        <f>API!M399&amp;" "&amp;API!V399</f>
        <v>Jordan Clark</v>
      </c>
      <c r="Y399" s="42">
        <f>API!AC399</f>
        <v>0</v>
      </c>
    </row>
    <row r="400" spans="1:25">
      <c r="A400" s="31" t="str">
        <f>IF([1]FINAL!A400=0,"",[1]FINAL!A400)</f>
        <v>Nathaniel Phillips</v>
      </c>
      <c r="B400" s="31" t="str">
        <f>IF([1]FINAL!B400=0,"",[1]FINAL!B400)</f>
        <v>Phillips</v>
      </c>
      <c r="C400" s="31" t="str">
        <f>IF([1]FINAL!C400=0,"",[1]FINAL!C400)</f>
        <v>N Phillips</v>
      </c>
      <c r="D400" s="31" t="str">
        <f>IF([1]FINAL!D400=0,"",[1]FINAL!D400)</f>
        <v/>
      </c>
      <c r="E400" s="42" t="str">
        <f>[1]FINAL!M400</f>
        <v>LIV</v>
      </c>
      <c r="F400" s="43">
        <f>IFERROR(VLOOKUP($E400,Table2!$B$1:$C$21,MATCH("MP",Table2!$B$1:$C$1,0),0),"")</f>
        <v>7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Alfie Doughty</v>
      </c>
      <c r="Y400" s="42">
        <f>API!AC400</f>
        <v>15</v>
      </c>
    </row>
    <row r="401" spans="1:25">
      <c r="A401" s="31" t="str">
        <f>IF([1]FINAL!A401=0,"",[1]FINAL!A401)</f>
        <v>Sepp van den Berg</v>
      </c>
      <c r="B401" s="31" t="str">
        <f>IF([1]FINAL!B401=0,"",[1]FINAL!B401)</f>
        <v>Van den Berg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LIV</v>
      </c>
      <c r="F401" s="43">
        <f>IFERROR(VLOOKUP($E401,Table2!$B$1:$C$21,MATCH("MP",Table2!$B$1:$C$1,0),0),"")</f>
        <v>7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Luke Freeman</v>
      </c>
      <c r="Y401" s="42">
        <f>API!AC401</f>
        <v>0</v>
      </c>
    </row>
    <row r="402" spans="1:25">
      <c r="A402" s="31" t="str">
        <f>IF([1]FINAL!A402=0,"",[1]FINAL!A402)</f>
        <v>Aleksandar Mitrović</v>
      </c>
      <c r="B402" s="31" t="str">
        <f>IF([1]FINAL!B402=0,"",[1]FINAL!B402)</f>
        <v>Mitrović</v>
      </c>
      <c r="C402" s="31" t="str">
        <f>IF([1]FINAL!C402=0,"",[1]FINAL!C402)</f>
        <v>Mitrovic</v>
      </c>
      <c r="D402" s="31" t="str">
        <f>IF([1]FINAL!D402=0,"",[1]FINAL!D402)</f>
        <v>Aleksandar Mitrovic</v>
      </c>
      <c r="E402" s="42" t="str">
        <f>[1]FINAL!M402</f>
        <v>FUL</v>
      </c>
      <c r="F402" s="43">
        <f>IFERROR(VLOOKUP($E402,Table2!$B$1:$C$21,MATCH("MP",Table2!$B$1:$C$1,0),0),"")</f>
        <v>6</v>
      </c>
      <c r="G402" s="32">
        <f>IFERROR(VLOOKUP(A402,PlayingTime!$B$1:$Z$999,MATCH("Min",PlayingTime!$B$2:$Z$2,0),0),0)</f>
        <v>33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33</v>
      </c>
      <c r="L402" s="31">
        <f>IFERROR(VLOOKUP(A402,PlayerStats!$B$1:$Z$999,MATCH("xG",PlayerStats!$B$2:$Z$2,0),0),0)</f>
        <v>0.2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0.2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1</v>
      </c>
      <c r="X402" s="42" t="str">
        <f>API!M402&amp;" "&amp;API!V402</f>
        <v>Matt Macey</v>
      </c>
      <c r="Y402" s="42">
        <f>API!AC402</f>
        <v>0</v>
      </c>
    </row>
    <row r="403" spans="1:25">
      <c r="A403" s="31" t="str">
        <f>IF([1]FINAL!A403=0,"",[1]FINAL!A403)</f>
        <v>Tyrese Francois</v>
      </c>
      <c r="B403" s="31" t="str">
        <f>IF([1]FINAL!B403=0,"",[1]FINAL!B403)</f>
        <v>Francois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6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John McAtee</v>
      </c>
      <c r="Y403" s="42">
        <f>API!AC403</f>
        <v>0</v>
      </c>
    </row>
    <row r="404" spans="1:25">
      <c r="A404" s="31" t="str">
        <f>IF([1]FINAL!A404=0,"",[1]FINAL!A404)</f>
        <v>Anthony Knockaert</v>
      </c>
      <c r="B404" s="31" t="str">
        <f>IF([1]FINAL!B404=0,"",[1]FINAL!B404)</f>
        <v>Knockaert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FUL</v>
      </c>
      <c r="F404" s="43">
        <f>IFERROR(VLOOKUP($E404,Table2!$B$1:$C$21,MATCH("MP",Table2!$B$1:$C$1,0),0),"")</f>
        <v>6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Carlos Mendes Gomes</v>
      </c>
      <c r="Y404" s="42">
        <f>API!AC404</f>
        <v>0</v>
      </c>
    </row>
    <row r="405" spans="1:25">
      <c r="A405" s="31" t="str">
        <f>IF([1]FINAL!A405=0,"",[1]FINAL!A405)</f>
        <v>Ivan Neves Abreu Cavaleiro</v>
      </c>
      <c r="B405" s="31" t="str">
        <f>IF([1]FINAL!B405=0,"",[1]FINAL!B405)</f>
        <v>I.Cavaleiro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6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Carlton Morris</v>
      </c>
      <c r="Y405" s="42">
        <f>API!AC405</f>
        <v>34</v>
      </c>
    </row>
    <row r="406" spans="1:25">
      <c r="A406" s="31" t="str">
        <f>IF([1]FINAL!A406=0,"",[1]FINAL!A406)</f>
        <v>Marek Rodák</v>
      </c>
      <c r="B406" s="31" t="str">
        <f>IF([1]FINAL!B406=0,"",[1]FINAL!B406)</f>
        <v>Rodák</v>
      </c>
      <c r="C406" s="31" t="str">
        <f>IF([1]FINAL!C406=0,"",[1]FINAL!C406)</f>
        <v>Rodak</v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6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-1</v>
      </c>
      <c r="X406" s="42" t="str">
        <f>API!M406&amp;" "&amp;API!V406</f>
        <v>Admiral Muskwe</v>
      </c>
      <c r="Y406" s="42">
        <f>API!AC406</f>
        <v>0</v>
      </c>
    </row>
    <row r="407" spans="1:25">
      <c r="A407" s="31" t="str">
        <f>IF([1]FINAL!A407=0,"",[1]FINAL!A407)</f>
        <v>Rodrigo Muniz Carvalho</v>
      </c>
      <c r="B407" s="31" t="str">
        <f>IF([1]FINAL!B407=0,"",[1]FINAL!B407)</f>
        <v>Muniz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FUL</v>
      </c>
      <c r="F407" s="43">
        <f>IFERROR(VLOOKUP($E407,Table2!$B$1:$C$21,MATCH("MP",Table2!$B$1:$C$1,0),0),"")</f>
        <v>6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Chiedozie Ogbene</v>
      </c>
      <c r="Y407" s="42">
        <f>API!AC407</f>
        <v>8</v>
      </c>
    </row>
    <row r="408" spans="1:25">
      <c r="A408" s="31" t="str">
        <f>IF([1]FINAL!A408=0,"",[1]FINAL!A408)</f>
        <v>Kevin Mbabu</v>
      </c>
      <c r="B408" s="31" t="str">
        <f>IF([1]FINAL!B408=0,"",[1]FINAL!B408)</f>
        <v>Mbabu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FUL</v>
      </c>
      <c r="F408" s="43">
        <f>IFERROR(VLOOKUP($E408,Table2!$B$1:$C$21,MATCH("MP",Table2!$B$1:$C$1,0),0),"")</f>
        <v>6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Fred Onyedinma</v>
      </c>
      <c r="Y408" s="42">
        <f>API!AC408</f>
        <v>0</v>
      </c>
    </row>
    <row r="409" spans="1:25">
      <c r="A409" s="31" t="str">
        <f>IF([1]FINAL!A409=0,"",[1]FINAL!A409)</f>
        <v>Tosin Adarabioyo</v>
      </c>
      <c r="B409" s="31" t="str">
        <f>IF([1]FINAL!B409=0,"",[1]FINAL!B409)</f>
        <v>Tosin</v>
      </c>
      <c r="C409" s="31" t="str">
        <f>IF([1]FINAL!C409=0,"",[1]FINAL!C409)</f>
        <v>Adarabioyo</v>
      </c>
      <c r="D409" s="31" t="str">
        <f>IF([1]FINAL!D409=0,"",[1]FINAL!D409)</f>
        <v/>
      </c>
      <c r="E409" s="42" t="str">
        <f>[1]FINAL!M409</f>
        <v>FUL</v>
      </c>
      <c r="F409" s="43">
        <f>IFERROR(VLOOKUP($E409,Table2!$B$1:$C$21,MATCH("MP",Table2!$B$1:$C$1,0),0),"")</f>
        <v>6</v>
      </c>
      <c r="G409" s="32">
        <f>IFERROR(VLOOKUP(A409,PlayingTime!$B$1:$Z$999,MATCH("Min",PlayingTime!$B$2:$Z$2,0),0),0)</f>
        <v>2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</v>
      </c>
      <c r="X409" s="42" t="str">
        <f>API!M409&amp;" "&amp;API!V409</f>
        <v>Gabriel Osho</v>
      </c>
      <c r="Y409" s="42">
        <f>API!AC409</f>
        <v>0</v>
      </c>
    </row>
    <row r="410" spans="1:25">
      <c r="A410" s="31" t="str">
        <f>IF([1]FINAL!A410=0,"",[1]FINAL!A410)</f>
        <v>Terence Kongolo</v>
      </c>
      <c r="B410" s="31" t="str">
        <f>IF([1]FINAL!B410=0,"",[1]FINAL!B410)</f>
        <v>Kongolo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FUL</v>
      </c>
      <c r="F410" s="43">
        <f>IFERROR(VLOOKUP($E410,Table2!$B$1:$C$21,MATCH("MP",Table2!$B$1:$C$1,0),0),"")</f>
        <v>6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Aribim Pepple</v>
      </c>
      <c r="Y410" s="42">
        <f>API!AC410</f>
        <v>0</v>
      </c>
    </row>
    <row r="411" spans="1:25">
      <c r="A411" s="31" t="str">
        <f>IF([1]FINAL!A411=0,"",[1]FINAL!A411)</f>
        <v>Demarai Gray</v>
      </c>
      <c r="B411" s="31" t="str">
        <f>IF([1]FINAL!B411=0,"",[1]FINAL!B411)</f>
        <v>Gray</v>
      </c>
      <c r="C411" s="31" t="str">
        <f>IF([1]FINAL!C411=0,"",[1]FINAL!C411)</f>
        <v>D Gray</v>
      </c>
      <c r="D411" s="31" t="str">
        <f>IF([1]FINAL!D411=0,"",[1]FINAL!D411)</f>
        <v/>
      </c>
      <c r="E411" s="42" t="str">
        <f>[1]FINAL!M411</f>
        <v>EVE</v>
      </c>
      <c r="F411" s="43">
        <f>IFERROR(VLOOKUP($E411,Table2!$B$1:$C$21,MATCH("MP",Table2!$B$1:$C$1,0),0),"")</f>
        <v>7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Dion Pereira</v>
      </c>
      <c r="Y411" s="42">
        <f>API!AC411</f>
        <v>0</v>
      </c>
    </row>
    <row r="412" spans="1:25">
      <c r="A412" s="31" t="str">
        <f>IF([1]FINAL!A412=0,"",[1]FINAL!A412)</f>
        <v>Dele Alli</v>
      </c>
      <c r="B412" s="31" t="str">
        <f>IF([1]FINAL!B412=0,"",[1]FINAL!B412)</f>
        <v>Dele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EVE</v>
      </c>
      <c r="F412" s="43">
        <f>IFERROR(VLOOKUP($E412,Table2!$B$1:$C$21,MATCH("MP",Table2!$B$1:$C$1,0),0),"")</f>
        <v>7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Dan Potts</v>
      </c>
      <c r="Y412" s="42">
        <f>API!AC412</f>
        <v>0</v>
      </c>
    </row>
    <row r="413" spans="1:25">
      <c r="A413" s="31" t="str">
        <f>IF([1]FINAL!A413=0,"",[1]FINAL!A413)</f>
        <v>André Tavares Gomes</v>
      </c>
      <c r="B413" s="31" t="str">
        <f>IF([1]FINAL!B413=0,"",[1]FINAL!B413)</f>
        <v>André Gomes</v>
      </c>
      <c r="C413" s="31" t="str">
        <f>IF([1]FINAL!C413=0,"",[1]FINAL!C413)</f>
        <v>Gomes</v>
      </c>
      <c r="D413" s="31" t="str">
        <f>IF([1]FINAL!D413=0,"",[1]FINAL!D413)</f>
        <v/>
      </c>
      <c r="E413" s="42" t="str">
        <f>[1]FINAL!M413</f>
        <v>EVE</v>
      </c>
      <c r="F413" s="43">
        <f>IFERROR(VLOOKUP($E413,Table2!$B$1:$C$21,MATCH("MP",Table2!$B$1:$C$1,0),0),"")</f>
        <v>7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Glen Rea</v>
      </c>
      <c r="Y413" s="42">
        <f>API!AC413</f>
        <v>0</v>
      </c>
    </row>
    <row r="414" spans="1:25">
      <c r="A414" s="31" t="str">
        <f>IF([1]FINAL!A414=0,"",[1]FINAL!A414)</f>
        <v>Jean-Philippe Gbamin</v>
      </c>
      <c r="B414" s="31" t="str">
        <f>IF([1]FINAL!B414=0,"",[1]FINAL!B414)</f>
        <v>Gbamin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EVE</v>
      </c>
      <c r="F414" s="43">
        <f>IFERROR(VLOOKUP($E414,Table2!$B$1:$C$21,MATCH("MP",Table2!$B$1:$C$1,0),0),"")</f>
        <v>7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James Shea</v>
      </c>
      <c r="Y414" s="42">
        <f>API!AC414</f>
        <v>0</v>
      </c>
    </row>
    <row r="415" spans="1:25">
      <c r="A415" s="31" t="str">
        <f>IF([1]FINAL!A415=0,"",[1]FINAL!A415)</f>
        <v>Mason Holgate</v>
      </c>
      <c r="B415" s="31" t="str">
        <f>IF([1]FINAL!B415=0,"",[1]FINAL!B415)</f>
        <v>Holgate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EVE</v>
      </c>
      <c r="F415" s="43">
        <f>IFERROR(VLOOKUP($E415,Table2!$B$1:$C$21,MATCH("MP",Table2!$B$1:$C$1,0),0),"")</f>
        <v>7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Joe Taylor</v>
      </c>
      <c r="Y415" s="42">
        <f>API!AC415</f>
        <v>0</v>
      </c>
    </row>
    <row r="416" spans="1:25">
      <c r="A416" s="31" t="str">
        <f>IF([1]FINAL!A416=0,"",[1]FINAL!A416)</f>
        <v>Seamus Coleman</v>
      </c>
      <c r="B416" s="31" t="str">
        <f>IF([1]FINAL!B416=0,"",[1]FINAL!B416)</f>
        <v>Coleman</v>
      </c>
      <c r="C416" s="31" t="str">
        <f>IF([1]FINAL!C416=0,"",[1]FINAL!C416)</f>
        <v>Séamus Coleman</v>
      </c>
      <c r="D416" s="31" t="str">
        <f>IF([1]FINAL!D416=0,"",[1]FINAL!D416)</f>
        <v/>
      </c>
      <c r="E416" s="42" t="str">
        <f>[1]FINAL!M416</f>
        <v>EVE</v>
      </c>
      <c r="F416" s="43">
        <f>IFERROR(VLOOKUP($E416,Table2!$B$1:$C$21,MATCH("MP",Table2!$B$1:$C$1,0),0),"")</f>
        <v>7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Elliot Thorpe</v>
      </c>
      <c r="Y416" s="42">
        <f>API!AC416</f>
        <v>0</v>
      </c>
    </row>
    <row r="417" spans="1:25">
      <c r="A417" s="31" t="str">
        <f>IF([1]FINAL!A417=0,"",[1]FINAL!A417)</f>
        <v>Ben Godfrey</v>
      </c>
      <c r="B417" s="31" t="str">
        <f>IF([1]FINAL!B417=0,"",[1]FINAL!B417)</f>
        <v>Godfrey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EVE</v>
      </c>
      <c r="F417" s="43">
        <f>IFERROR(VLOOKUP($E417,Table2!$B$1:$C$21,MATCH("MP",Table2!$B$1:$C$1,0),0),"")</f>
        <v>7</v>
      </c>
      <c r="G417" s="32">
        <f>IFERROR(VLOOKUP(A417,PlayingTime!$B$1:$Z$999,MATCH("Min",PlayingTime!$B$2:$Z$2,0),0),0)</f>
        <v>1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1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</v>
      </c>
      <c r="X417" s="42" t="str">
        <f>API!M417&amp;" "&amp;API!V417</f>
        <v>Jack Walton</v>
      </c>
      <c r="Y417" s="42">
        <f>API!AC417</f>
        <v>0</v>
      </c>
    </row>
    <row r="418" spans="1:25">
      <c r="A418" s="31" t="str">
        <f>IF([1]FINAL!A418=0,"",[1]FINAL!A418)</f>
        <v>Michael Olise</v>
      </c>
      <c r="B418" s="31" t="str">
        <f>IF([1]FINAL!B418=0,"",[1]FINAL!B418)</f>
        <v>Olise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CRY</v>
      </c>
      <c r="F418" s="43">
        <f>IFERROR(VLOOKUP($E418,Table2!$B$1:$C$21,MATCH("MP",Table2!$B$1:$C$1,0),0),"")</f>
        <v>7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Louie Watson</v>
      </c>
      <c r="Y418" s="42">
        <f>API!AC418</f>
        <v>0</v>
      </c>
    </row>
    <row r="419" spans="1:25">
      <c r="A419" s="31" t="str">
        <f>IF([1]FINAL!A419=0,"",[1]FINAL!A419)</f>
        <v>Jairo Riedewald</v>
      </c>
      <c r="B419" s="31" t="str">
        <f>IF([1]FINAL!B419=0,"",[1]FINAL!B419)</f>
        <v>Riedewald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CRY</v>
      </c>
      <c r="F419" s="43">
        <f>IFERROR(VLOOKUP($E419,Table2!$B$1:$C$21,MATCH("MP",Table2!$B$1:$C$1,0),0),"")</f>
        <v>7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</v>
      </c>
      <c r="X419" s="42" t="str">
        <f>API!M419&amp;" "&amp;API!V419</f>
        <v>Cauley Woodrow</v>
      </c>
      <c r="Y419" s="42">
        <f>API!AC419</f>
        <v>5</v>
      </c>
    </row>
    <row r="420" spans="1:25">
      <c r="A420" s="31" t="str">
        <f>IF([1]FINAL!A420=0,"",[1]FINAL!A420)</f>
        <v>Malcolm Ebiowei</v>
      </c>
      <c r="B420" s="31" t="str">
        <f>IF([1]FINAL!B420=0,"",[1]FINAL!B420)</f>
        <v>Ebiowei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CRY</v>
      </c>
      <c r="F420" s="43">
        <f>IFERROR(VLOOKUP($E420,Table2!$B$1:$C$21,MATCH("MP",Table2!$B$1:$C$1,0),0),"")</f>
        <v>7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Teden Mengi</v>
      </c>
      <c r="Y420" s="42">
        <f>API!AC420</f>
        <v>1</v>
      </c>
    </row>
    <row r="421" spans="1:25">
      <c r="A421" s="31" t="str">
        <f>IF([1]FINAL!A421=0,"",[1]FINAL!A421)</f>
        <v>Dean Henderson</v>
      </c>
      <c r="B421" s="31" t="str">
        <f>IF([1]FINAL!B421=0,"",[1]FINAL!B421)</f>
        <v>Henderson</v>
      </c>
      <c r="C421" s="31" t="str">
        <f>IF([1]FINAL!C421=0,"",[1]FINAL!C421)</f>
        <v>D Henderson</v>
      </c>
      <c r="D421" s="31" t="str">
        <f>IF([1]FINAL!D421=0,"",[1]FINAL!D421)</f>
        <v/>
      </c>
      <c r="E421" s="42" t="str">
        <f>[1]FINAL!M421</f>
        <v>CRY</v>
      </c>
      <c r="F421" s="43">
        <f>IFERROR(VLOOKUP($E421,Table2!$B$1:$C$21,MATCH("MP",Table2!$B$1:$C$1,0),0),"")</f>
        <v>7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Ryan Giles</v>
      </c>
      <c r="Y421" s="42">
        <f>API!AC421</f>
        <v>4</v>
      </c>
    </row>
    <row r="422" spans="1:25">
      <c r="A422" s="31" t="str">
        <f>IF([1]FINAL!A422=0,"",[1]FINAL!A422)</f>
        <v>Vicente Guaita</v>
      </c>
      <c r="B422" s="31" t="str">
        <f>IF([1]FINAL!B422=0,"",[1]FINAL!B422)</f>
        <v>Guaita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CRY</v>
      </c>
      <c r="F422" s="43">
        <f>IFERROR(VLOOKUP($E422,Table2!$B$1:$C$21,MATCH("MP",Table2!$B$1:$C$1,0),0),"")</f>
        <v>7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Tom Lockyer</v>
      </c>
      <c r="Y422" s="42">
        <f>API!AC422</f>
        <v>12</v>
      </c>
    </row>
    <row r="423" spans="1:25">
      <c r="A423" s="31" t="str">
        <f>IF([1]FINAL!A423=0,"",[1]FINAL!A423)</f>
        <v>Remi Matthews</v>
      </c>
      <c r="B423" s="31" t="str">
        <f>IF([1]FINAL!B423=0,"",[1]FINAL!B423)</f>
        <v>Matthews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CRY</v>
      </c>
      <c r="F423" s="43">
        <f>IFERROR(VLOOKUP($E423,Table2!$B$1:$C$21,MATCH("MP",Table2!$B$1:$C$1,0),0),"")</f>
        <v>7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Pelly Ruddock Mpanzu</v>
      </c>
      <c r="Y423" s="42">
        <f>API!AC423</f>
        <v>8</v>
      </c>
    </row>
    <row r="424" spans="1:25">
      <c r="A424" s="31" t="str">
        <f>IF([1]FINAL!A424=0,"",[1]FINAL!A424)</f>
        <v>Luke Plange</v>
      </c>
      <c r="B424" s="31" t="str">
        <f>IF([1]FINAL!B424=0,"",[1]FINAL!B424)</f>
        <v>Plange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CRY</v>
      </c>
      <c r="F424" s="43">
        <f>IFERROR(VLOOKUP($E424,Table2!$B$1:$C$21,MATCH("MP",Table2!$B$1:$C$1,0),0),"")</f>
        <v>7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Tahith Chong</v>
      </c>
      <c r="Y424" s="42">
        <f>API!AC424</f>
        <v>7</v>
      </c>
    </row>
    <row r="425" spans="1:25">
      <c r="A425" s="31" t="str">
        <f>IF([1]FINAL!A425=0,"",[1]FINAL!A425)</f>
        <v>Rob Holding</v>
      </c>
      <c r="B425" s="31" t="str">
        <f>IF([1]FINAL!B425=0,"",[1]FINAL!B425)</f>
        <v>Holding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CRY</v>
      </c>
      <c r="F425" s="43">
        <f>IFERROR(VLOOKUP($E425,Table2!$B$1:$C$21,MATCH("MP",Table2!$B$1:$C$1,0),0),"")</f>
        <v>7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Issa Kaboré</v>
      </c>
      <c r="Y425" s="42">
        <f>API!AC425</f>
        <v>11</v>
      </c>
    </row>
    <row r="426" spans="1:25">
      <c r="A426" s="31" t="str">
        <f>IF([1]FINAL!A426=0,"",[1]FINAL!A426)</f>
        <v>James Tomkins</v>
      </c>
      <c r="B426" s="31" t="str">
        <f>IF([1]FINAL!B426=0,"",[1]FINAL!B426)</f>
        <v>Tomkins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CRY</v>
      </c>
      <c r="F426" s="43">
        <f>IFERROR(VLOOKUP($E426,Table2!$B$1:$C$21,MATCH("MP",Table2!$B$1:$C$1,0),0),"")</f>
        <v>7</v>
      </c>
      <c r="G426" s="32">
        <f>IFERROR(VLOOKUP(A426,PlayingTime!$B$1:$Z$999,MATCH("Min",PlayingTime!$B$2:$Z$2,0),0),0)</f>
        <v>1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1</v>
      </c>
      <c r="X426" s="42" t="str">
        <f>API!M426&amp;" "&amp;API!V426</f>
        <v>Thomas Kaminski</v>
      </c>
      <c r="Y426" s="42">
        <f>API!AC426</f>
        <v>12</v>
      </c>
    </row>
    <row r="427" spans="1:25">
      <c r="A427" s="31" t="str">
        <f>IF([1]FINAL!A427=0,"",[1]FINAL!A427)</f>
        <v>Nathaniel Clyne</v>
      </c>
      <c r="B427" s="31" t="str">
        <f>IF([1]FINAL!B427=0,"",[1]FINAL!B427)</f>
        <v>Clyne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CRY</v>
      </c>
      <c r="F427" s="43">
        <f>IFERROR(VLOOKUP($E427,Table2!$B$1:$C$21,MATCH("MP",Table2!$B$1:$C$1,0),0),"")</f>
        <v>7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Ross Barkley</v>
      </c>
      <c r="Y427" s="42">
        <f>API!AC427</f>
        <v>4</v>
      </c>
    </row>
    <row r="428" spans="1:25">
      <c r="A428" s="31" t="str">
        <f>IF([1]FINAL!A428=0,"",[1]FINAL!A428)</f>
        <v>Hakim Ziyech</v>
      </c>
      <c r="B428" s="31" t="str">
        <f>IF([1]FINAL!B428=0,"",[1]FINAL!B428)</f>
        <v>Ziyech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CHE</v>
      </c>
      <c r="F428" s="43">
        <f>IFERROR(VLOOKUP($E428,Table2!$B$1:$C$21,MATCH("MP",Table2!$B$1:$C$1,0),0),"")</f>
        <v>6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Jacob Brown</v>
      </c>
      <c r="Y428" s="42">
        <f>API!AC428</f>
        <v>11</v>
      </c>
    </row>
    <row r="429" spans="1:25">
      <c r="A429" s="31" t="str">
        <f>IF([1]FINAL!A429=0,"",[1]FINAL!A429)</f>
        <v>Christian Pulisic</v>
      </c>
      <c r="B429" s="31" t="str">
        <f>IF([1]FINAL!B429=0,"",[1]FINAL!B429)</f>
        <v>Pulisic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CHE</v>
      </c>
      <c r="F429" s="43">
        <f>IFERROR(VLOOKUP($E429,Table2!$B$1:$C$21,MATCH("MP",Table2!$B$1:$C$1,0),0),"")</f>
        <v>6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Aidan Francis-Clarke</v>
      </c>
      <c r="Y429" s="42">
        <f>API!AC429</f>
        <v>0</v>
      </c>
    </row>
    <row r="430" spans="1:25">
      <c r="A430" s="31" t="str">
        <f>IF([1]FINAL!A430=0,"",[1]FINAL!A430)</f>
        <v>Kepa Arrizabalaga</v>
      </c>
      <c r="B430" s="31" t="str">
        <f>IF([1]FINAL!B430=0,"",[1]FINAL!B430)</f>
        <v>Arrizabalaga</v>
      </c>
      <c r="C430" s="31" t="str">
        <f>IF([1]FINAL!C430=0,"",[1]FINAL!C430)</f>
        <v>Kepa</v>
      </c>
      <c r="D430" s="31" t="str">
        <f>IF([1]FINAL!D430=0,"",[1]FINAL!D430)</f>
        <v/>
      </c>
      <c r="E430" s="42" t="str">
        <f>[1]FINAL!M430</f>
        <v>CHE</v>
      </c>
      <c r="F430" s="43">
        <f>IFERROR(VLOOKUP($E430,Table2!$B$1:$C$21,MATCH("MP",Table2!$B$1:$C$1,0),0),"")</f>
        <v>6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Tim Krul</v>
      </c>
      <c r="Y430" s="42">
        <f>API!AC430</f>
        <v>0</v>
      </c>
    </row>
    <row r="431" spans="1:25">
      <c r="A431" s="31" t="str">
        <f>IF([1]FINAL!A431=0,"",[1]FINAL!A431)</f>
        <v>Christopher Nkunku</v>
      </c>
      <c r="B431" s="31" t="str">
        <f>IF([1]FINAL!B431=0,"",[1]FINAL!B431)</f>
        <v/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6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Joseph Johnson</v>
      </c>
      <c r="Y431" s="42">
        <f>API!AC431</f>
        <v>0</v>
      </c>
    </row>
    <row r="432" spans="1:25">
      <c r="A432" s="31" t="str">
        <f>IF([1]FINAL!A432=0,"",[1]FINAL!A432)</f>
        <v>Armando Broja</v>
      </c>
      <c r="B432" s="31" t="str">
        <f>IF([1]FINAL!B432=0,"",[1]FINAL!B432)</f>
        <v>Broja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CHE</v>
      </c>
      <c r="F432" s="43">
        <f>IFERROR(VLOOKUP($E432,Table2!$B$1:$C$21,MATCH("MP",Table2!$B$1:$C$1,0),0),"")</f>
        <v>6</v>
      </c>
      <c r="G432" s="32">
        <f>IFERROR(VLOOKUP(A432,PlayingTime!$B$1:$Z$999,MATCH("Min",PlayingTime!$B$2:$Z$2,0),0),0)</f>
        <v>12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12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Manuel Akanji</v>
      </c>
      <c r="Y432" s="42">
        <f>API!AC432</f>
        <v>23</v>
      </c>
    </row>
    <row r="433" spans="1:25">
      <c r="A433" s="31" t="str">
        <f>IF([1]FINAL!A433=0,"",[1]FINAL!A433)</f>
        <v>Pierre-Emerick Aubameyang</v>
      </c>
      <c r="B433" s="31" t="str">
        <f>IF([1]FINAL!B433=0,"",[1]FINAL!B433)</f>
        <v>Aubameyang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CHE</v>
      </c>
      <c r="F433" s="43">
        <f>IFERROR(VLOOKUP($E433,Table2!$B$1:$C$21,MATCH("MP",Table2!$B$1:$C$1,0),0),"")</f>
        <v>6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Nathan Aké</v>
      </c>
      <c r="Y433" s="42">
        <f>API!AC433</f>
        <v>20</v>
      </c>
    </row>
    <row r="434" spans="1:25">
      <c r="A434" s="31" t="str">
        <f>IF([1]FINAL!A434=0,"",[1]FINAL!A434)</f>
        <v>César Azpilicueta</v>
      </c>
      <c r="B434" s="31" t="str">
        <f>IF([1]FINAL!B434=0,"",[1]FINAL!B434)</f>
        <v>Azpilicueta</v>
      </c>
      <c r="C434" s="31" t="str">
        <f>IF([1]FINAL!C434=0,"",[1]FINAL!C434)</f>
        <v>Cesar Azpilicueta</v>
      </c>
      <c r="D434" s="31" t="str">
        <f>IF([1]FINAL!D434=0,"",[1]FINAL!D434)</f>
        <v/>
      </c>
      <c r="E434" s="42" t="str">
        <f>[1]FINAL!M434</f>
        <v>CHE</v>
      </c>
      <c r="F434" s="43">
        <f>IFERROR(VLOOKUP($E434,Table2!$B$1:$C$21,MATCH("MP",Table2!$B$1:$C$1,0),0),"")</f>
        <v>6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Julián Álvarez</v>
      </c>
      <c r="Y434" s="42">
        <f>API!AC434</f>
        <v>46</v>
      </c>
    </row>
    <row r="435" spans="1:25">
      <c r="A435" s="31" t="str">
        <f>IF([1]FINAL!A435=0,"",[1]FINAL!A435)</f>
        <v>Marc Cucurella Saseta</v>
      </c>
      <c r="B435" s="31" t="str">
        <f>IF([1]FINAL!B435=0,"",[1]FINAL!B435)</f>
        <v>Cucurella</v>
      </c>
      <c r="C435" s="31" t="str">
        <f>IF([1]FINAL!C435=0,"",[1]FINAL!C435)</f>
        <v>Marc Cucurella</v>
      </c>
      <c r="D435" s="31" t="str">
        <f>IF([1]FINAL!D435=0,"",[1]FINAL!D435)</f>
        <v/>
      </c>
      <c r="E435" s="42" t="str">
        <f>[1]FINAL!M435</f>
        <v>CHE</v>
      </c>
      <c r="F435" s="43">
        <f>IFERROR(VLOOKUP($E435,Table2!$B$1:$C$21,MATCH("MP",Table2!$B$1:$C$1,0),0),"")</f>
        <v>6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Bernardo Veiga de Carvalho e Silva</v>
      </c>
      <c r="Y435" s="42">
        <f>API!AC435</f>
        <v>18</v>
      </c>
    </row>
    <row r="436" spans="1:25">
      <c r="A436" s="31" t="str">
        <f>IF([1]FINAL!A436=0,"",[1]FINAL!A436)</f>
        <v>Trevoh Chalobah</v>
      </c>
      <c r="B436" s="31" t="str">
        <f>IF([1]FINAL!B436=0,"",[1]FINAL!B436)</f>
        <v>Chalobah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CHE</v>
      </c>
      <c r="F436" s="43">
        <f>IFERROR(VLOOKUP($E436,Table2!$B$1:$C$21,MATCH("MP",Table2!$B$1:$C$1,0),0),"")</f>
        <v>6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Oscar Bobb</v>
      </c>
      <c r="Y436" s="42">
        <f>API!AC436</f>
        <v>6</v>
      </c>
    </row>
    <row r="437" spans="1:25">
      <c r="A437" s="31" t="str">
        <f>IF([1]FINAL!A437=0,"",[1]FINAL!A437)</f>
        <v>Wesley Fofana</v>
      </c>
      <c r="B437" s="31" t="str">
        <f>IF([1]FINAL!B437=0,"",[1]FINAL!B437)</f>
        <v>W.Fofana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CHE</v>
      </c>
      <c r="F437" s="43">
        <f>IFERROR(VLOOKUP($E437,Table2!$B$1:$C$21,MATCH("MP",Table2!$B$1:$C$1,0),0),"")</f>
        <v>6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João Cancelo</v>
      </c>
      <c r="Y437" s="42">
        <f>API!AC437</f>
        <v>0</v>
      </c>
    </row>
    <row r="438" spans="1:25">
      <c r="A438" s="31" t="str">
        <f>IF([1]FINAL!A438=0,"",[1]FINAL!A438)</f>
        <v>Malang Sarr</v>
      </c>
      <c r="B438" s="31" t="str">
        <f>IF([1]FINAL!B438=0,"",[1]FINAL!B438)</f>
        <v>M.Sarr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CHE</v>
      </c>
      <c r="F438" s="43">
        <f>IFERROR(VLOOKUP($E438,Table2!$B$1:$C$21,MATCH("MP",Table2!$B$1:$C$1,0),0),"")</f>
        <v>6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Scott Carson</v>
      </c>
      <c r="Y438" s="42">
        <f>API!AC438</f>
        <v>0</v>
      </c>
    </row>
    <row r="439" spans="1:25">
      <c r="A439" s="31" t="str">
        <f>IF([1]FINAL!A439=0,"",[1]FINAL!A439)</f>
        <v>Ethan Ampadu</v>
      </c>
      <c r="B439" s="31" t="str">
        <f>IF([1]FINAL!B439=0,"",[1]FINAL!B439)</f>
        <v>Ampadu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CHE</v>
      </c>
      <c r="F439" s="43">
        <f>IFERROR(VLOOKUP($E439,Table2!$B$1:$C$21,MATCH("MP",Table2!$B$1:$C$1,0),0),"")</f>
        <v>6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Shea Charles</v>
      </c>
      <c r="Y439" s="42">
        <f>API!AC439</f>
        <v>0</v>
      </c>
    </row>
    <row r="440" spans="1:25">
      <c r="A440" s="31" t="str">
        <f>IF([1]FINAL!A440=0,"",[1]FINAL!A440)</f>
        <v>Jay Rodriguez</v>
      </c>
      <c r="B440" s="31" t="str">
        <f>IF([1]FINAL!B440=0,"",[1]FINAL!B440)</f>
        <v>Rodriguez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BUR</v>
      </c>
      <c r="F440" s="43">
        <f>IFERROR(VLOOKUP($E440,Table2!$B$1:$C$21,MATCH("MP",Table2!$B$1:$C$1,0),0),"")</f>
        <v>6</v>
      </c>
      <c r="G440" s="32">
        <f>IFERROR(VLOOKUP(A440,PlayingTime!$B$1:$Z$999,MATCH("Min",PlayingTime!$B$2:$Z$2,0),0),0)</f>
        <v>61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61</v>
      </c>
      <c r="L440" s="31">
        <f>IFERROR(VLOOKUP(A440,PlayerStats!$B$1:$Z$999,MATCH("xG",PlayerStats!$B$2:$Z$2,0),0),0)</f>
        <v>0.5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0.5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3</v>
      </c>
      <c r="X440" s="42" t="str">
        <f>API!M440&amp;" "&amp;API!V440</f>
        <v>Kevin De Bruyne</v>
      </c>
      <c r="Y440" s="42">
        <f>API!AC440</f>
        <v>1</v>
      </c>
    </row>
    <row r="441" spans="1:25">
      <c r="A441" s="31" t="str">
        <f>IF([1]FINAL!A441=0,"",[1]FINAL!A441)</f>
        <v>Enock Agyei</v>
      </c>
      <c r="B441" s="31" t="str">
        <f>IF([1]FINAL!B441=0,"",[1]FINAL!B441)</f>
        <v>Agyei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BUR</v>
      </c>
      <c r="F441" s="43">
        <f>IFERROR(VLOOKUP($E441,Table2!$B$1:$C$21,MATCH("MP",Table2!$B$1:$C$1,0),0),"")</f>
        <v>6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Rúben Gato Alves Dias</v>
      </c>
      <c r="Y441" s="42">
        <f>API!AC441</f>
        <v>18</v>
      </c>
    </row>
    <row r="442" spans="1:25">
      <c r="A442" s="31" t="str">
        <f>IF([1]FINAL!A442=0,"",[1]FINAL!A442)</f>
        <v>Samuel Bastien</v>
      </c>
      <c r="B442" s="31" t="str">
        <f>IF([1]FINAL!B442=0,"",[1]FINAL!B442)</f>
        <v>Bastien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6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Ederson Santana de Moraes</v>
      </c>
      <c r="Y442" s="42">
        <f>API!AC442</f>
        <v>26</v>
      </c>
    </row>
    <row r="443" spans="1:25">
      <c r="A443" s="31" t="str">
        <f>IF([1]FINAL!A443=0,"",[1]FINAL!A443)</f>
        <v>Darko Churlinov</v>
      </c>
      <c r="B443" s="31" t="str">
        <f>IF([1]FINAL!B443=0,"",[1]FINAL!B443)</f>
        <v>Churlinov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BUR</v>
      </c>
      <c r="F443" s="43">
        <f>IFERROR(VLOOKUP($E443,Table2!$B$1:$C$21,MATCH("MP",Table2!$B$1:$C$1,0),0),"")</f>
        <v>6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Phil Foden</v>
      </c>
      <c r="Y443" s="42">
        <f>API!AC443</f>
        <v>36</v>
      </c>
    </row>
    <row r="444" spans="1:25">
      <c r="A444" s="31" t="str">
        <f>IF([1]FINAL!A444=0,"",[1]FINAL!A444)</f>
        <v>Jack Cork</v>
      </c>
      <c r="B444" s="31" t="str">
        <f>IF([1]FINAL!B444=0,"",[1]FINAL!B444)</f>
        <v>Cork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BUR</v>
      </c>
      <c r="F444" s="43">
        <f>IFERROR(VLOOKUP($E444,Table2!$B$1:$C$21,MATCH("MP",Table2!$B$1:$C$1,0),0),"")</f>
        <v>6</v>
      </c>
      <c r="G444" s="32">
        <f>IFERROR(VLOOKUP(A444,PlayingTime!$B$1:$Z$999,MATCH("Min",PlayingTime!$B$2:$Z$2,0),0),0)</f>
        <v>17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17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1</v>
      </c>
      <c r="X444" s="42" t="str">
        <f>API!M444&amp;" "&amp;API!V444</f>
        <v>Jack Grealish</v>
      </c>
      <c r="Y444" s="42">
        <f>API!AC444</f>
        <v>11</v>
      </c>
    </row>
    <row r="445" spans="1:25">
      <c r="A445" s="31" t="str">
        <f>IF([1]FINAL!A445=0,"",[1]FINAL!A445)</f>
        <v>Dara Costelloe</v>
      </c>
      <c r="B445" s="31" t="str">
        <f>IF([1]FINAL!B445=0,"",[1]FINAL!B445)</f>
        <v>Costelloe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BUR</v>
      </c>
      <c r="F445" s="43">
        <f>IFERROR(VLOOKUP($E445,Table2!$B$1:$C$21,MATCH("MP",Table2!$B$1:$C$1,0),0),"")</f>
        <v>6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Erling Haaland</v>
      </c>
      <c r="Y445" s="42">
        <f>API!AC445</f>
        <v>53</v>
      </c>
    </row>
    <row r="446" spans="1:25">
      <c r="A446" s="31" t="str">
        <f>IF([1]FINAL!A446=0,"",[1]FINAL!A446)</f>
        <v>Scott Twine</v>
      </c>
      <c r="B446" s="31" t="str">
        <f>IF([1]FINAL!B446=0,"",[1]FINAL!B446)</f>
        <v>Twine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BUR</v>
      </c>
      <c r="F446" s="43">
        <f>IFERROR(VLOOKUP($E446,Table2!$B$1:$C$21,MATCH("MP",Table2!$B$1:$C$1,0),0),"")</f>
        <v>6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Mateo Kovačić</v>
      </c>
      <c r="Y446" s="42">
        <f>API!AC446</f>
        <v>11</v>
      </c>
    </row>
    <row r="447" spans="1:25">
      <c r="A447" s="31" t="str">
        <f>IF([1]FINAL!A447=0,"",[1]FINAL!A447)</f>
        <v>Anass Zaroury</v>
      </c>
      <c r="B447" s="31" t="str">
        <f>IF([1]FINAL!B447=0,"",[1]FINAL!B447)</f>
        <v>Zaroury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BUR</v>
      </c>
      <c r="F447" s="43">
        <f>IFERROR(VLOOKUP($E447,Table2!$B$1:$C$21,MATCH("MP",Table2!$B$1:$C$1,0),0),"")</f>
        <v>6</v>
      </c>
      <c r="G447" s="32">
        <f>IFERROR(VLOOKUP(A447,PlayingTime!$B$1:$Z$999,MATCH("Min",PlayingTime!$B$2:$Z$2,0),0),0)</f>
        <v>60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60</v>
      </c>
      <c r="L447" s="31">
        <f>IFERROR(VLOOKUP(A447,PlayerStats!$B$1:$Z$999,MATCH("xG",PlayerStats!$B$2:$Z$2,0),0),0)</f>
        <v>0.1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0.1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Aymeric Laporte</v>
      </c>
      <c r="Y447" s="42">
        <f>API!AC447</f>
        <v>1</v>
      </c>
    </row>
    <row r="448" spans="1:25">
      <c r="A448" s="31" t="str">
        <f>IF([1]FINAL!A448=0,"",[1]FINAL!A448)</f>
        <v>Denis Franchi</v>
      </c>
      <c r="B448" s="31" t="str">
        <f>IF([1]FINAL!B448=0,"",[1]FINAL!B448)</f>
        <v>Franchi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BUR</v>
      </c>
      <c r="F448" s="43">
        <f>IFERROR(VLOOKUP($E448,Table2!$B$1:$C$21,MATCH("MP",Table2!$B$1:$C$1,0),0),"")</f>
        <v>6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Rico Lewis</v>
      </c>
      <c r="Y448" s="42">
        <f>API!AC448</f>
        <v>8</v>
      </c>
    </row>
    <row r="449" spans="1:25">
      <c r="A449" s="31" t="str">
        <f>IF([1]FINAL!A449=0,"",[1]FINAL!A449)</f>
        <v>Arijanet Muric</v>
      </c>
      <c r="B449" s="31" t="str">
        <f>IF([1]FINAL!B449=0,"",[1]FINAL!B449)</f>
        <v>Muric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BUR</v>
      </c>
      <c r="F449" s="43">
        <f>IFERROR(VLOOKUP($E449,Table2!$B$1:$C$21,MATCH("MP",Table2!$B$1:$C$1,0),0),"")</f>
        <v>6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Riyad Mahrez</v>
      </c>
      <c r="Y449" s="42">
        <f>API!AC449</f>
        <v>0</v>
      </c>
    </row>
    <row r="450" spans="1:25">
      <c r="A450" s="31" t="str">
        <f>IF([1]FINAL!A450=0,"",[1]FINAL!A450)</f>
        <v>Bailey Peacock-Farrell</v>
      </c>
      <c r="B450" s="31" t="str">
        <f>IF([1]FINAL!B450=0,"",[1]FINAL!B450)</f>
        <v>Peacock-Farrell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BUR</v>
      </c>
      <c r="F450" s="43">
        <f>IFERROR(VLOOKUP($E450,Table2!$B$1:$C$21,MATCH("MP",Table2!$B$1:$C$1,0),0),"")</f>
        <v>6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Stefan Ortega Moreno</v>
      </c>
      <c r="Y450" s="42">
        <f>API!AC450</f>
        <v>0</v>
      </c>
    </row>
    <row r="451" spans="1:25">
      <c r="A451" s="31" t="str">
        <f>IF([1]FINAL!A451=0,"",[1]FINAL!A451)</f>
        <v>Lawrence Vigouroux</v>
      </c>
      <c r="B451" s="31" t="str">
        <f>IF([1]FINAL!B451=0,"",[1]FINAL!B451)</f>
        <v>Vigouroux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BUR</v>
      </c>
      <c r="F451" s="43">
        <f>IFERROR(VLOOKUP($E451,Table2!$B$1:$C$21,MATCH("MP",Table2!$B$1:$C$1,0),0),"")</f>
        <v>6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Máximo Perrone</v>
      </c>
      <c r="Y451" s="42">
        <f>API!AC451</f>
        <v>0</v>
      </c>
    </row>
    <row r="452" spans="1:25">
      <c r="A452" s="31" t="str">
        <f>IF([1]FINAL!A452=0,"",[1]FINAL!A452)</f>
        <v>Wout Weghorst</v>
      </c>
      <c r="B452" s="31" t="str">
        <f>IF([1]FINAL!B452=0,"",[1]FINAL!B452)</f>
        <v>Weghorst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BUR</v>
      </c>
      <c r="F452" s="43">
        <f>IFERROR(VLOOKUP($E452,Table2!$B$1:$C$21,MATCH("MP",Table2!$B$1:$C$1,0),0),"")</f>
        <v>6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Kalvin Phillips</v>
      </c>
      <c r="Y452" s="42">
        <f>API!AC452</f>
        <v>3</v>
      </c>
    </row>
    <row r="453" spans="1:25">
      <c r="A453" s="31" t="str">
        <f>IF([1]FINAL!A453=0,"",[1]FINAL!A453)</f>
        <v>Michael Obafemi</v>
      </c>
      <c r="B453" s="31" t="str">
        <f>IF([1]FINAL!B453=0,"",[1]FINAL!B453)</f>
        <v>Obafemi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6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Rodrigo Hernandez</v>
      </c>
      <c r="Y453" s="42">
        <f>API!AC453</f>
        <v>26</v>
      </c>
    </row>
    <row r="454" spans="1:25">
      <c r="A454" s="31" t="str">
        <f>IF([1]FINAL!A454=0,"",[1]FINAL!A454)</f>
        <v>CJ Egan-Riley</v>
      </c>
      <c r="B454" s="31" t="str">
        <f>IF([1]FINAL!B454=0,"",[1]FINAL!B454)</f>
        <v>Egan-Riley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6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Sergio Gómez</v>
      </c>
      <c r="Y454" s="42">
        <f>API!AC454</f>
        <v>5</v>
      </c>
    </row>
    <row r="455" spans="1:25">
      <c r="A455" s="31" t="str">
        <f>IF([1]FINAL!A455=0,"",[1]FINAL!A455)</f>
        <v>Hjalmar Ekdal</v>
      </c>
      <c r="B455" s="31" t="str">
        <f>IF([1]FINAL!B455=0,"",[1]FINAL!B455)</f>
        <v>Ekdal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6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Zack Steffen</v>
      </c>
      <c r="Y455" s="42">
        <f>API!AC455</f>
        <v>0</v>
      </c>
    </row>
    <row r="456" spans="1:25">
      <c r="A456" s="31" t="str">
        <f>IF([1]FINAL!A456=0,"",[1]FINAL!A456)</f>
        <v>Luke McNally</v>
      </c>
      <c r="B456" s="31" t="str">
        <f>IF([1]FINAL!B456=0,"",[1]FINAL!B456)</f>
        <v>McNally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6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John Stones</v>
      </c>
      <c r="Y456" s="42">
        <f>API!AC456</f>
        <v>0</v>
      </c>
    </row>
    <row r="457" spans="1:25">
      <c r="A457" s="31" t="str">
        <f>IF([1]FINAL!A457=0,"",[1]FINAL!A457)</f>
        <v>Connor Roberts</v>
      </c>
      <c r="B457" s="31" t="str">
        <f>IF([1]FINAL!B457=0,"",[1]FINAL!B457)</f>
        <v>Roberts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6</v>
      </c>
      <c r="G457" s="32">
        <f>IFERROR(VLOOKUP(A457,PlayingTime!$B$1:$Z$999,MATCH("Min",PlayingTime!$B$2:$Z$2,0),0),0)</f>
        <v>537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537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6</v>
      </c>
      <c r="X457" s="42" t="str">
        <f>API!M457&amp;" "&amp;API!V457</f>
        <v>Kyle Walker</v>
      </c>
      <c r="Y457" s="42">
        <f>API!AC457</f>
        <v>29</v>
      </c>
    </row>
    <row r="458" spans="1:25">
      <c r="A458" s="31" t="str">
        <f>IF([1]FINAL!A458=0,"",[1]FINAL!A458)</f>
        <v>Charlie Taylor</v>
      </c>
      <c r="B458" s="31" t="str">
        <f>IF([1]FINAL!B458=0,"",[1]FINAL!B458)</f>
        <v>Taylor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6</v>
      </c>
      <c r="G458" s="32">
        <f>IFERROR(VLOOKUP(A458,PlayingTime!$B$1:$Z$999,MATCH("Min",PlayingTime!$B$2:$Z$2,0),0),0)</f>
        <v>270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270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4</v>
      </c>
      <c r="X458" s="42" t="str">
        <f>API!M458&amp;" "&amp;API!V458</f>
        <v>Matheus Luiz Nunes</v>
      </c>
      <c r="Y458" s="42">
        <f>API!AC458</f>
        <v>9</v>
      </c>
    </row>
    <row r="459" spans="1:25">
      <c r="A459" s="31" t="str">
        <f>IF([1]FINAL!A459=0,"",[1]FINAL!A459)</f>
        <v>Bobby Thomas</v>
      </c>
      <c r="B459" s="31" t="str">
        <f>IF([1]FINAL!B459=0,"",[1]FINAL!B459)</f>
        <v>Thomas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6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Joško Gvardiol</v>
      </c>
      <c r="Y459" s="42">
        <f>API!AC459</f>
        <v>17</v>
      </c>
    </row>
    <row r="460" spans="1:25">
      <c r="A460" s="31" t="str">
        <f>IF([1]FINAL!A460=0,"",[1]FINAL!A460)</f>
        <v>Shandon Baptiste</v>
      </c>
      <c r="B460" s="31" t="str">
        <f>IF([1]FINAL!B460=0,"",[1]FINAL!B460)</f>
        <v>Baptiste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BRE</v>
      </c>
      <c r="F460" s="43">
        <f>IFERROR(VLOOKUP($E460,Table2!$B$1:$C$21,MATCH("MP",Table2!$B$1:$C$1,0),0),"")</f>
        <v>7</v>
      </c>
      <c r="G460" s="32">
        <f>IFERROR(VLOOKUP(A460,PlayingTime!$B$1:$Z$999,MATCH("Min",PlayingTime!$B$2:$Z$2,0),0),0)</f>
        <v>19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19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1</v>
      </c>
      <c r="X460" s="42" t="str">
        <f>API!M460&amp;" "&amp;API!V460</f>
        <v>Jérémy Doku</v>
      </c>
      <c r="Y460" s="42">
        <f>API!AC460</f>
        <v>13</v>
      </c>
    </row>
    <row r="461" spans="1:25">
      <c r="A461" s="31" t="str">
        <f>IF([1]FINAL!A461=0,"",[1]FINAL!A461)</f>
        <v>Josh Dasilva</v>
      </c>
      <c r="B461" s="31" t="str">
        <f>IF([1]FINAL!B461=0,"",[1]FINAL!B461)</f>
        <v>Dasilva</v>
      </c>
      <c r="C461" s="31" t="str">
        <f>IF([1]FINAL!C461=0,"",[1]FINAL!C461)</f>
        <v>Pelenda Joshua Da Silva</v>
      </c>
      <c r="D461" s="31" t="str">
        <f>IF([1]FINAL!D461=0,"",[1]FINAL!D461)</f>
        <v/>
      </c>
      <c r="E461" s="42" t="str">
        <f>[1]FINAL!M461</f>
        <v>BRE</v>
      </c>
      <c r="F461" s="43">
        <f>IFERROR(VLOOKUP($E461,Table2!$B$1:$C$21,MATCH("MP",Table2!$B$1:$C$1,0),0),"")</f>
        <v>7</v>
      </c>
      <c r="G461" s="32">
        <f>IFERROR(VLOOKUP(A461,PlayingTime!$B$1:$Z$999,MATCH("Min",PlayingTime!$B$2:$Z$2,0),0),0)</f>
        <v>10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10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Mason Mount</v>
      </c>
      <c r="Y461" s="42">
        <f>API!AC461</f>
        <v>6</v>
      </c>
    </row>
    <row r="462" spans="1:25">
      <c r="A462" s="31" t="str">
        <f>IF([1]FINAL!A462=0,"",[1]FINAL!A462)</f>
        <v>Sergi Canós Tenés</v>
      </c>
      <c r="B462" s="31" t="str">
        <f>IF([1]FINAL!B462=0,"",[1]FINAL!B462)</f>
        <v>Canós</v>
      </c>
      <c r="C462" s="31" t="str">
        <f>IF([1]FINAL!C462=0,"",[1]FINAL!C462)</f>
        <v>Canos</v>
      </c>
      <c r="D462" s="31" t="str">
        <f>IF([1]FINAL!D462=0,"",[1]FINAL!D462)</f>
        <v/>
      </c>
      <c r="E462" s="42" t="str">
        <f>[1]FINAL!M462</f>
        <v>BRE</v>
      </c>
      <c r="F462" s="43">
        <f>IFERROR(VLOOKUP($E462,Table2!$B$1:$C$21,MATCH("MP",Table2!$B$1:$C$1,0),0),"")</f>
        <v>7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Alex Telles</v>
      </c>
      <c r="Y462" s="42">
        <f>API!AC462</f>
        <v>0</v>
      </c>
    </row>
    <row r="463" spans="1:25">
      <c r="A463" s="31" t="str">
        <f>IF([1]FINAL!A463=0,"",[1]FINAL!A463)</f>
        <v>Mads Bidstrup</v>
      </c>
      <c r="B463" s="31" t="str">
        <f>IF([1]FINAL!B463=0,"",[1]FINAL!B463)</f>
        <v>Bidstrup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BRE</v>
      </c>
      <c r="F463" s="43">
        <f>IFERROR(VLOOKUP($E463,Table2!$B$1:$C$21,MATCH("MP",Table2!$B$1:$C$1,0),0),"")</f>
        <v>7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Amad Diallo</v>
      </c>
      <c r="Y463" s="42">
        <f>API!AC463</f>
        <v>0</v>
      </c>
    </row>
    <row r="464" spans="1:25">
      <c r="A464" s="31" t="str">
        <f>IF([1]FINAL!A464=0,"",[1]FINAL!A464)</f>
        <v>Thomas Strakosha</v>
      </c>
      <c r="B464" s="31" t="str">
        <f>IF([1]FINAL!B464=0,"",[1]FINAL!B464)</f>
        <v>Strakosha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BRE</v>
      </c>
      <c r="F464" s="43">
        <f>IFERROR(VLOOKUP($E464,Table2!$B$1:$C$21,MATCH("MP",Table2!$B$1:$C$1,0),0),"")</f>
        <v>7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Antony Matheus dos Santos</v>
      </c>
      <c r="Y464" s="42">
        <f>API!AC464</f>
        <v>8</v>
      </c>
    </row>
    <row r="465" spans="1:25">
      <c r="A465" s="31" t="str">
        <f>IF([1]FINAL!A465=0,"",[1]FINAL!A465)</f>
        <v>Ellery Balcombe</v>
      </c>
      <c r="B465" s="31" t="str">
        <f>IF([1]FINAL!B465=0,"",[1]FINAL!B465)</f>
        <v>Balcombe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BRE</v>
      </c>
      <c r="F465" s="43">
        <f>IFERROR(VLOOKUP($E465,Table2!$B$1:$C$21,MATCH("MP",Table2!$B$1:$C$1,0),0),"")</f>
        <v>7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Bruno Borges Fernandes</v>
      </c>
      <c r="Y465" s="42">
        <f>API!AC465</f>
        <v>31</v>
      </c>
    </row>
    <row r="466" spans="1:25">
      <c r="A466" s="31" t="str">
        <f>IF([1]FINAL!A466=0,"",[1]FINAL!A466)</f>
        <v>Ivan Toney</v>
      </c>
      <c r="B466" s="31" t="str">
        <f>IF([1]FINAL!B466=0,"",[1]FINAL!B466)</f>
        <v>Toney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BRE</v>
      </c>
      <c r="F466" s="43">
        <f>IFERROR(VLOOKUP($E466,Table2!$B$1:$C$21,MATCH("MP",Table2!$B$1:$C$1,0),0),"")</f>
        <v>7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Brandon Williams</v>
      </c>
      <c r="Y466" s="42">
        <f>API!AC466</f>
        <v>0</v>
      </c>
    </row>
    <row r="467" spans="1:25">
      <c r="A467" s="31" t="str">
        <f>IF([1]FINAL!A467=0,"",[1]FINAL!A467)</f>
        <v>Halil Dervişoğlu</v>
      </c>
      <c r="B467" s="31" t="str">
        <f>IF([1]FINAL!B467=0,"",[1]FINAL!B467)</f>
        <v>Dervişoğlu</v>
      </c>
      <c r="C467" s="31" t="str">
        <f>IF([1]FINAL!C467=0,"",[1]FINAL!C467)</f>
        <v>Dervisoglu</v>
      </c>
      <c r="D467" s="31" t="str">
        <f>IF([1]FINAL!D467=0,"",[1]FINAL!D467)</f>
        <v/>
      </c>
      <c r="E467" s="42" t="str">
        <f>[1]FINAL!M467</f>
        <v>BRE</v>
      </c>
      <c r="F467" s="43">
        <f>IFERROR(VLOOKUP($E467,Table2!$B$1:$C$21,MATCH("MP",Table2!$B$1:$C$1,0),0),"")</f>
        <v>7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Eric Bailly</v>
      </c>
      <c r="Y467" s="42">
        <f>API!AC467</f>
        <v>0</v>
      </c>
    </row>
    <row r="468" spans="1:25">
      <c r="A468" s="31" t="str">
        <f>IF([1]FINAL!A468=0,"",[1]FINAL!A468)</f>
        <v>Mathias Jorgensen</v>
      </c>
      <c r="B468" s="31" t="str">
        <f>IF([1]FINAL!B468=0,"",[1]FINAL!B468)</f>
        <v>Zanka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BRE</v>
      </c>
      <c r="F468" s="43">
        <f>IFERROR(VLOOKUP($E468,Table2!$B$1:$C$21,MATCH("MP",Table2!$B$1:$C$1,0),0),"")</f>
        <v>7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1</v>
      </c>
      <c r="X468" s="42" t="str">
        <f>API!M468&amp;" "&amp;API!V468</f>
        <v>Carlos Henrique Casimiro</v>
      </c>
      <c r="Y468" s="42">
        <f>API!AC468</f>
        <v>20</v>
      </c>
    </row>
    <row r="469" spans="1:25">
      <c r="A469" s="31" t="str">
        <f>IF([1]FINAL!A469=0,"",[1]FINAL!A469)</f>
        <v>Mads Bech Sørensen</v>
      </c>
      <c r="B469" s="31" t="str">
        <f>IF([1]FINAL!B469=0,"",[1]FINAL!B469)</f>
        <v>Bech</v>
      </c>
      <c r="C469" s="31" t="str">
        <f>IF([1]FINAL!C469=0,"",[1]FINAL!C469)</f>
        <v>Sorensen</v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7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Diogo Dalot Teixeira</v>
      </c>
      <c r="Y469" s="42">
        <f>API!AC469</f>
        <v>12</v>
      </c>
    </row>
    <row r="470" spans="1:25">
      <c r="A470" s="31" t="str">
        <f>IF([1]FINAL!A470=0,"",[1]FINAL!A470)</f>
        <v>Charlie Goode</v>
      </c>
      <c r="B470" s="31" t="str">
        <f>IF([1]FINAL!B470=0,"",[1]FINAL!B470)</f>
        <v>Goode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7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Christian Eriksen</v>
      </c>
      <c r="Y470" s="42">
        <f>API!AC470</f>
        <v>21</v>
      </c>
    </row>
    <row r="471" spans="1:25">
      <c r="A471" s="31" t="str">
        <f>IF([1]FINAL!A471=0,"",[1]FINAL!A471)</f>
        <v>Chris Mepham</v>
      </c>
      <c r="B471" s="31" t="str">
        <f>IF([1]FINAL!B471=0,"",[1]FINAL!B471)</f>
        <v>Mepham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BOU</v>
      </c>
      <c r="F471" s="43">
        <f>IFERROR(VLOOKUP($E471,Table2!$B$1:$C$21,MATCH("MP",Table2!$B$1:$C$1,0),0),"")</f>
        <v>7</v>
      </c>
      <c r="G471" s="32">
        <f>IFERROR(VLOOKUP(A471,PlayingTime!$B$1:$Z$999,MATCH("Min",PlayingTime!$B$2:$Z$2,0),0),0)</f>
        <v>35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35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1</v>
      </c>
      <c r="X471" s="42" t="str">
        <f>API!M471&amp;" "&amp;API!V471</f>
        <v>Álvaro Fernández Carreras</v>
      </c>
      <c r="Y471" s="42">
        <f>API!AC471</f>
        <v>0</v>
      </c>
    </row>
    <row r="472" spans="1:25">
      <c r="A472" s="31" t="str">
        <f>IF([1]FINAL!A472=0,"",[1]FINAL!A472)</f>
        <v>Ben Pearson</v>
      </c>
      <c r="B472" s="31" t="str">
        <f>IF([1]FINAL!B472=0,"",[1]FINAL!B472)</f>
        <v>Pearson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BOU</v>
      </c>
      <c r="F472" s="43">
        <f>IFERROR(VLOOKUP($E472,Table2!$B$1:$C$21,MATCH("MP",Table2!$B$1:$C$1,0),0),"")</f>
        <v>7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Frederico Rodrigues de Paula Santos</v>
      </c>
      <c r="Y472" s="42">
        <f>API!AC472</f>
        <v>0</v>
      </c>
    </row>
    <row r="473" spans="1:25">
      <c r="A473" s="31" t="str">
        <f>IF([1]FINAL!A473=0,"",[1]FINAL!A473)</f>
        <v>Siriki Dembélé</v>
      </c>
      <c r="B473" s="31" t="str">
        <f>IF([1]FINAL!B473=0,"",[1]FINAL!B473)</f>
        <v>Siriki</v>
      </c>
      <c r="C473" s="31" t="str">
        <f>IF([1]FINAL!C473=0,"",[1]FINAL!C473)</f>
        <v>Dembele</v>
      </c>
      <c r="D473" s="31" t="str">
        <f>IF([1]FINAL!D473=0,"",[1]FINAL!D473)</f>
        <v/>
      </c>
      <c r="E473" s="42" t="str">
        <f>[1]FINAL!M473</f>
        <v>BOU</v>
      </c>
      <c r="F473" s="43">
        <f>IFERROR(VLOOKUP($E473,Table2!$B$1:$C$21,MATCH("MP",Table2!$B$1:$C$1,0),0),"")</f>
        <v>7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Alejandro Garnacho</v>
      </c>
      <c r="Y473" s="42">
        <f>API!AC473</f>
        <v>8</v>
      </c>
    </row>
    <row r="474" spans="1:25">
      <c r="A474" s="31" t="str">
        <f>IF([1]FINAL!A474=0,"",[1]FINAL!A474)</f>
        <v>Jamal Lowe</v>
      </c>
      <c r="B474" s="31" t="str">
        <f>IF([1]FINAL!B474=0,"",[1]FINAL!B474)</f>
        <v>Lowe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BOU</v>
      </c>
      <c r="F474" s="43">
        <f>IFERROR(VLOOKUP($E474,Table2!$B$1:$C$21,MATCH("MP",Table2!$B$1:$C$1,0),0),"")</f>
        <v>7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Hannibal Mejbri</v>
      </c>
      <c r="Y474" s="42">
        <f>API!AC474</f>
        <v>8</v>
      </c>
    </row>
    <row r="475" spans="1:25">
      <c r="A475" s="31" t="str">
        <f>IF([1]FINAL!A475=0,"",[1]FINAL!A475)</f>
        <v>Emiliano Marcondes</v>
      </c>
      <c r="B475" s="31" t="str">
        <f>IF([1]FINAL!B475=0,"",[1]FINAL!B475)</f>
        <v>Marcondes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BOU</v>
      </c>
      <c r="F475" s="43">
        <f>IFERROR(VLOOKUP($E475,Table2!$B$1:$C$21,MATCH("MP",Table2!$B$1:$C$1,0),0),"")</f>
        <v>7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Tom Heaton</v>
      </c>
      <c r="Y475" s="42">
        <f>API!AC475</f>
        <v>0</v>
      </c>
    </row>
    <row r="476" spans="1:25">
      <c r="A476" s="31" t="str">
        <f>IF([1]FINAL!A476=0,"",[1]FINAL!A476)</f>
        <v>Mark Travers</v>
      </c>
      <c r="B476" s="31" t="str">
        <f>IF([1]FINAL!B476=0,"",[1]FINAL!B476)</f>
        <v>Travers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7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Victor Lindelöf</v>
      </c>
      <c r="Y476" s="42">
        <f>API!AC476</f>
        <v>12</v>
      </c>
    </row>
    <row r="477" spans="1:25">
      <c r="A477" s="31" t="str">
        <f>IF([1]FINAL!A477=0,"",[1]FINAL!A477)</f>
        <v>Darren Randolph</v>
      </c>
      <c r="B477" s="31" t="str">
        <f>IF([1]FINAL!B477=0,"",[1]FINAL!B477)</f>
        <v>Randolph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BOU</v>
      </c>
      <c r="F477" s="43">
        <f>IFERROR(VLOOKUP($E477,Table2!$B$1:$C$21,MATCH("MP",Table2!$B$1:$C$1,0),0),"")</f>
        <v>7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Harry Maguire</v>
      </c>
      <c r="Y477" s="42">
        <f>API!AC477</f>
        <v>1</v>
      </c>
    </row>
    <row r="478" spans="1:25">
      <c r="A478" s="31" t="str">
        <f>IF([1]FINAL!A478=0,"",[1]FINAL!A478)</f>
        <v>James Hill</v>
      </c>
      <c r="B478" s="31" t="str">
        <f>IF([1]FINAL!B478=0,"",[1]FINAL!B478)</f>
        <v>Hill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BOU</v>
      </c>
      <c r="F478" s="43">
        <f>IFERROR(VLOOKUP($E478,Table2!$B$1:$C$21,MATCH("MP",Table2!$B$1:$C$1,0),0),"")</f>
        <v>7</v>
      </c>
      <c r="G478" s="32">
        <f>IFERROR(VLOOKUP(A478,PlayingTime!$B$1:$Z$999,MATCH("Min",PlayingTime!$B$2:$Z$2,0),0),0)</f>
        <v>16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16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1</v>
      </c>
      <c r="X478" s="42" t="str">
        <f>API!M478&amp;" "&amp;API!V478</f>
        <v>Kobbie Mainoo</v>
      </c>
      <c r="Y478" s="42">
        <f>API!AC478</f>
        <v>0</v>
      </c>
    </row>
    <row r="479" spans="1:25">
      <c r="A479" s="31" t="str">
        <f>IF([1]FINAL!A479=0,"",[1]FINAL!A479)</f>
        <v>Adam Smith</v>
      </c>
      <c r="B479" s="31" t="str">
        <f>IF([1]FINAL!B479=0,"",[1]FINAL!B479)</f>
        <v>Smith</v>
      </c>
      <c r="C479" s="31" t="str">
        <f>IF([1]FINAL!C479=0,"",[1]FINAL!C479)</f>
        <v>A Smith</v>
      </c>
      <c r="D479" s="31" t="str">
        <f>IF([1]FINAL!D479=0,"",[1]FINAL!D479)</f>
        <v/>
      </c>
      <c r="E479" s="42" t="str">
        <f>[1]FINAL!M479</f>
        <v>BOU</v>
      </c>
      <c r="F479" s="43">
        <f>IFERROR(VLOOKUP($E479,Table2!$B$1:$C$21,MATCH("MP",Table2!$B$1:$C$1,0),0),"")</f>
        <v>7</v>
      </c>
      <c r="G479" s="32">
        <f>IFERROR(VLOOKUP(A479,PlayingTime!$B$1:$Z$999,MATCH("Min",PlayingTime!$B$2:$Z$2,0),0),0)</f>
        <v>8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8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1</v>
      </c>
      <c r="X479" s="42" t="str">
        <f>API!M479&amp;" "&amp;API!V479</f>
        <v>Tyrell Malacia</v>
      </c>
      <c r="Y479" s="42">
        <f>API!AC479</f>
        <v>0</v>
      </c>
    </row>
    <row r="480" spans="1:25">
      <c r="A480" s="31" t="str">
        <f>IF([1]FINAL!A480=0,"",[1]FINAL!A480)</f>
        <v>Ryan Fredericks</v>
      </c>
      <c r="B480" s="31" t="str">
        <f>IF([1]FINAL!B480=0,"",[1]FINAL!B480)</f>
        <v>Fredericks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7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Anthony Martial</v>
      </c>
      <c r="Y480" s="42">
        <f>API!AC480</f>
        <v>6</v>
      </c>
    </row>
    <row r="481" spans="1:25">
      <c r="A481" s="31" t="str">
        <f>IF([1]FINAL!A481=0,"",[1]FINAL!A481)</f>
        <v>Jeremy Sarmiento Morante</v>
      </c>
      <c r="B481" s="31" t="str">
        <f>IF([1]FINAL!B481=0,"",[1]FINAL!B481)</f>
        <v>Sarmiento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BHA</v>
      </c>
      <c r="F481" s="43">
        <f>IFERROR(VLOOKUP($E481,Table2!$B$1:$C$21,MATCH("MP",Table2!$B$1:$C$1,0),0),"")</f>
        <v>7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Lisandro Martínez</v>
      </c>
      <c r="Y481" s="42">
        <f>API!AC481</f>
        <v>5</v>
      </c>
    </row>
    <row r="482" spans="1:25">
      <c r="A482" s="31" t="str">
        <f>IF([1]FINAL!A482=0,"",[1]FINAL!A482)</f>
        <v>Jakub Moder</v>
      </c>
      <c r="B482" s="31" t="str">
        <f>IF([1]FINAL!B482=0,"",[1]FINAL!B482)</f>
        <v>Moder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BHA</v>
      </c>
      <c r="F482" s="43">
        <f>IFERROR(VLOOKUP($E482,Table2!$B$1:$C$21,MATCH("MP",Table2!$B$1:$C$1,0),0),"")</f>
        <v>7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Scott McTominay</v>
      </c>
      <c r="Y482" s="42">
        <f>API!AC482</f>
        <v>7</v>
      </c>
    </row>
    <row r="483" spans="1:25">
      <c r="A483" s="31" t="str">
        <f>IF([1]FINAL!A483=0,"",[1]FINAL!A483)</f>
        <v>Steven Alzate</v>
      </c>
      <c r="B483" s="31" t="str">
        <f>IF([1]FINAL!B483=0,"",[1]FINAL!B483)</f>
        <v>Alzate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BHA</v>
      </c>
      <c r="F483" s="43">
        <f>IFERROR(VLOOKUP($E483,Table2!$B$1:$C$21,MATCH("MP",Table2!$B$1:$C$1,0),0),"")</f>
        <v>7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Facundo Pellistri Rebollo</v>
      </c>
      <c r="Y483" s="42">
        <f>API!AC483</f>
        <v>5</v>
      </c>
    </row>
    <row r="484" spans="1:25">
      <c r="A484" s="31" t="str">
        <f>IF([1]FINAL!A484=0,"",[1]FINAL!A484)</f>
        <v>Kacper Kozłowski</v>
      </c>
      <c r="B484" s="31" t="str">
        <f>IF([1]FINAL!B484=0,"",[1]FINAL!B484)</f>
        <v>Kozłowski</v>
      </c>
      <c r="C484" s="31" t="str">
        <f>IF([1]FINAL!C484=0,"",[1]FINAL!C484)</f>
        <v>Kozlowski</v>
      </c>
      <c r="D484" s="31" t="str">
        <f>IF([1]FINAL!D484=0,"",[1]FINAL!D484)</f>
        <v/>
      </c>
      <c r="E484" s="42" t="str">
        <f>[1]FINAL!M484</f>
        <v>BHA</v>
      </c>
      <c r="F484" s="43">
        <f>IFERROR(VLOOKUP($E484,Table2!$B$1:$C$21,MATCH("MP",Table2!$B$1:$C$1,0),0),"")</f>
        <v>7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Raphaël Varane</v>
      </c>
      <c r="Y484" s="42">
        <f>API!AC484</f>
        <v>18</v>
      </c>
    </row>
    <row r="485" spans="1:25">
      <c r="A485" s="31" t="str">
        <f>IF([1]FINAL!A485=0,"",[1]FINAL!A485)</f>
        <v>Kjell Scherpen</v>
      </c>
      <c r="B485" s="31" t="str">
        <f>IF([1]FINAL!B485=0,"",[1]FINAL!B485)</f>
        <v>Scherpen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BHA</v>
      </c>
      <c r="F485" s="43">
        <f>IFERROR(VLOOKUP($E485,Table2!$B$1:$C$21,MATCH("MP",Table2!$B$1:$C$1,0),0),"")</f>
        <v>7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Marcus Rashford</v>
      </c>
      <c r="Y485" s="42">
        <f>API!AC485</f>
        <v>26</v>
      </c>
    </row>
    <row r="486" spans="1:25">
      <c r="A486" s="31" t="str">
        <f>IF([1]FINAL!A486=0,"",[1]FINAL!A486)</f>
        <v>Deniz Undav</v>
      </c>
      <c r="B486" s="31" t="str">
        <f>IF([1]FINAL!B486=0,"",[1]FINAL!B486)</f>
        <v>Undav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BHA</v>
      </c>
      <c r="F486" s="43">
        <f>IFERROR(VLOOKUP($E486,Table2!$B$1:$C$21,MATCH("MP",Table2!$B$1:$C$1,0),0),"")</f>
        <v>7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Jadon Sancho</v>
      </c>
      <c r="Y486" s="42">
        <f>API!AC486</f>
        <v>3</v>
      </c>
    </row>
    <row r="487" spans="1:25">
      <c r="A487" s="31" t="str">
        <f>IF([1]FINAL!A487=0,"",[1]FINAL!A487)</f>
        <v>Philippe Coutinho Correia</v>
      </c>
      <c r="B487" s="31" t="str">
        <f>IF([1]FINAL!B487=0,"",[1]FINAL!B487)</f>
        <v>Coutinho</v>
      </c>
      <c r="C487" s="31" t="str">
        <f>IF([1]FINAL!C487=0,"",[1]FINAL!C487)</f>
        <v>Philippe Coutinho</v>
      </c>
      <c r="D487" s="31" t="str">
        <f>IF([1]FINAL!D487=0,"",[1]FINAL!D487)</f>
        <v/>
      </c>
      <c r="E487" s="42" t="str">
        <f>[1]FINAL!M487</f>
        <v>AVL</v>
      </c>
      <c r="F487" s="43">
        <f>IFERROR(VLOOKUP($E487,Table2!$B$1:$C$21,MATCH("MP",Table2!$B$1:$C$1,0),0),"")</f>
        <v>7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25</v>
      </c>
      <c r="J487" s="32">
        <f>IFERROR(VLOOKUP(D487,PlayingTime!$B$1:$Z$999,MATCH("Min",PlayingTime!$B$2:$Z$2,0),0),0)</f>
        <v>0</v>
      </c>
      <c r="K487" s="37">
        <f t="shared" si="28"/>
        <v>25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0.1</v>
      </c>
      <c r="O487" s="31">
        <f>IFERROR(VLOOKUP(D487,PlayerStats!$B$1:$Z$999,MATCH("xG",PlayerStats!$B$2:$Z$2,0),0),0)</f>
        <v>0</v>
      </c>
      <c r="P487" s="39">
        <f t="shared" si="29"/>
        <v>0.1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2</v>
      </c>
      <c r="X487" s="42" t="str">
        <f>API!M487&amp;" "&amp;API!V487</f>
        <v>Luke Shaw</v>
      </c>
      <c r="Y487" s="42">
        <f>API!AC487</f>
        <v>6</v>
      </c>
    </row>
    <row r="488" spans="1:25">
      <c r="A488" s="31" t="str">
        <f>IF([1]FINAL!A488=0,"",[1]FINAL!A488)</f>
        <v>Emiliano Buendía Stati</v>
      </c>
      <c r="B488" s="31" t="str">
        <f>IF([1]FINAL!B488=0,"",[1]FINAL!B488)</f>
        <v>Buendia</v>
      </c>
      <c r="C488" s="31" t="str">
        <f>IF([1]FINAL!C488=0,"",[1]FINAL!C488)</f>
        <v>Emi Buendía</v>
      </c>
      <c r="D488" s="31" t="str">
        <f>IF([1]FINAL!D488=0,"",[1]FINAL!D488)</f>
        <v>Emiliano Buendia</v>
      </c>
      <c r="E488" s="42" t="str">
        <f>[1]FINAL!M488</f>
        <v>AVL</v>
      </c>
      <c r="F488" s="43">
        <f>IFERROR(VLOOKUP($E488,Table2!$B$1:$C$21,MATCH("MP",Table2!$B$1:$C$1,0),0),"")</f>
        <v>7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Shola Shoretire</v>
      </c>
      <c r="Y488" s="42">
        <f>API!AC488</f>
        <v>0</v>
      </c>
    </row>
    <row r="489" spans="1:25">
      <c r="A489" s="31" t="str">
        <f>IF([1]FINAL!A489=0,"",[1]FINAL!A489)</f>
        <v>Jacob Ramsey</v>
      </c>
      <c r="B489" s="31" t="str">
        <f>IF([1]FINAL!B489=0,"",[1]FINAL!B489)</f>
        <v>J.Ramsey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AVL</v>
      </c>
      <c r="F489" s="43">
        <f>IFERROR(VLOOKUP($E489,Table2!$B$1:$C$21,MATCH("MP",Table2!$B$1:$C$1,0),0),"")</f>
        <v>7</v>
      </c>
      <c r="G489" s="32">
        <f>IFERROR(VLOOKUP(A489,PlayingTime!$B$1:$Z$999,MATCH("Min",PlayingTime!$B$2:$Z$2,0),0),0)</f>
        <v>50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50</v>
      </c>
      <c r="L489" s="31">
        <f>IFERROR(VLOOKUP(A489,PlayerStats!$B$1:$Z$999,MATCH("xG",PlayerStats!$B$2:$Z$2,0),0),0)</f>
        <v>0.2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0.2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7</v>
      </c>
      <c r="X489" s="42" t="str">
        <f>API!M489&amp;" "&amp;API!V489</f>
        <v>Donny van de Beek</v>
      </c>
      <c r="Y489" s="42">
        <f>API!AC489</f>
        <v>1</v>
      </c>
    </row>
    <row r="490" spans="1:25">
      <c r="A490" s="31" t="str">
        <f>IF([1]FINAL!A490=0,"",[1]FINAL!A490)</f>
        <v>Bertrand Traoré</v>
      </c>
      <c r="B490" s="31" t="str">
        <f>IF([1]FINAL!B490=0,"",[1]FINAL!B490)</f>
        <v>Bertrand Traoré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AVL</v>
      </c>
      <c r="F490" s="43">
        <f>IFERROR(VLOOKUP($E490,Table2!$B$1:$C$21,MATCH("MP",Table2!$B$1:$C$1,0),0),"")</f>
        <v>7</v>
      </c>
      <c r="G490" s="32">
        <f>IFERROR(VLOOKUP(A490,PlayingTime!$B$1:$Z$999,MATCH("Min",PlayingTime!$B$2:$Z$2,0),0),0)</f>
        <v>10</v>
      </c>
      <c r="H490" s="32">
        <f>IFERROR(VLOOKUP(B490,PlayingTime!$B$1:$Z$999,MATCH("Min",PlayingTime!$B$2:$Z$2,0),0),0)</f>
        <v>10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20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1</v>
      </c>
      <c r="X490" s="42" t="str">
        <f>API!M490&amp;" "&amp;API!V490</f>
        <v>Aaron Wan-Bissaka</v>
      </c>
      <c r="Y490" s="42">
        <f>API!AC490</f>
        <v>15</v>
      </c>
    </row>
    <row r="491" spans="1:25">
      <c r="A491" s="31" t="str">
        <f>IF([1]FINAL!A491=0,"",[1]FINAL!A491)</f>
        <v>Leander Dendoncker</v>
      </c>
      <c r="B491" s="31" t="str">
        <f>IF([1]FINAL!B491=0,"",[1]FINAL!B491)</f>
        <v>Dendoncker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AVL</v>
      </c>
      <c r="F491" s="43">
        <f>IFERROR(VLOOKUP($E491,Table2!$B$1:$C$21,MATCH("MP",Table2!$B$1:$C$1,0),0),"")</f>
        <v>7</v>
      </c>
      <c r="G491" s="32">
        <f>IFERROR(VLOOKUP(A491,PlayingTime!$B$1:$Z$999,MATCH("Min",PlayingTime!$B$2:$Z$2,0),0),0)</f>
        <v>2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2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2</v>
      </c>
      <c r="X491" s="42" t="str">
        <f>API!M491&amp;" "&amp;API!V491</f>
        <v>Sergio Reguilón</v>
      </c>
      <c r="Y491" s="42">
        <f>API!AC491</f>
        <v>6</v>
      </c>
    </row>
    <row r="492" spans="1:25">
      <c r="A492" s="31" t="str">
        <f>IF([1]FINAL!A492=0,"",[1]FINAL!A492)</f>
        <v>Morgan Sanson</v>
      </c>
      <c r="B492" s="31" t="str">
        <f>IF([1]FINAL!B492=0,"",[1]FINAL!B492)</f>
        <v>Sanson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AVL</v>
      </c>
      <c r="F492" s="43">
        <f>IFERROR(VLOOKUP($E492,Table2!$B$1:$C$21,MATCH("MP",Table2!$B$1:$C$1,0),0),"")</f>
        <v>7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André Onana</v>
      </c>
      <c r="Y492" s="42">
        <f>API!AC492</f>
        <v>22</v>
      </c>
    </row>
    <row r="493" spans="1:25">
      <c r="A493" s="31" t="str">
        <f>IF([1]FINAL!A493=0,"",[1]FINAL!A493)</f>
        <v>Tim Iroegbunam</v>
      </c>
      <c r="B493" s="31" t="str">
        <f>IF([1]FINAL!B493=0,"",[1]FINAL!B493)</f>
        <v>Iroegbunam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AVL</v>
      </c>
      <c r="F493" s="43">
        <f>IFERROR(VLOOKUP($E493,Table2!$B$1:$C$21,MATCH("MP",Table2!$B$1:$C$1,0),0),"")</f>
        <v>7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Rasmus Højlund</v>
      </c>
      <c r="Y493" s="42">
        <f>API!AC493</f>
        <v>7</v>
      </c>
    </row>
    <row r="494" spans="1:25">
      <c r="A494" s="31" t="str">
        <f>IF([1]FINAL!A494=0,"",[1]FINAL!A494)</f>
        <v>Jaden Philogene-Bidace</v>
      </c>
      <c r="B494" s="31" t="str">
        <f>IF([1]FINAL!B494=0,"",[1]FINAL!B494)</f>
        <v>Philogene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AVL</v>
      </c>
      <c r="F494" s="43">
        <f>IFERROR(VLOOKUP($E494,Table2!$B$1:$C$21,MATCH("MP",Table2!$B$1:$C$1,0),0),"")</f>
        <v>7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1</v>
      </c>
      <c r="X494" s="42" t="str">
        <f>API!M494&amp;" "&amp;API!V494</f>
        <v>Omari Forson</v>
      </c>
      <c r="Y494" s="42">
        <f>API!AC494</f>
        <v>0</v>
      </c>
    </row>
    <row r="495" spans="1:25">
      <c r="A495" s="31" t="str">
        <f>IF([1]FINAL!A495=0,"",[1]FINAL!A495)</f>
        <v>Keinan Davis</v>
      </c>
      <c r="B495" s="31" t="str">
        <f>IF([1]FINAL!B495=0,"",[1]FINAL!B495)</f>
        <v>Davis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AVL</v>
      </c>
      <c r="F495" s="43">
        <f>IFERROR(VLOOKUP($E495,Table2!$B$1:$C$21,MATCH("MP",Table2!$B$1:$C$1,0),0),"")</f>
        <v>7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Radek Vítek</v>
      </c>
      <c r="Y495" s="42">
        <f>API!AC495</f>
        <v>0</v>
      </c>
    </row>
    <row r="496" spans="1:25">
      <c r="A496" s="31" t="str">
        <f>IF([1]FINAL!A496=0,"",[1]FINAL!A496)</f>
        <v>Tyrone Mings</v>
      </c>
      <c r="B496" s="31" t="str">
        <f>IF([1]FINAL!B496=0,"",[1]FINAL!B496)</f>
        <v>Mings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AVL</v>
      </c>
      <c r="F496" s="43">
        <f>IFERROR(VLOOKUP($E496,Table2!$B$1:$C$21,MATCH("MP",Table2!$B$1:$C$1,0),0),"")</f>
        <v>7</v>
      </c>
      <c r="G496" s="32">
        <f>IFERROR(VLOOKUP(A496,PlayingTime!$B$1:$Z$999,MATCH("Min",PlayingTime!$B$2:$Z$2,0),0),0)</f>
        <v>30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30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Daniel Gore</v>
      </c>
      <c r="Y496" s="42">
        <f>API!AC496</f>
        <v>0</v>
      </c>
    </row>
    <row r="497" spans="1:25">
      <c r="A497" s="31" t="str">
        <f>IF([1]FINAL!A497=0,"",[1]FINAL!A497)</f>
        <v>Calum Chambers</v>
      </c>
      <c r="B497" s="31" t="str">
        <f>IF([1]FINAL!B497=0,"",[1]FINAL!B497)</f>
        <v>Chambers</v>
      </c>
      <c r="C497" s="31" t="str">
        <f>IF([1]FINAL!C497=0,"",[1]FINAL!C497)</f>
        <v>C Chambers</v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7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Altay Bayindir</v>
      </c>
      <c r="Y497" s="42">
        <f>API!AC497</f>
        <v>0</v>
      </c>
    </row>
    <row r="498" spans="1:25">
      <c r="A498" s="31" t="str">
        <f>IF([1]FINAL!A498=0,"",[1]FINAL!A498)</f>
        <v>Alexandre Moreno Lopera</v>
      </c>
      <c r="B498" s="31" t="str">
        <f>IF([1]FINAL!B498=0,"",[1]FINAL!B498)</f>
        <v>Alex Moreno</v>
      </c>
      <c r="C498" s="31" t="str">
        <f>IF([1]FINAL!C498=0,"",[1]FINAL!C498)</f>
        <v>Álex Moreno</v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7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Jonny Evans</v>
      </c>
      <c r="Y498" s="42">
        <f>API!AC498</f>
        <v>12</v>
      </c>
    </row>
    <row r="499" spans="1:25">
      <c r="A499" s="31" t="str">
        <f>IF([1]FINAL!A499=0,"",[1]FINAL!A499)</f>
        <v>Kortney Hause</v>
      </c>
      <c r="B499" s="31" t="str">
        <f>IF([1]FINAL!B499=0,"",[1]FINAL!B499)</f>
        <v>Hause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7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Sofyan Amrabat</v>
      </c>
      <c r="Y499" s="42">
        <f>API!AC499</f>
        <v>2</v>
      </c>
    </row>
    <row r="500" spans="1:25">
      <c r="A500" s="31" t="str">
        <f>IF([1]FINAL!A500=0,"",[1]FINAL!A500)</f>
        <v>Jorge Luiz Frello Filho</v>
      </c>
      <c r="B500" s="31" t="str">
        <f>IF([1]FINAL!B500=0,"",[1]FINAL!B500)</f>
        <v>Jorginho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ARS</v>
      </c>
      <c r="F500" s="43">
        <f>IFERROR(VLOOKUP($E500,Table2!$B$1:$C$21,MATCH("MP",Table2!$B$1:$C$1,0),0),"")</f>
        <v>7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75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75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5</v>
      </c>
      <c r="X500" s="42" t="str">
        <f>API!M500&amp;" "&amp;API!V500</f>
        <v>Lewis Hall</v>
      </c>
      <c r="Y500" s="42">
        <f>API!AC500</f>
        <v>1</v>
      </c>
    </row>
    <row r="501" spans="1:25">
      <c r="A501" s="31" t="str">
        <f>IF([1]FINAL!A501=0,"",[1]FINAL!A501)</f>
        <v>Granit Xhaka</v>
      </c>
      <c r="B501" s="31" t="str">
        <f>IF([1]FINAL!B501=0,"",[1]FINAL!B501)</f>
        <v>Xhaka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ARS</v>
      </c>
      <c r="F501" s="43">
        <f>IFERROR(VLOOKUP($E501,Table2!$B$1:$C$21,MATCH("MP",Table2!$B$1:$C$1,0),0),"")</f>
        <v>7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Miguel Almirón Rejala</v>
      </c>
      <c r="Y501" s="42">
        <f>API!AC501</f>
        <v>26</v>
      </c>
    </row>
    <row r="502" spans="1:25">
      <c r="A502" s="31" t="str">
        <f>IF([1]FINAL!A502=0,"",[1]FINAL!A502)</f>
        <v>Mohamed Elneny</v>
      </c>
      <c r="B502" s="31" t="str">
        <f>IF([1]FINAL!B502=0,"",[1]FINAL!B502)</f>
        <v>M.Elneny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ARS</v>
      </c>
      <c r="F502" s="43">
        <f>IFERROR(VLOOKUP($E502,Table2!$B$1:$C$21,MATCH("MP",Table2!$B$1:$C$1,0),0),"")</f>
        <v>7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Elliot Anderson</v>
      </c>
      <c r="Y502" s="42">
        <f>API!AC502</f>
        <v>16</v>
      </c>
    </row>
    <row r="503" spans="1:25">
      <c r="A503" s="31" t="str">
        <f>IF([1]FINAL!A503=0,"",[1]FINAL!A503)</f>
        <v>Reiss Nelson</v>
      </c>
      <c r="B503" s="31" t="str">
        <f>IF([1]FINAL!B503=0,"",[1]FINAL!B503)</f>
        <v>Nelson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ARS</v>
      </c>
      <c r="F503" s="43">
        <f>IFERROR(VLOOKUP($E503,Table2!$B$1:$C$21,MATCH("MP",Table2!$B$1:$C$1,0),0),"")</f>
        <v>7</v>
      </c>
      <c r="G503" s="32">
        <f>IFERROR(VLOOKUP(A503,PlayingTime!$B$1:$Z$999,MATCH("Min",PlayingTime!$B$2:$Z$2,0),0),0)</f>
        <v>37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37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0.5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0.5</v>
      </c>
      <c r="V503" s="41">
        <f t="shared" si="31"/>
        <v>3</v>
      </c>
      <c r="X503" s="42" t="str">
        <f>API!M503&amp;" "&amp;API!V503</f>
        <v>Harrison Ashby</v>
      </c>
      <c r="Y503" s="42">
        <f>API!AC503</f>
        <v>0</v>
      </c>
    </row>
    <row r="504" spans="1:25">
      <c r="A504" s="31" t="str">
        <f>IF([1]FINAL!A504=0,"",[1]FINAL!A504)</f>
        <v>Emile Smith Rowe</v>
      </c>
      <c r="B504" s="31" t="str">
        <f>IF([1]FINAL!B504=0,"",[1]FINAL!B504)</f>
        <v>Smith Rowe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ARS</v>
      </c>
      <c r="F504" s="43">
        <f>IFERROR(VLOOKUP($E504,Table2!$B$1:$C$21,MATCH("MP",Table2!$B$1:$C$1,0),0),"")</f>
        <v>7</v>
      </c>
      <c r="G504" s="32">
        <f>IFERROR(VLOOKUP(A504,PlayingTime!$B$1:$Z$999,MATCH("Min",PlayingTime!$B$2:$Z$2,0),0),0)</f>
        <v>11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11</v>
      </c>
      <c r="L504" s="31">
        <f>IFERROR(VLOOKUP(A504,PlayerStats!$B$1:$Z$999,MATCH("xG",PlayerStats!$B$2:$Z$2,0),0),0)</f>
        <v>0.5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0.5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2</v>
      </c>
      <c r="X504" s="42" t="str">
        <f>API!M504&amp;" "&amp;API!V504</f>
        <v>Sven Botman</v>
      </c>
      <c r="Y504" s="42">
        <f>API!AC504</f>
        <v>30</v>
      </c>
    </row>
    <row r="505" spans="1:25">
      <c r="A505" s="31" t="str">
        <f>IF([1]FINAL!A505=0,"",[1]FINAL!A505)</f>
        <v>Marcus Oliveira Alencar</v>
      </c>
      <c r="B505" s="31" t="str">
        <f>IF([1]FINAL!B505=0,"",[1]FINAL!B505)</f>
        <v>Marquinhos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ARS</v>
      </c>
      <c r="F505" s="43">
        <f>IFERROR(VLOOKUP($E505,Table2!$B$1:$C$21,MATCH("MP",Table2!$B$1:$C$1,0),0),"")</f>
        <v>7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Bruno Guimarães Rodriguez Moura</v>
      </c>
      <c r="Y505" s="42">
        <f>API!AC505</f>
        <v>24</v>
      </c>
    </row>
    <row r="506" spans="1:25">
      <c r="A506" s="31" t="str">
        <f>IF([1]FINAL!A506=0,"",[1]FINAL!A506)</f>
        <v>Nicolas Pépé</v>
      </c>
      <c r="B506" s="31" t="str">
        <f>IF([1]FINAL!B506=0,"",[1]FINAL!B506)</f>
        <v>Pepe</v>
      </c>
      <c r="C506" s="31" t="str">
        <f>IF([1]FINAL!C506=0,"",[1]FINAL!C506)</f>
        <v>Pepe</v>
      </c>
      <c r="D506" s="31" t="str">
        <f>IF([1]FINAL!D506=0,"",[1]FINAL!D506)</f>
        <v/>
      </c>
      <c r="E506" s="42" t="str">
        <f>[1]FINAL!M506</f>
        <v>ARS</v>
      </c>
      <c r="F506" s="43">
        <f>IFERROR(VLOOKUP($E506,Table2!$B$1:$C$21,MATCH("MP",Table2!$B$1:$C$1,0),0),"")</f>
        <v>7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Dan Burn</v>
      </c>
      <c r="Y506" s="42">
        <f>API!AC506</f>
        <v>29</v>
      </c>
    </row>
    <row r="507" spans="1:25">
      <c r="A507" s="31" t="str">
        <f>IF([1]FINAL!A507=0,"",[1]FINAL!A507)</f>
        <v>Kieran Tierney</v>
      </c>
      <c r="B507" s="31" t="str">
        <f>IF([1]FINAL!B507=0,"",[1]FINAL!B507)</f>
        <v>Tierney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7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Karl Darlow</v>
      </c>
      <c r="Y507" s="42">
        <f>API!AC507</f>
        <v>0</v>
      </c>
    </row>
    <row r="508" spans="1:25">
      <c r="A508" s="31" t="str">
        <f>IF([1]FINAL!A508=0,"",[1]FINAL!A508)</f>
        <v>Cédric Alves Soares</v>
      </c>
      <c r="B508" s="31" t="str">
        <f>IF([1]FINAL!B508=0,"",[1]FINAL!B508)</f>
        <v>Cédric</v>
      </c>
      <c r="C508" s="31" t="str">
        <f>IF([1]FINAL!C508=0,"",[1]FINAL!C508)</f>
        <v>Cedric</v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7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Martin Dubravka</v>
      </c>
      <c r="Y508" s="42">
        <f>API!AC508</f>
        <v>0</v>
      </c>
    </row>
    <row r="509" spans="1:25">
      <c r="A509" s="31" t="str">
        <f>IF([1]FINAL!A509=0,"",[1]FINAL!A509)</f>
        <v>Jurriën Timber</v>
      </c>
      <c r="B509" s="31" t="str">
        <f>IF([1]FINAL!B509=0,"",[1]FINAL!B509)</f>
        <v>J.Timber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7</v>
      </c>
      <c r="G509" s="32">
        <f>IFERROR(VLOOKUP(A509,PlayingTime!$B$1:$Z$999,MATCH("Min",PlayingTime!$B$2:$Z$2,0),0),0)</f>
        <v>49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49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Ryan Fraser</v>
      </c>
      <c r="Y509" s="42">
        <f>API!AC509</f>
        <v>0</v>
      </c>
    </row>
    <row r="510" spans="1:25">
      <c r="A510" s="31" t="str">
        <f>IF([1]FINAL!A510=0,"",[1]FINAL!A510)</f>
        <v>Jérémy Doku</v>
      </c>
      <c r="B510" s="31" t="str">
        <f>IF([1]FINAL!B510=0,"",[1]FINAL!B510)</f>
        <v>Doku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MCI</v>
      </c>
      <c r="F510" s="43">
        <f>IFERROR(VLOOKUP($E510,Table2!$B$1:$C$21,MATCH("MP",Table2!$B$1:$C$1,0),0),"")</f>
        <v>7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13</v>
      </c>
      <c r="X510" s="42" t="str">
        <f>API!M510&amp;" "&amp;API!V510</f>
        <v>Mark Gillespie</v>
      </c>
      <c r="Y510" s="42">
        <f>API!AC510</f>
        <v>0</v>
      </c>
    </row>
    <row r="511" spans="1:25">
      <c r="A511" s="31" t="str">
        <f>IF([1]FINAL!A511=0,"",[1]FINAL!A511)</f>
        <v>Joško Gvardiol</v>
      </c>
      <c r="B511" s="31" t="str">
        <f>IF([1]FINAL!B511=0,"",[1]FINAL!B511)</f>
        <v>Gvardiol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MCI</v>
      </c>
      <c r="F511" s="43">
        <f>IFERROR(VLOOKUP($E511,Table2!$B$1:$C$21,MATCH("MP",Table2!$B$1:$C$1,0),0),"")</f>
        <v>7</v>
      </c>
      <c r="G511" s="32">
        <f>IFERROR(VLOOKUP(A511,PlayingTime!$B$1:$Z$999,MATCH("Min",PlayingTime!$B$2:$Z$2,0),0),0)</f>
        <v>371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371</v>
      </c>
      <c r="L511" s="31">
        <f>IFERROR(VLOOKUP(A511,PlayerStats!$B$1:$Z$999,MATCH("xG",PlayerStats!$B$2:$Z$2,0),0),0)</f>
        <v>0.1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0.1</v>
      </c>
      <c r="Q511" s="31">
        <f>IFERROR(VLOOKUP(A511,PlayerStats!$B$1:$Z$999,MATCH("xAG",PlayerStats!$B$2:$Z$2,0),0),0)</f>
        <v>0.6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0.6</v>
      </c>
      <c r="V511" s="41">
        <f t="shared" si="31"/>
        <v>17</v>
      </c>
      <c r="X511" s="42" t="str">
        <f>API!M511&amp;" "&amp;API!V511</f>
        <v>Anthony Gordon</v>
      </c>
      <c r="Y511" s="42">
        <f>API!AC511</f>
        <v>37</v>
      </c>
    </row>
    <row r="512" spans="1:25">
      <c r="A512" s="31" t="str">
        <f>IF([1]FINAL!A512=0,"",[1]FINAL!A512)</f>
        <v>Matheus Luiz Nunes</v>
      </c>
      <c r="B512" s="31" t="str">
        <f>IF([1]FINAL!B512=0,"",[1]FINAL!B512)</f>
        <v>Matheus N.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MCI</v>
      </c>
      <c r="F512" s="43">
        <f>IFERROR(VLOOKUP($E512,Table2!$B$1:$C$21,MATCH("MP",Table2!$B$1:$C$1,0),0),"")</f>
        <v>7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9</v>
      </c>
      <c r="X512" s="42" t="str">
        <f>API!M512&amp;" "&amp;API!V512</f>
        <v>Isaac Hayden</v>
      </c>
      <c r="Y512" s="42">
        <f>API!AC512</f>
        <v>0</v>
      </c>
    </row>
    <row r="513" spans="1:25">
      <c r="A513" s="31" t="str">
        <f>IF([1]FINAL!A513=0,"",[1]FINAL!A513)</f>
        <v>Rasmus Højlund</v>
      </c>
      <c r="B513" s="31" t="str">
        <f>IF([1]FINAL!B513=0,"",[1]FINAL!B513)</f>
        <v>Højlund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MUN</v>
      </c>
      <c r="F513" s="43">
        <f>IFERROR(VLOOKUP($E513,Table2!$B$1:$C$21,MATCH("MP",Table2!$B$1:$C$1,0),0),"")</f>
        <v>7</v>
      </c>
      <c r="G513" s="32">
        <f>IFERROR(VLOOKUP(A513,PlayingTime!$B$1:$Z$999,MATCH("Min",PlayingTime!$B$2:$Z$2,0),0),0)</f>
        <v>267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267</v>
      </c>
      <c r="L513" s="31">
        <f>IFERROR(VLOOKUP(A513,PlayerStats!$B$1:$Z$999,MATCH("xG",PlayerStats!$B$2:$Z$2,0),0),0)</f>
        <v>0.8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0.8</v>
      </c>
      <c r="Q513" s="31">
        <f>IFERROR(VLOOKUP(A513,PlayerStats!$B$1:$Z$999,MATCH("xAG",PlayerStats!$B$2:$Z$2,0),0),0)</f>
        <v>0.1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0.1</v>
      </c>
      <c r="V513" s="41">
        <f t="shared" si="31"/>
        <v>7</v>
      </c>
      <c r="X513" s="42" t="str">
        <f>API!M513&amp;" "&amp;API!V513</f>
        <v>Jeff Hendrick</v>
      </c>
      <c r="Y513" s="42">
        <f>API!AC513</f>
        <v>0</v>
      </c>
    </row>
    <row r="514" spans="1:25">
      <c r="A514" s="31" t="str">
        <f>IF([1]FINAL!A514=0,"",[1]FINAL!A514)</f>
        <v>Sergio Reguilón</v>
      </c>
      <c r="B514" s="31" t="str">
        <f>IF([1]FINAL!B514=0,"",[1]FINAL!B514)</f>
        <v>Reguilón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MUN</v>
      </c>
      <c r="F514" s="43">
        <f>IFERROR(VLOOKUP($E514,Table2!$B$1:$C$21,MATCH("MP",Table2!$B$1:$C$1,0),0),"")</f>
        <v>7</v>
      </c>
      <c r="G514" s="32">
        <f>IFERROR(VLOOKUP(A514,PlayingTime!$B$1:$Z$999,MATCH("Min",PlayingTime!$B$2:$Z$2,0),0),0)</f>
        <v>162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162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0.2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0.2</v>
      </c>
      <c r="V514" s="41">
        <f t="shared" si="31"/>
        <v>6</v>
      </c>
      <c r="X514" s="42" t="str">
        <f>API!M514&amp;" "&amp;API!V514</f>
        <v>Alexander Isak</v>
      </c>
      <c r="Y514" s="42">
        <f>API!AC514</f>
        <v>30</v>
      </c>
    </row>
    <row r="515" spans="1:25">
      <c r="A515" s="31" t="str">
        <f>IF([1]FINAL!A515=0,"",[1]FINAL!A515)</f>
        <v>Mateo Kovačić</v>
      </c>
      <c r="B515" s="31" t="str">
        <f>IF([1]FINAL!B515=0,"",[1]FINAL!B515)</f>
        <v>Kovačić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7</v>
      </c>
      <c r="G515" s="32">
        <f>IFERROR(VLOOKUP(A515,PlayingTime!$B$1:$Z$999,MATCH("Min",PlayingTime!$B$2:$Z$2,0),0),0)</f>
        <v>390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390</v>
      </c>
      <c r="L515" s="31">
        <f>IFERROR(VLOOKUP(A515,PlayerStats!$B$1:$Z$999,MATCH("xG",PlayerStats!$B$2:$Z$2,0),0),0)</f>
        <v>0.2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0.2</v>
      </c>
      <c r="Q515" s="31">
        <f>IFERROR(VLOOKUP(A515,PlayerStats!$B$1:$Z$999,MATCH("xAG",PlayerStats!$B$2:$Z$2,0),0),0)</f>
        <v>0.7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0.7</v>
      </c>
      <c r="V515" s="41">
        <f t="shared" ref="V515:V578" si="35">IFERROR(VLOOKUP(A515,$X$1:$Y$1000,MATCH("total_points",$X$1:$Y$1,0),0),"")</f>
        <v>11</v>
      </c>
      <c r="X515" s="42" t="str">
        <f>API!M515&amp;" "&amp;API!V515</f>
        <v>Joelinton Cássio Apolinário de Lira</v>
      </c>
      <c r="Y515" s="42">
        <f>API!AC515</f>
        <v>6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Emil Krafth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Garang Kuol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Jamaal Lascelles</v>
      </c>
      <c r="Y518" s="42">
        <f>API!AC518</f>
        <v>7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Jamal Lewis</v>
      </c>
      <c r="Y519" s="42">
        <f>API!AC519</f>
        <v>0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Sean Longstaff</v>
      </c>
      <c r="Y520" s="42">
        <f>API!AC520</f>
        <v>24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Javier Manquillo Gaitán</v>
      </c>
      <c r="Y521" s="42">
        <f>API!AC521</f>
        <v>0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Jacob Murphy</v>
      </c>
      <c r="Y522" s="42">
        <f>API!AC522</f>
        <v>5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Nick Pope</v>
      </c>
      <c r="Y523" s="42">
        <f>API!AC523</f>
        <v>27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Matt Ritchie</v>
      </c>
      <c r="Y524" s="42">
        <f>API!AC524</f>
        <v>0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Allan Saint-Maximin</v>
      </c>
      <c r="Y525" s="42">
        <f>API!AC525</f>
        <v>0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Fabian Schär</v>
      </c>
      <c r="Y526" s="42">
        <f>API!AC526</f>
        <v>25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Matt Targett</v>
      </c>
      <c r="Y527" s="42">
        <f>API!AC527</f>
        <v>1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Sandro Tonali</v>
      </c>
      <c r="Y528" s="42">
        <f>API!AC528</f>
        <v>13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Kieran Trippier</v>
      </c>
      <c r="Y529" s="42">
        <f>API!AC529</f>
        <v>43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Kell Watts</v>
      </c>
      <c r="Y530" s="42">
        <f>API!AC530</f>
        <v>0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Joe Willock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Callum Wilson</v>
      </c>
      <c r="Y532" s="42">
        <f>API!AC532</f>
        <v>24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Loris Karius</v>
      </c>
      <c r="Y533" s="42">
        <f>API!AC533</f>
        <v>0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Paul Dummett</v>
      </c>
      <c r="Y534" s="42">
        <f>API!AC534</f>
        <v>0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Harvey Barnes</v>
      </c>
      <c r="Y535" s="42">
        <f>API!AC535</f>
        <v>17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Tino Livramento</v>
      </c>
      <c r="Y536" s="42">
        <f>API!AC536</f>
        <v>3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Alex Murphy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Lewis Miley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Nuno Varela Tavares</v>
      </c>
      <c r="Y539" s="42">
        <f>API!AC539</f>
        <v>0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Matt Turner</v>
      </c>
      <c r="Y540" s="42">
        <f>API!AC540</f>
        <v>18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Andrey Nascimento dos Santos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Callum Hudson-Odoi</v>
      </c>
      <c r="Y542" s="42">
        <f>API!AC542</f>
        <v>12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Anthony Elanga</v>
      </c>
      <c r="Y543" s="42">
        <f>API!AC543</f>
        <v>18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Brandon Aguilera Zamora</v>
      </c>
      <c r="Y544" s="42">
        <f>API!AC544</f>
        <v>0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Harry Arter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Serge Aurier</v>
      </c>
      <c r="Y546" s="42">
        <f>API!AC546</f>
        <v>19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Taiwo Awoniyi</v>
      </c>
      <c r="Y547" s="42">
        <f>API!AC547</f>
        <v>33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Giulian Biancone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Willy Boly</v>
      </c>
      <c r="Y549" s="42">
        <f>API!AC549</f>
        <v>21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Josh Bowler</v>
      </c>
      <c r="Y550" s="42">
        <f>API!AC550</f>
        <v>0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Steve Cook</v>
      </c>
      <c r="Y551" s="42">
        <f>API!AC551</f>
        <v>0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Danilo dos Santos de Oliveira</v>
      </c>
      <c r="Y552" s="42">
        <f>API!AC552</f>
        <v>7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Emmanuel Dennis</v>
      </c>
      <c r="Y553" s="42">
        <f>API!AC553</f>
        <v>0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Mohamed Dräger</v>
      </c>
      <c r="Y554" s="42">
        <f>API!AC554</f>
        <v>0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Felipe Augusto de Almeida Monteiro</v>
      </c>
      <c r="Y555" s="42">
        <f>API!AC555</f>
        <v>0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Remo Freuler</v>
      </c>
      <c r="Y556" s="42">
        <f>API!AC556</f>
        <v>0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Morgan Gibbs-White</v>
      </c>
      <c r="Y557" s="42">
        <f>API!AC557</f>
        <v>19</v>
      </c>
    </row>
    <row r="558" spans="1:25">
      <c r="A558" s="31" t="str">
        <f>IF([1]FINAL!A558=0,"",[1]FINAL!A558)</f>
        <v/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Wayne Hennessey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Ethan Horvath</v>
      </c>
      <c r="Y559" s="42">
        <f>API!AC559</f>
        <v>0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Cheikhou Kouyaté</v>
      </c>
      <c r="Y560" s="42">
        <f>API!AC560</f>
        <v>4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Richie Laryea</v>
      </c>
      <c r="Y561" s="42">
        <f>API!AC561</f>
        <v>0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Orel Mangala</v>
      </c>
      <c r="Y562" s="42">
        <f>API!AC562</f>
        <v>10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Loïc Mbe Soh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Scott McKenna</v>
      </c>
      <c r="Y564" s="42">
        <f>API!AC564</f>
        <v>12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Alex Mighten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Moussa Niakhaté</v>
      </c>
      <c r="Y566" s="42">
        <f>API!AC566</f>
        <v>1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Lewis O'Brien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Braian Ojeda Rodríguez</v>
      </c>
      <c r="Y568" s="42">
        <f>API!AC568</f>
        <v>0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Jonathan Panzo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Omar Richards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Gustavo Henrique Furtado Scarpa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Jonjo Shelvey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Sam Surridge</v>
      </c>
      <c r="Y573" s="42">
        <f>API!AC573</f>
        <v>0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Harry Toffolo</v>
      </c>
      <c r="Y574" s="42">
        <f>API!AC574</f>
        <v>4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Hwang Ui-jo</v>
      </c>
      <c r="Y575" s="42">
        <f>API!AC575</f>
        <v>0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Neco Williams</v>
      </c>
      <c r="Y576" s="42">
        <f>API!AC576</f>
        <v>3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Chris Wood</v>
      </c>
      <c r="Y577" s="42">
        <f>API!AC577</f>
        <v>13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Joe Worrall</v>
      </c>
      <c r="Y578" s="42">
        <f>API!AC578</f>
        <v>12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Ryan Yates</v>
      </c>
      <c r="Y579" s="42">
        <f>API!AC579</f>
        <v>8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Olu Aina</v>
      </c>
      <c r="Y580" s="42">
        <f>API!AC580</f>
        <v>8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George Shelvey</v>
      </c>
      <c r="Y581" s="42">
        <f>API!AC581</f>
        <v>0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Josh Powell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Gonzalo Montiel</v>
      </c>
      <c r="Y583" s="42">
        <f>API!AC583</f>
        <v>1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Murillo Santiago Costa dos Santos</v>
      </c>
      <c r="Y584" s="42">
        <f>API!AC584</f>
        <v>2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Odysseas Vlachodimos</v>
      </c>
      <c r="Y585" s="42">
        <f>API!AC585</f>
        <v>0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Andrew Omobamidele</v>
      </c>
      <c r="Y586" s="42">
        <f>API!AC586</f>
        <v>0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Nicolás Domínguez</v>
      </c>
      <c r="Y587" s="42">
        <f>API!AC587</f>
        <v>12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Ibrahim Sangaré</v>
      </c>
      <c r="Y588" s="42">
        <f>API!AC588</f>
        <v>3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Divock Origi</v>
      </c>
      <c r="Y589" s="42">
        <f>API!AC589</f>
        <v>2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Auston Trusty</v>
      </c>
      <c r="Y590" s="42">
        <f>API!AC590</f>
        <v>1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Cameron Archer</v>
      </c>
      <c r="Y591" s="42">
        <f>API!AC591</f>
        <v>17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James McAtee</v>
      </c>
      <c r="Y592" s="42">
        <f>API!AC592</f>
        <v>7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Anel Ahmedhodžić</v>
      </c>
      <c r="Y593" s="42">
        <f>API!AC593</f>
        <v>2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Jordan Amissah</v>
      </c>
      <c r="Y594" s="42">
        <f>API!AC594</f>
        <v>0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George Baldock</v>
      </c>
      <c r="Y595" s="42">
        <f>API!AC595</f>
        <v>4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Chris Basham</v>
      </c>
      <c r="Y596" s="42">
        <f>API!AC596</f>
        <v>7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Jayden Bogle</v>
      </c>
      <c r="Y597" s="42">
        <f>API!AC597</f>
        <v>14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Rhian Brewster</v>
      </c>
      <c r="Y598" s="42">
        <f>API!AC598</f>
        <v>1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Ismaila Coulibaly</v>
      </c>
      <c r="Y599" s="42">
        <f>API!AC599</f>
        <v>0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Adam Davies</v>
      </c>
      <c r="Y600" s="42">
        <f>API!AC600</f>
        <v>0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John Egan</v>
      </c>
      <c r="Y601" s="42">
        <f>API!AC601</f>
        <v>1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John Fleck</v>
      </c>
      <c r="Y602" s="42">
        <f>API!AC602</f>
        <v>0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Wes Foderingham</v>
      </c>
      <c r="Y603" s="42">
        <f>API!AC603</f>
        <v>17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Daniel Jebbison</v>
      </c>
      <c r="Y604" s="42">
        <f>API!AC604</f>
        <v>0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Max Lowe</v>
      </c>
      <c r="Y605" s="42">
        <f>API!AC605</f>
        <v>3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Oliver McBurnie</v>
      </c>
      <c r="Y606" s="42">
        <f>API!AC606</f>
        <v>7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Iliman Ndiaye</v>
      </c>
      <c r="Y607" s="42">
        <f>API!AC607</f>
        <v>0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Rhys Norrington-Davies</v>
      </c>
      <c r="Y608" s="42">
        <f>API!AC608</f>
        <v>0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Oliver Norwood</v>
      </c>
      <c r="Y609" s="42">
        <f>API!AC609</f>
        <v>10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Ben Osborn</v>
      </c>
      <c r="Y610" s="42">
        <f>API!AC610</f>
        <v>4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William Osula</v>
      </c>
      <c r="Y611" s="42">
        <f>API!AC611</f>
        <v>4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Jack Robinson</v>
      </c>
      <c r="Y612" s="42">
        <f>API!AC612</f>
        <v>6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Anis Slimane</v>
      </c>
      <c r="Y613" s="42">
        <f>API!AC613</f>
        <v>1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Yasser Larouci</v>
      </c>
      <c r="Y614" s="42">
        <f>API!AC614</f>
        <v>4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Bénie Traoré</v>
      </c>
      <c r="Y615" s="42">
        <f>API!AC615</f>
        <v>8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Vini de Souza Costa</v>
      </c>
      <c r="Y616" s="42">
        <f>API!AC616</f>
        <v>11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Femi Seriki</v>
      </c>
      <c r="Y617" s="42">
        <f>API!AC617</f>
        <v>0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Louie Marsh</v>
      </c>
      <c r="Y618" s="42">
        <f>API!AC618</f>
        <v>0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Andre Brooks</v>
      </c>
      <c r="Y619" s="42">
        <f>API!AC619</f>
        <v>2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Antwoine Hackford</v>
      </c>
      <c r="Y620" s="42">
        <f>API!AC620</f>
        <v>2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Gustavo Hamer</v>
      </c>
      <c r="Y621" s="42">
        <f>API!AC621</f>
        <v>24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Tom Davies</v>
      </c>
      <c r="Y622" s="42">
        <f>API!AC622</f>
        <v>2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Luke Thomas</v>
      </c>
      <c r="Y623" s="42">
        <f>API!AC623</f>
        <v>1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Brennan Johnson</v>
      </c>
      <c r="Y624" s="42">
        <f>API!AC624</f>
        <v>9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Brandon Austin</v>
      </c>
      <c r="Y625" s="42">
        <f>API!AC625</f>
        <v>0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Rodrigo Bentancur</v>
      </c>
      <c r="Y626" s="42">
        <f>API!AC626</f>
        <v>0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Yves Bissouma</v>
      </c>
      <c r="Y627" s="42">
        <f>API!AC627</f>
        <v>12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Bryan Gil Salvatierra</v>
      </c>
      <c r="Y628" s="42">
        <f>API!AC628</f>
        <v>0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Ben Davies</v>
      </c>
      <c r="Y629" s="42">
        <f>API!AC629</f>
        <v>6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Eric Dier</v>
      </c>
      <c r="Y630" s="42">
        <f>API!AC630</f>
        <v>0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Emerson Leite de Souza Junior</v>
      </c>
      <c r="Y631" s="42">
        <f>API!AC631</f>
        <v>11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Fraser Forster</v>
      </c>
      <c r="Y632" s="42">
        <f>API!AC632</f>
        <v>0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Pierre-Emile Højbjerg</v>
      </c>
      <c r="Y633" s="42">
        <f>API!AC633</f>
        <v>5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Harry Kane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Dejan Kulusevski</v>
      </c>
      <c r="Y635" s="42">
        <f>API!AC635</f>
        <v>28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Hugo Lloris</v>
      </c>
      <c r="Y636" s="42">
        <f>API!AC636</f>
        <v>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Giovani Lo Celso</v>
      </c>
      <c r="Y637" s="42">
        <f>API!AC637</f>
        <v>1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James Maddison</v>
      </c>
      <c r="Y638" s="42">
        <f>API!AC638</f>
        <v>41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Tanguy Ndombélé Alvaro</v>
      </c>
      <c r="Y639" s="42">
        <f>API!AC639</f>
        <v>0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Pedro Porro</v>
      </c>
      <c r="Y640" s="42">
        <f>API!AC640</f>
        <v>26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Ivan Perišić</v>
      </c>
      <c r="Y641" s="42">
        <f>API!AC641</f>
        <v>6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Richarlison de Andrade</v>
      </c>
      <c r="Y642" s="42">
        <f>API!AC642</f>
        <v>20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Joe Rodon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Cristian Romero</v>
      </c>
      <c r="Y644" s="42">
        <f>API!AC644</f>
        <v>28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Davinson Sánchez</v>
      </c>
      <c r="Y645" s="42">
        <f>API!AC645</f>
        <v>0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Pape Matar Sarr</v>
      </c>
      <c r="Y646" s="42">
        <f>API!AC646</f>
        <v>21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Ryan Sessegnon</v>
      </c>
      <c r="Y647" s="42">
        <f>API!AC647</f>
        <v>0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Oliver Skipp</v>
      </c>
      <c r="Y648" s="42">
        <f>API!AC648</f>
        <v>4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Son Heung-min</v>
      </c>
      <c r="Y649" s="42">
        <f>API!AC649</f>
        <v>51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Djed Spence</v>
      </c>
      <c r="Y650" s="42">
        <f>API!AC650</f>
        <v>0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Japhet Tanganga</v>
      </c>
      <c r="Y651" s="42">
        <f>API!AC651</f>
        <v>0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Destiny Udogie</v>
      </c>
      <c r="Y652" s="42">
        <f>API!AC652</f>
        <v>26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Guglielmo Vicario</v>
      </c>
      <c r="Y653" s="42">
        <f>API!AC653</f>
        <v>29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Alfie Whiteman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Manor Solomon</v>
      </c>
      <c r="Y655" s="42">
        <f>API!AC655</f>
        <v>14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Micky van de Ven</v>
      </c>
      <c r="Y656" s="42">
        <f>API!AC656</f>
        <v>19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Dane Scarlett</v>
      </c>
      <c r="Y657" s="42">
        <f>API!AC657</f>
        <v>0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Alejo Véliz</v>
      </c>
      <c r="Y658" s="42">
        <f>API!AC658</f>
        <v>0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Ashley Phillips</v>
      </c>
      <c r="Y659" s="42">
        <f>API!AC659</f>
        <v>0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Jamie Donley</v>
      </c>
      <c r="Y660" s="42">
        <f>API!AC660</f>
        <v>0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Nayef Aguerd</v>
      </c>
      <c r="Y661" s="42">
        <f>API!AC661</f>
        <v>17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Michail Antonio</v>
      </c>
      <c r="Y662" s="42">
        <f>API!AC662</f>
        <v>28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Alphonse Areola</v>
      </c>
      <c r="Y663" s="42">
        <f>API!AC663</f>
        <v>32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Saïd Benrahma</v>
      </c>
      <c r="Y664" s="42">
        <f>API!AC664</f>
        <v>13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Jarrod Bowen</v>
      </c>
      <c r="Y665" s="42">
        <f>API!AC665</f>
        <v>48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Maxwel Cornet</v>
      </c>
      <c r="Y666" s="42">
        <f>API!AC666</f>
        <v>1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Vladimír Coufal</v>
      </c>
      <c r="Y667" s="42">
        <f>API!AC667</f>
        <v>28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Conor Coventry</v>
      </c>
      <c r="Y668" s="42">
        <f>API!AC668</f>
        <v>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Aaron Cresswell</v>
      </c>
      <c r="Y669" s="42">
        <f>API!AC669</f>
        <v>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Flynn Downes</v>
      </c>
      <c r="Y670" s="42">
        <f>API!AC670</f>
        <v>0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Emerson Palmieri dos Santos</v>
      </c>
      <c r="Y671" s="42">
        <f>API!AC671</f>
        <v>18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Lukasz Fabianski</v>
      </c>
      <c r="Y672" s="42">
        <f>API!AC672</f>
        <v>0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Pablo Fornals Malla</v>
      </c>
      <c r="Y673" s="42">
        <f>API!AC673</f>
        <v>7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Danny Ings</v>
      </c>
      <c r="Y674" s="42">
        <f>API!AC674</f>
        <v>5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Ben Johnson</v>
      </c>
      <c r="Y675" s="42">
        <f>API!AC675</f>
        <v>0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Thilo Kehrer</v>
      </c>
      <c r="Y676" s="42">
        <f>API!AC676</f>
        <v>2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Divin Mubama</v>
      </c>
      <c r="Y677" s="42">
        <f>API!AC677</f>
        <v>0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Lucas Tolentino Coelho de Lima</v>
      </c>
      <c r="Y678" s="42">
        <f>API!AC678</f>
        <v>22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Gianluca Scamacca</v>
      </c>
      <c r="Y679" s="42">
        <f>API!AC679</f>
        <v>0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Tomáš Souček</v>
      </c>
      <c r="Y680" s="42">
        <f>API!AC680</f>
        <v>21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Nikola Vlašić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Kurt Zouma</v>
      </c>
      <c r="Y682" s="42">
        <f>API!AC682</f>
        <v>25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Angelo Ogbonna</v>
      </c>
      <c r="Y683" s="42">
        <f>API!AC683</f>
        <v>3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Edson Álvarez Velázquez</v>
      </c>
      <c r="Y684" s="42">
        <f>API!AC684</f>
        <v>8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Joseph Anang</v>
      </c>
      <c r="Y685" s="42">
        <f>API!AC685</f>
        <v>0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James Ward-Prowse</v>
      </c>
      <c r="Y686" s="42">
        <f>API!AC686</f>
        <v>35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Konstantinos Mavropanos</v>
      </c>
      <c r="Y687" s="42">
        <f>API!AC687</f>
        <v>1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Mohammed Kudus</v>
      </c>
      <c r="Y688" s="42">
        <f>API!AC688</f>
        <v>4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Tommy Doyle</v>
      </c>
      <c r="Y689" s="42">
        <f>API!AC689</f>
        <v>2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Rayan Aït-Nouri</v>
      </c>
      <c r="Y690" s="42">
        <f>API!AC690</f>
        <v>7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Daniel Bentley</v>
      </c>
      <c r="Y691" s="42">
        <f>API!AC691</f>
        <v>0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Bendegúz Bolla</v>
      </c>
      <c r="Y692" s="42">
        <f>API!AC692</f>
        <v>0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Hugo Bueno López</v>
      </c>
      <c r="Y693" s="42">
        <f>API!AC693</f>
        <v>8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Francisco Jorge Tomás Oliveira</v>
      </c>
      <c r="Y694" s="42">
        <f>API!AC694</f>
        <v>0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Luke Cundle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Craig Dawson</v>
      </c>
      <c r="Y696" s="42">
        <f>API!AC696</f>
        <v>12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Fábio Silva</v>
      </c>
      <c r="Y697" s="42">
        <f>API!AC697</f>
        <v>7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Gonçalo Manuel Ganchinho Guedes</v>
      </c>
      <c r="Y698" s="42">
        <f>API!AC698</f>
        <v>0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Joe Hodge</v>
      </c>
      <c r="Y699" s="42">
        <f>API!AC699</f>
        <v>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Ki-Jana Hoever</v>
      </c>
      <c r="Y700" s="42">
        <f>API!AC700</f>
        <v>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Hwang Hee-chan</v>
      </c>
      <c r="Y701" s="42">
        <f>API!AC701</f>
        <v>28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João Victor Gomes da Silva</v>
      </c>
      <c r="Y702" s="42">
        <f>API!AC702</f>
        <v>14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Jonathan Castro Otto</v>
      </c>
      <c r="Y703" s="42">
        <f>API!AC703</f>
        <v>1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Bruno Cavaco Jordão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Sasa Kalajdzic</v>
      </c>
      <c r="Y705" s="42">
        <f>API!AC705</f>
        <v>8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Max Kilman</v>
      </c>
      <c r="Y706" s="42">
        <f>API!AC706</f>
        <v>15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Tom King</v>
      </c>
      <c r="Y707" s="42">
        <f>API!AC707</f>
        <v>0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Mario Lemina</v>
      </c>
      <c r="Y708" s="42">
        <f>API!AC708</f>
        <v>11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Pedro Lomba Neto</v>
      </c>
      <c r="Y709" s="42">
        <f>API!AC709</f>
        <v>38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Daniel Castelo Podence</v>
      </c>
      <c r="Y710" s="42">
        <f>API!AC710</f>
        <v>0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José Malheiro de Sá</v>
      </c>
      <c r="Y711" s="42">
        <f>API!AC711</f>
        <v>26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Pablo Sarabia</v>
      </c>
      <c r="Y712" s="42">
        <f>API!AC712</f>
        <v>9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Matija Šarkić</v>
      </c>
      <c r="Y713" s="42">
        <f>API!AC713</f>
        <v>0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Nélson Cabral Semedo</v>
      </c>
      <c r="Y714" s="42">
        <f>API!AC714</f>
        <v>11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Toti António Gomes</v>
      </c>
      <c r="Y715" s="42">
        <f>API!AC715</f>
        <v>5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Boubacar Traoré</v>
      </c>
      <c r="Y716" s="42">
        <f>API!AC716</f>
        <v>4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Matheus Santos Carneiro Da Cunha</v>
      </c>
      <c r="Y717" s="42">
        <f>API!AC717</f>
        <v>21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Matt Doherty</v>
      </c>
      <c r="Y718" s="42">
        <f>API!AC718</f>
        <v>2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Santiago Bueno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>Enso González</v>
      </c>
      <c r="Y720" s="42">
        <f>API!AC720</f>
        <v>0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>Nathan Fraser</v>
      </c>
      <c r="Y721" s="42">
        <f>API!AC721</f>
        <v>0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>Jean-Ricner Bellegarde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 xml:space="preserve"> 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 xml:space="preserve"> 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 xml:space="preserve"> 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 xml:space="preserve"> 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2023-10-02T11:56:03Z</dcterms:modified>
</cp:coreProperties>
</file>